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fo\Il mio Drive\Content creation\Video YouTube\"/>
    </mc:Choice>
  </mc:AlternateContent>
  <xr:revisionPtr revIDLastSave="0" documentId="13_ncr:1_{548D1386-FE10-4364-B65E-CD7159F64220}" xr6:coauthVersionLast="47" xr6:coauthVersionMax="47" xr10:uidLastSave="{00000000-0000-0000-0000-000000000000}"/>
  <bookViews>
    <workbookView xWindow="-110" yWindow="-110" windowWidth="38620" windowHeight="21820" activeTab="4" xr2:uid="{CE0DDAF1-649C-46B6-A4D5-96764D4BAB9C}"/>
  </bookViews>
  <sheets>
    <sheet name="Input" sheetId="1" r:id="rId1"/>
    <sheet name="Risultati comm. 1" sheetId="9" r:id="rId2"/>
    <sheet name="Risultati comm. 2" sheetId="6" r:id="rId3"/>
    <sheet name="Risultati comm. 3" sheetId="10" r:id="rId4"/>
    <sheet name="Risultati finali" sheetId="8" r:id="rId5"/>
    <sheet name="Dati" sheetId="3" r:id="rId6"/>
  </sheets>
  <definedNames>
    <definedName name="DatiEsterni_1" localSheetId="5" hidden="1">Dati!$A$1:$B$428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2" i="10"/>
  <c r="B428" i="10"/>
  <c r="A428" i="10"/>
  <c r="D428" i="10" s="1"/>
  <c r="B427" i="10"/>
  <c r="A427" i="10"/>
  <c r="D427" i="10" s="1"/>
  <c r="D426" i="10"/>
  <c r="B426" i="10"/>
  <c r="A426" i="10"/>
  <c r="B425" i="10"/>
  <c r="A425" i="10"/>
  <c r="B424" i="10"/>
  <c r="A424" i="10"/>
  <c r="D424" i="10" s="1"/>
  <c r="B423" i="10"/>
  <c r="A423" i="10"/>
  <c r="D423" i="10" s="1"/>
  <c r="D422" i="10"/>
  <c r="B422" i="10"/>
  <c r="A422" i="10"/>
  <c r="B421" i="10"/>
  <c r="A421" i="10"/>
  <c r="D421" i="10" s="1"/>
  <c r="B420" i="10"/>
  <c r="A420" i="10"/>
  <c r="D420" i="10" s="1"/>
  <c r="B419" i="10"/>
  <c r="A419" i="10"/>
  <c r="D419" i="10" s="1"/>
  <c r="D418" i="10"/>
  <c r="B418" i="10"/>
  <c r="A418" i="10"/>
  <c r="B417" i="10"/>
  <c r="A417" i="10"/>
  <c r="D417" i="10" s="1"/>
  <c r="B416" i="10"/>
  <c r="A416" i="10"/>
  <c r="D416" i="10" s="1"/>
  <c r="B415" i="10"/>
  <c r="A415" i="10"/>
  <c r="D415" i="10" s="1"/>
  <c r="D414" i="10"/>
  <c r="B414" i="10"/>
  <c r="A414" i="10"/>
  <c r="B413" i="10"/>
  <c r="A413" i="10"/>
  <c r="B412" i="10"/>
  <c r="A412" i="10"/>
  <c r="D412" i="10" s="1"/>
  <c r="B411" i="10"/>
  <c r="A411" i="10"/>
  <c r="D411" i="10" s="1"/>
  <c r="D410" i="10"/>
  <c r="B410" i="10"/>
  <c r="A410" i="10"/>
  <c r="B409" i="10"/>
  <c r="A409" i="10"/>
  <c r="D409" i="10" s="1"/>
  <c r="B408" i="10"/>
  <c r="A408" i="10"/>
  <c r="D408" i="10" s="1"/>
  <c r="B407" i="10"/>
  <c r="A407" i="10"/>
  <c r="D407" i="10" s="1"/>
  <c r="D406" i="10"/>
  <c r="B406" i="10"/>
  <c r="A406" i="10"/>
  <c r="B405" i="10"/>
  <c r="A405" i="10"/>
  <c r="D405" i="10" s="1"/>
  <c r="B404" i="10"/>
  <c r="A404" i="10"/>
  <c r="D404" i="10" s="1"/>
  <c r="B403" i="10"/>
  <c r="A403" i="10"/>
  <c r="D403" i="10" s="1"/>
  <c r="D402" i="10"/>
  <c r="B402" i="10"/>
  <c r="A402" i="10"/>
  <c r="B401" i="10"/>
  <c r="A401" i="10"/>
  <c r="B400" i="10"/>
  <c r="A400" i="10"/>
  <c r="D400" i="10" s="1"/>
  <c r="B399" i="10"/>
  <c r="A399" i="10"/>
  <c r="D399" i="10" s="1"/>
  <c r="D398" i="10"/>
  <c r="B398" i="10"/>
  <c r="A398" i="10"/>
  <c r="B397" i="10"/>
  <c r="A397" i="10"/>
  <c r="D397" i="10" s="1"/>
  <c r="D396" i="10"/>
  <c r="B396" i="10"/>
  <c r="A396" i="10"/>
  <c r="B395" i="10"/>
  <c r="A395" i="10"/>
  <c r="D395" i="10" s="1"/>
  <c r="D394" i="10"/>
  <c r="B394" i="10"/>
  <c r="A394" i="10"/>
  <c r="B393" i="10"/>
  <c r="A393" i="10"/>
  <c r="D393" i="10" s="1"/>
  <c r="D392" i="10"/>
  <c r="B392" i="10"/>
  <c r="A392" i="10"/>
  <c r="B391" i="10"/>
  <c r="A391" i="10"/>
  <c r="D391" i="10" s="1"/>
  <c r="D390" i="10"/>
  <c r="B390" i="10"/>
  <c r="A390" i="10"/>
  <c r="B389" i="10"/>
  <c r="A389" i="10"/>
  <c r="D389" i="10" s="1"/>
  <c r="D388" i="10"/>
  <c r="B388" i="10"/>
  <c r="A388" i="10"/>
  <c r="B387" i="10"/>
  <c r="A387" i="10"/>
  <c r="D387" i="10" s="1"/>
  <c r="D386" i="10"/>
  <c r="B386" i="10"/>
  <c r="A386" i="10"/>
  <c r="B385" i="10"/>
  <c r="A385" i="10"/>
  <c r="D385" i="10" s="1"/>
  <c r="D384" i="10"/>
  <c r="B384" i="10"/>
  <c r="A384" i="10"/>
  <c r="B383" i="10"/>
  <c r="A383" i="10"/>
  <c r="D383" i="10" s="1"/>
  <c r="D382" i="10"/>
  <c r="B382" i="10"/>
  <c r="A382" i="10"/>
  <c r="B381" i="10"/>
  <c r="A381" i="10"/>
  <c r="D381" i="10" s="1"/>
  <c r="D380" i="10"/>
  <c r="B380" i="10"/>
  <c r="A380" i="10"/>
  <c r="B379" i="10"/>
  <c r="A379" i="10"/>
  <c r="D379" i="10" s="1"/>
  <c r="D378" i="10"/>
  <c r="B378" i="10"/>
  <c r="A378" i="10"/>
  <c r="B377" i="10"/>
  <c r="A377" i="10"/>
  <c r="D377" i="10" s="1"/>
  <c r="D376" i="10"/>
  <c r="B376" i="10"/>
  <c r="A376" i="10"/>
  <c r="B375" i="10"/>
  <c r="A375" i="10"/>
  <c r="D375" i="10" s="1"/>
  <c r="D374" i="10"/>
  <c r="B374" i="10"/>
  <c r="A374" i="10"/>
  <c r="B373" i="10"/>
  <c r="A373" i="10"/>
  <c r="D373" i="10" s="1"/>
  <c r="D372" i="10"/>
  <c r="B372" i="10"/>
  <c r="A372" i="10"/>
  <c r="B371" i="10"/>
  <c r="A371" i="10"/>
  <c r="D371" i="10" s="1"/>
  <c r="D370" i="10"/>
  <c r="B370" i="10"/>
  <c r="A370" i="10"/>
  <c r="B369" i="10"/>
  <c r="A369" i="10"/>
  <c r="D369" i="10" s="1"/>
  <c r="B368" i="10"/>
  <c r="A368" i="10"/>
  <c r="D368" i="10" s="1"/>
  <c r="B367" i="10"/>
  <c r="A367" i="10"/>
  <c r="D367" i="10" s="1"/>
  <c r="D366" i="10"/>
  <c r="B366" i="10"/>
  <c r="A366" i="10"/>
  <c r="B365" i="10"/>
  <c r="A365" i="10"/>
  <c r="D365" i="10" s="1"/>
  <c r="B364" i="10"/>
  <c r="A364" i="10"/>
  <c r="D364" i="10" s="1"/>
  <c r="B363" i="10"/>
  <c r="A363" i="10"/>
  <c r="D363" i="10" s="1"/>
  <c r="D362" i="10"/>
  <c r="B362" i="10"/>
  <c r="A362" i="10"/>
  <c r="B361" i="10"/>
  <c r="A361" i="10"/>
  <c r="D361" i="10" s="1"/>
  <c r="D360" i="10"/>
  <c r="B360" i="10"/>
  <c r="A360" i="10"/>
  <c r="B359" i="10"/>
  <c r="A359" i="10"/>
  <c r="D359" i="10" s="1"/>
  <c r="D358" i="10"/>
  <c r="B358" i="10"/>
  <c r="A358" i="10"/>
  <c r="B357" i="10"/>
  <c r="A357" i="10"/>
  <c r="D357" i="10" s="1"/>
  <c r="B356" i="10"/>
  <c r="A356" i="10"/>
  <c r="D356" i="10" s="1"/>
  <c r="B355" i="10"/>
  <c r="A355" i="10"/>
  <c r="D355" i="10" s="1"/>
  <c r="D354" i="10"/>
  <c r="B354" i="10"/>
  <c r="A354" i="10"/>
  <c r="B353" i="10"/>
  <c r="A353" i="10"/>
  <c r="D353" i="10" s="1"/>
  <c r="B352" i="10"/>
  <c r="A352" i="10"/>
  <c r="D352" i="10" s="1"/>
  <c r="B351" i="10"/>
  <c r="A351" i="10"/>
  <c r="D351" i="10" s="1"/>
  <c r="D350" i="10"/>
  <c r="B350" i="10"/>
  <c r="A350" i="10"/>
  <c r="D349" i="10"/>
  <c r="B349" i="10"/>
  <c r="A349" i="10"/>
  <c r="D348" i="10"/>
  <c r="B348" i="10"/>
  <c r="A348" i="10"/>
  <c r="B347" i="10"/>
  <c r="A347" i="10"/>
  <c r="D347" i="10" s="1"/>
  <c r="D346" i="10"/>
  <c r="B346" i="10"/>
  <c r="A346" i="10"/>
  <c r="B345" i="10"/>
  <c r="A345" i="10"/>
  <c r="D345" i="10" s="1"/>
  <c r="B344" i="10"/>
  <c r="A344" i="10"/>
  <c r="D344" i="10" s="1"/>
  <c r="B343" i="10"/>
  <c r="A343" i="10"/>
  <c r="D343" i="10" s="1"/>
  <c r="B342" i="10"/>
  <c r="A342" i="10"/>
  <c r="D342" i="10" s="1"/>
  <c r="B341" i="10"/>
  <c r="A341" i="10"/>
  <c r="D341" i="10" s="1"/>
  <c r="B340" i="10"/>
  <c r="A340" i="10"/>
  <c r="D340" i="10" s="1"/>
  <c r="B339" i="10"/>
  <c r="A339" i="10"/>
  <c r="D339" i="10" s="1"/>
  <c r="B338" i="10"/>
  <c r="A338" i="10"/>
  <c r="D338" i="10" s="1"/>
  <c r="B337" i="10"/>
  <c r="A337" i="10"/>
  <c r="D337" i="10" s="1"/>
  <c r="B336" i="10"/>
  <c r="A336" i="10"/>
  <c r="D336" i="10" s="1"/>
  <c r="B335" i="10"/>
  <c r="A335" i="10"/>
  <c r="D335" i="10" s="1"/>
  <c r="B334" i="10"/>
  <c r="A334" i="10"/>
  <c r="D334" i="10" s="1"/>
  <c r="B333" i="10"/>
  <c r="A333" i="10"/>
  <c r="D333" i="10" s="1"/>
  <c r="B332" i="10"/>
  <c r="A332" i="10"/>
  <c r="B331" i="10"/>
  <c r="A331" i="10"/>
  <c r="D331" i="10" s="1"/>
  <c r="B330" i="10"/>
  <c r="A330" i="10"/>
  <c r="D330" i="10" s="1"/>
  <c r="B329" i="10"/>
  <c r="A329" i="10"/>
  <c r="D329" i="10" s="1"/>
  <c r="B328" i="10"/>
  <c r="A328" i="10"/>
  <c r="D328" i="10" s="1"/>
  <c r="B327" i="10"/>
  <c r="A327" i="10"/>
  <c r="D327" i="10" s="1"/>
  <c r="D326" i="10"/>
  <c r="B326" i="10"/>
  <c r="A326" i="10"/>
  <c r="B325" i="10"/>
  <c r="A325" i="10"/>
  <c r="D325" i="10" s="1"/>
  <c r="D324" i="10"/>
  <c r="B324" i="10"/>
  <c r="A324" i="10"/>
  <c r="B323" i="10"/>
  <c r="A323" i="10"/>
  <c r="D323" i="10" s="1"/>
  <c r="B322" i="10"/>
  <c r="A322" i="10"/>
  <c r="D322" i="10" s="1"/>
  <c r="D321" i="10"/>
  <c r="B321" i="10"/>
  <c r="A321" i="10"/>
  <c r="D320" i="10"/>
  <c r="B320" i="10"/>
  <c r="A320" i="10"/>
  <c r="D319" i="10"/>
  <c r="B319" i="10"/>
  <c r="A319" i="10"/>
  <c r="B318" i="10"/>
  <c r="A318" i="10"/>
  <c r="D318" i="10" s="1"/>
  <c r="B317" i="10"/>
  <c r="A317" i="10"/>
  <c r="D317" i="10" s="1"/>
  <c r="B316" i="10"/>
  <c r="A316" i="10"/>
  <c r="D316" i="10" s="1"/>
  <c r="D315" i="10"/>
  <c r="B315" i="10"/>
  <c r="A315" i="10"/>
  <c r="B314" i="10"/>
  <c r="A314" i="10"/>
  <c r="D314" i="10" s="1"/>
  <c r="B313" i="10"/>
  <c r="A313" i="10"/>
  <c r="D313" i="10" s="1"/>
  <c r="B312" i="10"/>
  <c r="A312" i="10"/>
  <c r="D312" i="10" s="1"/>
  <c r="D311" i="10"/>
  <c r="B311" i="10"/>
  <c r="A311" i="10"/>
  <c r="B310" i="10"/>
  <c r="A310" i="10"/>
  <c r="D310" i="10" s="1"/>
  <c r="D309" i="10"/>
  <c r="B309" i="10"/>
  <c r="A309" i="10"/>
  <c r="B308" i="10"/>
  <c r="A308" i="10"/>
  <c r="D308" i="10" s="1"/>
  <c r="D307" i="10"/>
  <c r="B307" i="10"/>
  <c r="A307" i="10"/>
  <c r="D306" i="10"/>
  <c r="B306" i="10"/>
  <c r="A306" i="10"/>
  <c r="B305" i="10"/>
  <c r="D305" i="10" s="1"/>
  <c r="A305" i="10"/>
  <c r="D304" i="10"/>
  <c r="B304" i="10"/>
  <c r="A304" i="10"/>
  <c r="D303" i="10"/>
  <c r="B303" i="10"/>
  <c r="A303" i="10"/>
  <c r="B302" i="10"/>
  <c r="D302" i="10" s="1"/>
  <c r="A302" i="10"/>
  <c r="D301" i="10"/>
  <c r="B301" i="10"/>
  <c r="A301" i="10"/>
  <c r="D300" i="10"/>
  <c r="B300" i="10"/>
  <c r="A300" i="10"/>
  <c r="B299" i="10"/>
  <c r="D299" i="10" s="1"/>
  <c r="A299" i="10"/>
  <c r="D298" i="10"/>
  <c r="B298" i="10"/>
  <c r="A298" i="10"/>
  <c r="D297" i="10"/>
  <c r="B297" i="10"/>
  <c r="A297" i="10"/>
  <c r="B296" i="10"/>
  <c r="D296" i="10" s="1"/>
  <c r="A296" i="10"/>
  <c r="D295" i="10"/>
  <c r="B295" i="10"/>
  <c r="A295" i="10"/>
  <c r="D294" i="10"/>
  <c r="B294" i="10"/>
  <c r="A294" i="10"/>
  <c r="B293" i="10"/>
  <c r="D293" i="10" s="1"/>
  <c r="A293" i="10"/>
  <c r="D292" i="10"/>
  <c r="B292" i="10"/>
  <c r="A292" i="10"/>
  <c r="D291" i="10"/>
  <c r="B291" i="10"/>
  <c r="A291" i="10"/>
  <c r="B290" i="10"/>
  <c r="D290" i="10" s="1"/>
  <c r="A290" i="10"/>
  <c r="D289" i="10"/>
  <c r="B289" i="10"/>
  <c r="A289" i="10"/>
  <c r="D288" i="10"/>
  <c r="B288" i="10"/>
  <c r="A288" i="10"/>
  <c r="D287" i="10"/>
  <c r="B287" i="10"/>
  <c r="A287" i="10"/>
  <c r="D286" i="10"/>
  <c r="B286" i="10"/>
  <c r="A286" i="10"/>
  <c r="D285" i="10"/>
  <c r="B285" i="10"/>
  <c r="A285" i="10"/>
  <c r="B284" i="10"/>
  <c r="D284" i="10" s="1"/>
  <c r="A284" i="10"/>
  <c r="D283" i="10"/>
  <c r="B283" i="10"/>
  <c r="A283" i="10"/>
  <c r="D282" i="10"/>
  <c r="B282" i="10"/>
  <c r="A282" i="10"/>
  <c r="B281" i="10"/>
  <c r="D281" i="10" s="1"/>
  <c r="A281" i="10"/>
  <c r="D280" i="10"/>
  <c r="B280" i="10"/>
  <c r="A280" i="10"/>
  <c r="D279" i="10"/>
  <c r="B279" i="10"/>
  <c r="A279" i="10"/>
  <c r="B278" i="10"/>
  <c r="D278" i="10" s="1"/>
  <c r="A278" i="10"/>
  <c r="D277" i="10"/>
  <c r="B277" i="10"/>
  <c r="A277" i="10"/>
  <c r="D276" i="10"/>
  <c r="B276" i="10"/>
  <c r="A276" i="10"/>
  <c r="B275" i="10"/>
  <c r="D275" i="10" s="1"/>
  <c r="A275" i="10"/>
  <c r="D274" i="10"/>
  <c r="B274" i="10"/>
  <c r="A274" i="10"/>
  <c r="D273" i="10"/>
  <c r="B273" i="10"/>
  <c r="A273" i="10"/>
  <c r="D272" i="10"/>
  <c r="B272" i="10"/>
  <c r="A272" i="10"/>
  <c r="D271" i="10"/>
  <c r="B271" i="10"/>
  <c r="A271" i="10"/>
  <c r="D270" i="10"/>
  <c r="B270" i="10"/>
  <c r="A270" i="10"/>
  <c r="D269" i="10"/>
  <c r="B269" i="10"/>
  <c r="A269" i="10"/>
  <c r="D268" i="10"/>
  <c r="B268" i="10"/>
  <c r="A268" i="10"/>
  <c r="D267" i="10"/>
  <c r="B267" i="10"/>
  <c r="A267" i="10"/>
  <c r="B266" i="10"/>
  <c r="D266" i="10" s="1"/>
  <c r="A266" i="10"/>
  <c r="D265" i="10"/>
  <c r="B265" i="10"/>
  <c r="A265" i="10"/>
  <c r="D264" i="10"/>
  <c r="B264" i="10"/>
  <c r="A264" i="10"/>
  <c r="B263" i="10"/>
  <c r="A263" i="10"/>
  <c r="D263" i="10" s="1"/>
  <c r="B262" i="10"/>
  <c r="A262" i="10"/>
  <c r="D262" i="10" s="1"/>
  <c r="D261" i="10"/>
  <c r="B261" i="10"/>
  <c r="A261" i="10"/>
  <c r="B260" i="10"/>
  <c r="A260" i="10"/>
  <c r="D260" i="10" s="1"/>
  <c r="D259" i="10"/>
  <c r="B259" i="10"/>
  <c r="A259" i="10"/>
  <c r="D258" i="10"/>
  <c r="B258" i="10"/>
  <c r="A258" i="10"/>
  <c r="B257" i="10"/>
  <c r="A257" i="10"/>
  <c r="B256" i="10"/>
  <c r="A256" i="10"/>
  <c r="D256" i="10" s="1"/>
  <c r="D255" i="10"/>
  <c r="B255" i="10"/>
  <c r="A255" i="10"/>
  <c r="B254" i="10"/>
  <c r="A254" i="10"/>
  <c r="D254" i="10" s="1"/>
  <c r="D253" i="10"/>
  <c r="B253" i="10"/>
  <c r="A253" i="10"/>
  <c r="D252" i="10"/>
  <c r="B252" i="10"/>
  <c r="A252" i="10"/>
  <c r="B251" i="10"/>
  <c r="A251" i="10"/>
  <c r="D251" i="10" s="1"/>
  <c r="B250" i="10"/>
  <c r="A250" i="10"/>
  <c r="D250" i="10" s="1"/>
  <c r="D249" i="10"/>
  <c r="B249" i="10"/>
  <c r="A249" i="10"/>
  <c r="B248" i="10"/>
  <c r="A248" i="10"/>
  <c r="D248" i="10" s="1"/>
  <c r="D247" i="10"/>
  <c r="B247" i="10"/>
  <c r="A247" i="10"/>
  <c r="D246" i="10"/>
  <c r="B246" i="10"/>
  <c r="A246" i="10"/>
  <c r="B245" i="10"/>
  <c r="D245" i="10" s="1"/>
  <c r="A245" i="10"/>
  <c r="B244" i="10"/>
  <c r="A244" i="10"/>
  <c r="D244" i="10" s="1"/>
  <c r="B243" i="10"/>
  <c r="A243" i="10"/>
  <c r="D243" i="10" s="1"/>
  <c r="B242" i="10"/>
  <c r="A242" i="10"/>
  <c r="B241" i="10"/>
  <c r="A241" i="10"/>
  <c r="D241" i="10" s="1"/>
  <c r="D240" i="10"/>
  <c r="B240" i="10"/>
  <c r="A240" i="10"/>
  <c r="B239" i="10"/>
  <c r="A239" i="10"/>
  <c r="D239" i="10" s="1"/>
  <c r="B238" i="10"/>
  <c r="A238" i="10"/>
  <c r="D238" i="10" s="1"/>
  <c r="B237" i="10"/>
  <c r="A237" i="10"/>
  <c r="D237" i="10" s="1"/>
  <c r="B236" i="10"/>
  <c r="A236" i="10"/>
  <c r="B235" i="10"/>
  <c r="A235" i="10"/>
  <c r="D235" i="10" s="1"/>
  <c r="B234" i="10"/>
  <c r="A234" i="10"/>
  <c r="D234" i="10" s="1"/>
  <c r="B233" i="10"/>
  <c r="A233" i="10"/>
  <c r="B232" i="10"/>
  <c r="A232" i="10"/>
  <c r="D232" i="10" s="1"/>
  <c r="B231" i="10"/>
  <c r="A231" i="10"/>
  <c r="D231" i="10" s="1"/>
  <c r="B230" i="10"/>
  <c r="A230" i="10"/>
  <c r="D230" i="10" s="1"/>
  <c r="B229" i="10"/>
  <c r="A229" i="10"/>
  <c r="D229" i="10" s="1"/>
  <c r="B228" i="10"/>
  <c r="A228" i="10"/>
  <c r="D228" i="10" s="1"/>
  <c r="B227" i="10"/>
  <c r="A227" i="10"/>
  <c r="D227" i="10" s="1"/>
  <c r="B226" i="10"/>
  <c r="A226" i="10"/>
  <c r="D226" i="10" s="1"/>
  <c r="B225" i="10"/>
  <c r="A225" i="10"/>
  <c r="D225" i="10" s="1"/>
  <c r="B224" i="10"/>
  <c r="A224" i="10"/>
  <c r="B223" i="10"/>
  <c r="A223" i="10"/>
  <c r="D223" i="10" s="1"/>
  <c r="B222" i="10"/>
  <c r="A222" i="10"/>
  <c r="D222" i="10" s="1"/>
  <c r="B221" i="10"/>
  <c r="A221" i="10"/>
  <c r="D221" i="10" s="1"/>
  <c r="B220" i="10"/>
  <c r="A220" i="10"/>
  <c r="D220" i="10" s="1"/>
  <c r="B219" i="10"/>
  <c r="A219" i="10"/>
  <c r="D219" i="10" s="1"/>
  <c r="B218" i="10"/>
  <c r="A218" i="10"/>
  <c r="D218" i="10" s="1"/>
  <c r="B217" i="10"/>
  <c r="A217" i="10"/>
  <c r="D217" i="10" s="1"/>
  <c r="B216" i="10"/>
  <c r="A216" i="10"/>
  <c r="D216" i="10" s="1"/>
  <c r="B215" i="10"/>
  <c r="A215" i="10"/>
  <c r="D215" i="10" s="1"/>
  <c r="B214" i="10"/>
  <c r="A214" i="10"/>
  <c r="D214" i="10" s="1"/>
  <c r="B213" i="10"/>
  <c r="A213" i="10"/>
  <c r="D213" i="10" s="1"/>
  <c r="B212" i="10"/>
  <c r="A212" i="10"/>
  <c r="D212" i="10" s="1"/>
  <c r="B211" i="10"/>
  <c r="A211" i="10"/>
  <c r="D211" i="10" s="1"/>
  <c r="B210" i="10"/>
  <c r="A210" i="10"/>
  <c r="D210" i="10" s="1"/>
  <c r="B209" i="10"/>
  <c r="A209" i="10"/>
  <c r="D209" i="10" s="1"/>
  <c r="B208" i="10"/>
  <c r="A208" i="10"/>
  <c r="D208" i="10" s="1"/>
  <c r="B207" i="10"/>
  <c r="A207" i="10"/>
  <c r="D207" i="10" s="1"/>
  <c r="B206" i="10"/>
  <c r="A206" i="10"/>
  <c r="D206" i="10" s="1"/>
  <c r="B205" i="10"/>
  <c r="A205" i="10"/>
  <c r="D205" i="10" s="1"/>
  <c r="B204" i="10"/>
  <c r="A204" i="10"/>
  <c r="D204" i="10" s="1"/>
  <c r="B203" i="10"/>
  <c r="A203" i="10"/>
  <c r="D203" i="10" s="1"/>
  <c r="B202" i="10"/>
  <c r="A202" i="10"/>
  <c r="D202" i="10" s="1"/>
  <c r="B201" i="10"/>
  <c r="A201" i="10"/>
  <c r="D201" i="10" s="1"/>
  <c r="B200" i="10"/>
  <c r="A200" i="10"/>
  <c r="D200" i="10" s="1"/>
  <c r="B199" i="10"/>
  <c r="A199" i="10"/>
  <c r="D199" i="10" s="1"/>
  <c r="B198" i="10"/>
  <c r="A198" i="10"/>
  <c r="D198" i="10" s="1"/>
  <c r="B197" i="10"/>
  <c r="A197" i="10"/>
  <c r="D197" i="10" s="1"/>
  <c r="D196" i="10"/>
  <c r="B196" i="10"/>
  <c r="A196" i="10"/>
  <c r="D195" i="10"/>
  <c r="B195" i="10"/>
  <c r="A195" i="10"/>
  <c r="B194" i="10"/>
  <c r="A194" i="10"/>
  <c r="D194" i="10" s="1"/>
  <c r="D193" i="10"/>
  <c r="B193" i="10"/>
  <c r="A193" i="10"/>
  <c r="B192" i="10"/>
  <c r="A192" i="10"/>
  <c r="D192" i="10" s="1"/>
  <c r="B191" i="10"/>
  <c r="A191" i="10"/>
  <c r="D191" i="10" s="1"/>
  <c r="D190" i="10"/>
  <c r="B190" i="10"/>
  <c r="A190" i="10"/>
  <c r="D189" i="10"/>
  <c r="B189" i="10"/>
  <c r="A189" i="10"/>
  <c r="D188" i="10"/>
  <c r="B188" i="10"/>
  <c r="A188" i="10"/>
  <c r="B187" i="10"/>
  <c r="A187" i="10"/>
  <c r="D187" i="10" s="1"/>
  <c r="B186" i="10"/>
  <c r="A186" i="10"/>
  <c r="D186" i="10" s="1"/>
  <c r="B185" i="10"/>
  <c r="A185" i="10"/>
  <c r="D185" i="10" s="1"/>
  <c r="D184" i="10"/>
  <c r="B184" i="10"/>
  <c r="A184" i="10"/>
  <c r="D183" i="10"/>
  <c r="B183" i="10"/>
  <c r="A183" i="10"/>
  <c r="B182" i="10"/>
  <c r="A182" i="10"/>
  <c r="D182" i="10" s="1"/>
  <c r="B181" i="10"/>
  <c r="A181" i="10"/>
  <c r="D181" i="10" s="1"/>
  <c r="B180" i="10"/>
  <c r="A180" i="10"/>
  <c r="D180" i="10" s="1"/>
  <c r="B179" i="10"/>
  <c r="A179" i="10"/>
  <c r="D179" i="10" s="1"/>
  <c r="D178" i="10"/>
  <c r="B178" i="10"/>
  <c r="A178" i="10"/>
  <c r="D177" i="10"/>
  <c r="B177" i="10"/>
  <c r="A177" i="10"/>
  <c r="D176" i="10"/>
  <c r="B176" i="10"/>
  <c r="A176" i="10"/>
  <c r="D175" i="10"/>
  <c r="B175" i="10"/>
  <c r="A175" i="10"/>
  <c r="D174" i="10"/>
  <c r="B174" i="10"/>
  <c r="A174" i="10"/>
  <c r="D173" i="10"/>
  <c r="B173" i="10"/>
  <c r="A173" i="10"/>
  <c r="D172" i="10"/>
  <c r="B172" i="10"/>
  <c r="A172" i="10"/>
  <c r="D171" i="10"/>
  <c r="B171" i="10"/>
  <c r="A171" i="10"/>
  <c r="D170" i="10"/>
  <c r="B170" i="10"/>
  <c r="A170" i="10"/>
  <c r="D169" i="10"/>
  <c r="B169" i="10"/>
  <c r="A169" i="10"/>
  <c r="D168" i="10"/>
  <c r="B168" i="10"/>
  <c r="A168" i="10"/>
  <c r="D167" i="10"/>
  <c r="B167" i="10"/>
  <c r="A167" i="10"/>
  <c r="D166" i="10"/>
  <c r="B166" i="10"/>
  <c r="A166" i="10"/>
  <c r="D165" i="10"/>
  <c r="B165" i="10"/>
  <c r="A165" i="10"/>
  <c r="D164" i="10"/>
  <c r="B164" i="10"/>
  <c r="A164" i="10"/>
  <c r="D163" i="10"/>
  <c r="B163" i="10"/>
  <c r="A163" i="10"/>
  <c r="D162" i="10"/>
  <c r="B162" i="10"/>
  <c r="A162" i="10"/>
  <c r="D161" i="10"/>
  <c r="B161" i="10"/>
  <c r="A161" i="10"/>
  <c r="D160" i="10"/>
  <c r="B160" i="10"/>
  <c r="A160" i="10"/>
  <c r="D159" i="10"/>
  <c r="B159" i="10"/>
  <c r="A159" i="10"/>
  <c r="D158" i="10"/>
  <c r="B158" i="10"/>
  <c r="A158" i="10"/>
  <c r="D157" i="10"/>
  <c r="B157" i="10"/>
  <c r="A157" i="10"/>
  <c r="D156" i="10"/>
  <c r="B156" i="10"/>
  <c r="A156" i="10"/>
  <c r="D155" i="10"/>
  <c r="B155" i="10"/>
  <c r="A155" i="10"/>
  <c r="D154" i="10"/>
  <c r="B154" i="10"/>
  <c r="A154" i="10"/>
  <c r="D153" i="10"/>
  <c r="B153" i="10"/>
  <c r="A153" i="10"/>
  <c r="D152" i="10"/>
  <c r="B152" i="10"/>
  <c r="A152" i="10"/>
  <c r="D151" i="10"/>
  <c r="B151" i="10"/>
  <c r="A151" i="10"/>
  <c r="D150" i="10"/>
  <c r="B150" i="10"/>
  <c r="A150" i="10"/>
  <c r="D149" i="10"/>
  <c r="B149" i="10"/>
  <c r="A149" i="10"/>
  <c r="D148" i="10"/>
  <c r="B148" i="10"/>
  <c r="A148" i="10"/>
  <c r="D147" i="10"/>
  <c r="B147" i="10"/>
  <c r="A147" i="10"/>
  <c r="D146" i="10"/>
  <c r="B146" i="10"/>
  <c r="A146" i="10"/>
  <c r="D145" i="10"/>
  <c r="B145" i="10"/>
  <c r="A145" i="10"/>
  <c r="D144" i="10"/>
  <c r="B144" i="10"/>
  <c r="A144" i="10"/>
  <c r="D143" i="10"/>
  <c r="B143" i="10"/>
  <c r="A143" i="10"/>
  <c r="D142" i="10"/>
  <c r="B142" i="10"/>
  <c r="A142" i="10"/>
  <c r="D141" i="10"/>
  <c r="B141" i="10"/>
  <c r="A141" i="10"/>
  <c r="D140" i="10"/>
  <c r="B140" i="10"/>
  <c r="A140" i="10"/>
  <c r="D139" i="10"/>
  <c r="B139" i="10"/>
  <c r="A139" i="10"/>
  <c r="D138" i="10"/>
  <c r="B138" i="10"/>
  <c r="A138" i="10"/>
  <c r="D137" i="10"/>
  <c r="B137" i="10"/>
  <c r="A137" i="10"/>
  <c r="D136" i="10"/>
  <c r="B136" i="10"/>
  <c r="A136" i="10"/>
  <c r="D135" i="10"/>
  <c r="B135" i="10"/>
  <c r="A135" i="10"/>
  <c r="D134" i="10"/>
  <c r="B134" i="10"/>
  <c r="A134" i="10"/>
  <c r="D133" i="10"/>
  <c r="B133" i="10"/>
  <c r="A133" i="10"/>
  <c r="D132" i="10"/>
  <c r="B132" i="10"/>
  <c r="A132" i="10"/>
  <c r="D131" i="10"/>
  <c r="B131" i="10"/>
  <c r="A131" i="10"/>
  <c r="D130" i="10"/>
  <c r="B130" i="10"/>
  <c r="A130" i="10"/>
  <c r="B129" i="10"/>
  <c r="A129" i="10"/>
  <c r="D129" i="10" s="1"/>
  <c r="B128" i="10"/>
  <c r="A128" i="10"/>
  <c r="D128" i="10" s="1"/>
  <c r="B127" i="10"/>
  <c r="A127" i="10"/>
  <c r="D127" i="10" s="1"/>
  <c r="B126" i="10"/>
  <c r="A126" i="10"/>
  <c r="D126" i="10" s="1"/>
  <c r="B125" i="10"/>
  <c r="A125" i="10"/>
  <c r="D125" i="10" s="1"/>
  <c r="D124" i="10"/>
  <c r="B124" i="10"/>
  <c r="A124" i="10"/>
  <c r="B123" i="10"/>
  <c r="A123" i="10"/>
  <c r="D123" i="10" s="1"/>
  <c r="D122" i="10"/>
  <c r="B122" i="10"/>
  <c r="A122" i="10"/>
  <c r="D121" i="10"/>
  <c r="B121" i="10"/>
  <c r="A121" i="10"/>
  <c r="D120" i="10"/>
  <c r="B120" i="10"/>
  <c r="A120" i="10"/>
  <c r="D119" i="10"/>
  <c r="B119" i="10"/>
  <c r="A119" i="10"/>
  <c r="B118" i="10"/>
  <c r="A118" i="10"/>
  <c r="D118" i="10" s="1"/>
  <c r="B117" i="10"/>
  <c r="A117" i="10"/>
  <c r="D117" i="10" s="1"/>
  <c r="B116" i="10"/>
  <c r="A116" i="10"/>
  <c r="D116" i="10" s="1"/>
  <c r="B115" i="10"/>
  <c r="A115" i="10"/>
  <c r="D115" i="10" s="1"/>
  <c r="B114" i="10"/>
  <c r="A114" i="10"/>
  <c r="D114" i="10" s="1"/>
  <c r="B113" i="10"/>
  <c r="A113" i="10"/>
  <c r="D113" i="10" s="1"/>
  <c r="D112" i="10"/>
  <c r="B112" i="10"/>
  <c r="A112" i="10"/>
  <c r="B111" i="10"/>
  <c r="A111" i="10"/>
  <c r="D111" i="10" s="1"/>
  <c r="D110" i="10"/>
  <c r="B110" i="10"/>
  <c r="A110" i="10"/>
  <c r="D109" i="10"/>
  <c r="B109" i="10"/>
  <c r="A109" i="10"/>
  <c r="D108" i="10"/>
  <c r="B108" i="10"/>
  <c r="A108" i="10"/>
  <c r="D107" i="10"/>
  <c r="B107" i="10"/>
  <c r="A107" i="10"/>
  <c r="B106" i="10"/>
  <c r="A106" i="10"/>
  <c r="D106" i="10" s="1"/>
  <c r="B105" i="10"/>
  <c r="A105" i="10"/>
  <c r="D105" i="10" s="1"/>
  <c r="B104" i="10"/>
  <c r="A104" i="10"/>
  <c r="D104" i="10" s="1"/>
  <c r="B103" i="10"/>
  <c r="A103" i="10"/>
  <c r="D103" i="10" s="1"/>
  <c r="B102" i="10"/>
  <c r="A102" i="10"/>
  <c r="D102" i="10" s="1"/>
  <c r="B101" i="10"/>
  <c r="A101" i="10"/>
  <c r="D101" i="10" s="1"/>
  <c r="D100" i="10"/>
  <c r="B100" i="10"/>
  <c r="A100" i="10"/>
  <c r="B99" i="10"/>
  <c r="A99" i="10"/>
  <c r="D99" i="10" s="1"/>
  <c r="D98" i="10"/>
  <c r="B98" i="10"/>
  <c r="A98" i="10"/>
  <c r="B97" i="10"/>
  <c r="A97" i="10"/>
  <c r="D97" i="10" s="1"/>
  <c r="D96" i="10"/>
  <c r="B96" i="10"/>
  <c r="A96" i="10"/>
  <c r="B95" i="10"/>
  <c r="A95" i="10"/>
  <c r="D95" i="10" s="1"/>
  <c r="B94" i="10"/>
  <c r="A94" i="10"/>
  <c r="D94" i="10" s="1"/>
  <c r="B93" i="10"/>
  <c r="A93" i="10"/>
  <c r="D93" i="10" s="1"/>
  <c r="B92" i="10"/>
  <c r="A92" i="10"/>
  <c r="D92" i="10" s="1"/>
  <c r="B91" i="10"/>
  <c r="A91" i="10"/>
  <c r="D91" i="10" s="1"/>
  <c r="B90" i="10"/>
  <c r="A90" i="10"/>
  <c r="D90" i="10" s="1"/>
  <c r="B89" i="10"/>
  <c r="A89" i="10"/>
  <c r="D89" i="10" s="1"/>
  <c r="D88" i="10"/>
  <c r="B88" i="10"/>
  <c r="A88" i="10"/>
  <c r="B87" i="10"/>
  <c r="A87" i="10"/>
  <c r="D87" i="10" s="1"/>
  <c r="D86" i="10"/>
  <c r="B86" i="10"/>
  <c r="A86" i="10"/>
  <c r="D85" i="10"/>
  <c r="B85" i="10"/>
  <c r="A85" i="10"/>
  <c r="D84" i="10"/>
  <c r="B84" i="10"/>
  <c r="A84" i="10"/>
  <c r="D83" i="10"/>
  <c r="B83" i="10"/>
  <c r="A83" i="10"/>
  <c r="B82" i="10"/>
  <c r="A82" i="10"/>
  <c r="D82" i="10" s="1"/>
  <c r="B81" i="10"/>
  <c r="A81" i="10"/>
  <c r="D81" i="10" s="1"/>
  <c r="B80" i="10"/>
  <c r="A80" i="10"/>
  <c r="D80" i="10" s="1"/>
  <c r="B79" i="10"/>
  <c r="A79" i="10"/>
  <c r="D79" i="10" s="1"/>
  <c r="B78" i="10"/>
  <c r="A78" i="10"/>
  <c r="D78" i="10" s="1"/>
  <c r="B77" i="10"/>
  <c r="A77" i="10"/>
  <c r="D77" i="10" s="1"/>
  <c r="D76" i="10"/>
  <c r="B76" i="10"/>
  <c r="A76" i="10"/>
  <c r="B75" i="10"/>
  <c r="A75" i="10"/>
  <c r="D75" i="10" s="1"/>
  <c r="D74" i="10"/>
  <c r="B74" i="10"/>
  <c r="A74" i="10"/>
  <c r="B73" i="10"/>
  <c r="A73" i="10"/>
  <c r="D73" i="10" s="1"/>
  <c r="D72" i="10"/>
  <c r="B72" i="10"/>
  <c r="A72" i="10"/>
  <c r="B71" i="10"/>
  <c r="A71" i="10"/>
  <c r="D71" i="10" s="1"/>
  <c r="B70" i="10"/>
  <c r="A70" i="10"/>
  <c r="D70" i="10" s="1"/>
  <c r="B69" i="10"/>
  <c r="A69" i="10"/>
  <c r="D69" i="10" s="1"/>
  <c r="D68" i="10"/>
  <c r="B68" i="10"/>
  <c r="A68" i="10"/>
  <c r="B67" i="10"/>
  <c r="A67" i="10"/>
  <c r="D67" i="10" s="1"/>
  <c r="B66" i="10"/>
  <c r="A66" i="10"/>
  <c r="D66" i="10" s="1"/>
  <c r="B65" i="10"/>
  <c r="A65" i="10"/>
  <c r="D65" i="10" s="1"/>
  <c r="D64" i="10"/>
  <c r="B64" i="10"/>
  <c r="A64" i="10"/>
  <c r="B63" i="10"/>
  <c r="A63" i="10"/>
  <c r="D63" i="10" s="1"/>
  <c r="D62" i="10"/>
  <c r="B62" i="10"/>
  <c r="A62" i="10"/>
  <c r="D61" i="10"/>
  <c r="B61" i="10"/>
  <c r="A61" i="10"/>
  <c r="D60" i="10"/>
  <c r="B60" i="10"/>
  <c r="A60" i="10"/>
  <c r="D59" i="10"/>
  <c r="B59" i="10"/>
  <c r="A59" i="10"/>
  <c r="B58" i="10"/>
  <c r="A58" i="10"/>
  <c r="D58" i="10" s="1"/>
  <c r="B57" i="10"/>
  <c r="A57" i="10"/>
  <c r="D57" i="10" s="1"/>
  <c r="B56" i="10"/>
  <c r="A56" i="10"/>
  <c r="D56" i="10" s="1"/>
  <c r="D55" i="10"/>
  <c r="B55" i="10"/>
  <c r="A55" i="10"/>
  <c r="B54" i="10"/>
  <c r="A54" i="10"/>
  <c r="D54" i="10" s="1"/>
  <c r="B53" i="10"/>
  <c r="A53" i="10"/>
  <c r="D53" i="10" s="1"/>
  <c r="B52" i="10"/>
  <c r="A52" i="10"/>
  <c r="D52" i="10" s="1"/>
  <c r="B51" i="10"/>
  <c r="A51" i="10"/>
  <c r="D51" i="10" s="1"/>
  <c r="B50" i="10"/>
  <c r="A50" i="10"/>
  <c r="B49" i="10"/>
  <c r="A49" i="10"/>
  <c r="D49" i="10" s="1"/>
  <c r="B48" i="10"/>
  <c r="A48" i="10"/>
  <c r="D48" i="10" s="1"/>
  <c r="B47" i="10"/>
  <c r="A47" i="10"/>
  <c r="D47" i="10" s="1"/>
  <c r="B46" i="10"/>
  <c r="A46" i="10"/>
  <c r="D46" i="10" s="1"/>
  <c r="B45" i="10"/>
  <c r="A45" i="10"/>
  <c r="D45" i="10" s="1"/>
  <c r="B44" i="10"/>
  <c r="A44" i="10"/>
  <c r="D44" i="10" s="1"/>
  <c r="B43" i="10"/>
  <c r="A43" i="10"/>
  <c r="D43" i="10" s="1"/>
  <c r="B42" i="10"/>
  <c r="A42" i="10"/>
  <c r="D42" i="10" s="1"/>
  <c r="B41" i="10"/>
  <c r="A41" i="10"/>
  <c r="B40" i="10"/>
  <c r="A40" i="10"/>
  <c r="D40" i="10" s="1"/>
  <c r="B39" i="10"/>
  <c r="A39" i="10"/>
  <c r="D39" i="10" s="1"/>
  <c r="B38" i="10"/>
  <c r="A38" i="10"/>
  <c r="B37" i="10"/>
  <c r="A37" i="10"/>
  <c r="D37" i="10" s="1"/>
  <c r="B36" i="10"/>
  <c r="A36" i="10"/>
  <c r="D36" i="10" s="1"/>
  <c r="B35" i="10"/>
  <c r="A35" i="10"/>
  <c r="D35" i="10" s="1"/>
  <c r="B34" i="10"/>
  <c r="A34" i="10"/>
  <c r="D34" i="10" s="1"/>
  <c r="B33" i="10"/>
  <c r="A33" i="10"/>
  <c r="D33" i="10" s="1"/>
  <c r="B32" i="10"/>
  <c r="A32" i="10"/>
  <c r="D32" i="10" s="1"/>
  <c r="B31" i="10"/>
  <c r="A31" i="10"/>
  <c r="D31" i="10" s="1"/>
  <c r="B30" i="10"/>
  <c r="A30" i="10"/>
  <c r="D30" i="10" s="1"/>
  <c r="B29" i="10"/>
  <c r="A29" i="10"/>
  <c r="B28" i="10"/>
  <c r="A28" i="10"/>
  <c r="D28" i="10" s="1"/>
  <c r="B27" i="10"/>
  <c r="A27" i="10"/>
  <c r="D27" i="10" s="1"/>
  <c r="B26" i="10"/>
  <c r="A26" i="10"/>
  <c r="B25" i="10"/>
  <c r="A25" i="10"/>
  <c r="D25" i="10" s="1"/>
  <c r="B24" i="10"/>
  <c r="A24" i="10"/>
  <c r="D24" i="10" s="1"/>
  <c r="B23" i="10"/>
  <c r="A23" i="10"/>
  <c r="D23" i="10" s="1"/>
  <c r="B22" i="10"/>
  <c r="A22" i="10"/>
  <c r="D22" i="10" s="1"/>
  <c r="B21" i="10"/>
  <c r="A21" i="10"/>
  <c r="D21" i="10" s="1"/>
  <c r="B20" i="10"/>
  <c r="A20" i="10"/>
  <c r="D20" i="10" s="1"/>
  <c r="B19" i="10"/>
  <c r="A19" i="10"/>
  <c r="D19" i="10" s="1"/>
  <c r="B18" i="10"/>
  <c r="A18" i="10"/>
  <c r="D18" i="10" s="1"/>
  <c r="B17" i="10"/>
  <c r="A17" i="10"/>
  <c r="D17" i="10" s="1"/>
  <c r="B16" i="10"/>
  <c r="A16" i="10"/>
  <c r="D16" i="10" s="1"/>
  <c r="B15" i="10"/>
  <c r="A15" i="10"/>
  <c r="D15" i="10" s="1"/>
  <c r="B14" i="10"/>
  <c r="A14" i="10"/>
  <c r="B13" i="10"/>
  <c r="A13" i="10"/>
  <c r="D13" i="10" s="1"/>
  <c r="B12" i="10"/>
  <c r="A12" i="10"/>
  <c r="D12" i="10" s="1"/>
  <c r="B11" i="10"/>
  <c r="A11" i="10"/>
  <c r="D11" i="10" s="1"/>
  <c r="B10" i="10"/>
  <c r="A10" i="10"/>
  <c r="D10" i="10" s="1"/>
  <c r="B9" i="10"/>
  <c r="A9" i="10"/>
  <c r="D9" i="10" s="1"/>
  <c r="B8" i="10"/>
  <c r="A8" i="10"/>
  <c r="D8" i="10" s="1"/>
  <c r="B7" i="10"/>
  <c r="A7" i="10"/>
  <c r="D7" i="10" s="1"/>
  <c r="B6" i="10"/>
  <c r="A6" i="10"/>
  <c r="D6" i="10" s="1"/>
  <c r="B5" i="10"/>
  <c r="A5" i="10"/>
  <c r="D5" i="10" s="1"/>
  <c r="B4" i="10"/>
  <c r="A4" i="10"/>
  <c r="D4" i="10" s="1"/>
  <c r="B3" i="10"/>
  <c r="A3" i="10"/>
  <c r="D3" i="10" s="1"/>
  <c r="G2" i="10"/>
  <c r="B2" i="10"/>
  <c r="K2" i="10" s="1"/>
  <c r="A2" i="10"/>
  <c r="D2" i="10" s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2" i="9"/>
  <c r="D428" i="9"/>
  <c r="B428" i="9"/>
  <c r="A428" i="9"/>
  <c r="B427" i="9"/>
  <c r="A427" i="9"/>
  <c r="D427" i="9" s="1"/>
  <c r="B426" i="9"/>
  <c r="A426" i="9"/>
  <c r="D426" i="9" s="1"/>
  <c r="B425" i="9"/>
  <c r="A425" i="9"/>
  <c r="D425" i="9" s="1"/>
  <c r="D424" i="9"/>
  <c r="B424" i="9"/>
  <c r="A424" i="9"/>
  <c r="B423" i="9"/>
  <c r="A423" i="9"/>
  <c r="D423" i="9" s="1"/>
  <c r="B422" i="9"/>
  <c r="A422" i="9"/>
  <c r="D422" i="9" s="1"/>
  <c r="B421" i="9"/>
  <c r="A421" i="9"/>
  <c r="D421" i="9" s="1"/>
  <c r="D420" i="9"/>
  <c r="B420" i="9"/>
  <c r="A420" i="9"/>
  <c r="B419" i="9"/>
  <c r="A419" i="9"/>
  <c r="D419" i="9" s="1"/>
  <c r="B418" i="9"/>
  <c r="A418" i="9"/>
  <c r="D418" i="9" s="1"/>
  <c r="B417" i="9"/>
  <c r="A417" i="9"/>
  <c r="D417" i="9" s="1"/>
  <c r="D416" i="9"/>
  <c r="B416" i="9"/>
  <c r="A416" i="9"/>
  <c r="B415" i="9"/>
  <c r="A415" i="9"/>
  <c r="D415" i="9" s="1"/>
  <c r="B414" i="9"/>
  <c r="A414" i="9"/>
  <c r="D414" i="9" s="1"/>
  <c r="D413" i="9"/>
  <c r="B413" i="9"/>
  <c r="A413" i="9"/>
  <c r="B412" i="9"/>
  <c r="A412" i="9"/>
  <c r="D412" i="9" s="1"/>
  <c r="B411" i="9"/>
  <c r="A411" i="9"/>
  <c r="D411" i="9" s="1"/>
  <c r="D410" i="9"/>
  <c r="B410" i="9"/>
  <c r="A410" i="9"/>
  <c r="B409" i="9"/>
  <c r="A409" i="9"/>
  <c r="D409" i="9" s="1"/>
  <c r="B408" i="9"/>
  <c r="A408" i="9"/>
  <c r="D408" i="9" s="1"/>
  <c r="D407" i="9"/>
  <c r="B407" i="9"/>
  <c r="A407" i="9"/>
  <c r="B406" i="9"/>
  <c r="A406" i="9"/>
  <c r="D406" i="9" s="1"/>
  <c r="D405" i="9"/>
  <c r="B405" i="9"/>
  <c r="A405" i="9"/>
  <c r="B404" i="9"/>
  <c r="A404" i="9"/>
  <c r="D404" i="9" s="1"/>
  <c r="B403" i="9"/>
  <c r="A403" i="9"/>
  <c r="D403" i="9" s="1"/>
  <c r="B402" i="9"/>
  <c r="A402" i="9"/>
  <c r="D402" i="9" s="1"/>
  <c r="B401" i="9"/>
  <c r="A401" i="9"/>
  <c r="D401" i="9" s="1"/>
  <c r="D400" i="9"/>
  <c r="B400" i="9"/>
  <c r="A400" i="9"/>
  <c r="B399" i="9"/>
  <c r="A399" i="9"/>
  <c r="D399" i="9" s="1"/>
  <c r="B398" i="9"/>
  <c r="A398" i="9"/>
  <c r="D398" i="9" s="1"/>
  <c r="B397" i="9"/>
  <c r="A397" i="9"/>
  <c r="D397" i="9" s="1"/>
  <c r="B396" i="9"/>
  <c r="A396" i="9"/>
  <c r="D396" i="9" s="1"/>
  <c r="B395" i="9"/>
  <c r="A395" i="9"/>
  <c r="D395" i="9" s="1"/>
  <c r="B394" i="9"/>
  <c r="A394" i="9"/>
  <c r="D394" i="9" s="1"/>
  <c r="B393" i="9"/>
  <c r="A393" i="9"/>
  <c r="D393" i="9" s="1"/>
  <c r="B392" i="9"/>
  <c r="A392" i="9"/>
  <c r="D392" i="9" s="1"/>
  <c r="B391" i="9"/>
  <c r="A391" i="9"/>
  <c r="D391" i="9" s="1"/>
  <c r="B390" i="9"/>
  <c r="A390" i="9"/>
  <c r="D390" i="9" s="1"/>
  <c r="B389" i="9"/>
  <c r="A389" i="9"/>
  <c r="D389" i="9" s="1"/>
  <c r="B388" i="9"/>
  <c r="A388" i="9"/>
  <c r="D388" i="9" s="1"/>
  <c r="B387" i="9"/>
  <c r="A387" i="9"/>
  <c r="D387" i="9" s="1"/>
  <c r="B386" i="9"/>
  <c r="A386" i="9"/>
  <c r="D386" i="9" s="1"/>
  <c r="B385" i="9"/>
  <c r="A385" i="9"/>
  <c r="D385" i="9" s="1"/>
  <c r="D384" i="9"/>
  <c r="B384" i="9"/>
  <c r="A384" i="9"/>
  <c r="B383" i="9"/>
  <c r="A383" i="9"/>
  <c r="D383" i="9" s="1"/>
  <c r="B382" i="9"/>
  <c r="A382" i="9"/>
  <c r="D382" i="9" s="1"/>
  <c r="D381" i="9"/>
  <c r="B381" i="9"/>
  <c r="A381" i="9"/>
  <c r="B380" i="9"/>
  <c r="A380" i="9"/>
  <c r="B379" i="9"/>
  <c r="A379" i="9"/>
  <c r="D379" i="9" s="1"/>
  <c r="B378" i="9"/>
  <c r="A378" i="9"/>
  <c r="D378" i="9" s="1"/>
  <c r="B377" i="9"/>
  <c r="A377" i="9"/>
  <c r="D377" i="9" s="1"/>
  <c r="D376" i="9"/>
  <c r="B376" i="9"/>
  <c r="A376" i="9"/>
  <c r="D375" i="9"/>
  <c r="B375" i="9"/>
  <c r="A375" i="9"/>
  <c r="D374" i="9"/>
  <c r="B374" i="9"/>
  <c r="A374" i="9"/>
  <c r="B373" i="9"/>
  <c r="A373" i="9"/>
  <c r="D373" i="9" s="1"/>
  <c r="B372" i="9"/>
  <c r="A372" i="9"/>
  <c r="D372" i="9" s="1"/>
  <c r="B371" i="9"/>
  <c r="A371" i="9"/>
  <c r="D371" i="9" s="1"/>
  <c r="B370" i="9"/>
  <c r="A370" i="9"/>
  <c r="D370" i="9" s="1"/>
  <c r="B369" i="9"/>
  <c r="A369" i="9"/>
  <c r="D369" i="9" s="1"/>
  <c r="B368" i="9"/>
  <c r="A368" i="9"/>
  <c r="D368" i="9" s="1"/>
  <c r="B367" i="9"/>
  <c r="A367" i="9"/>
  <c r="D367" i="9" s="1"/>
  <c r="B366" i="9"/>
  <c r="A366" i="9"/>
  <c r="D366" i="9" s="1"/>
  <c r="B365" i="9"/>
  <c r="A365" i="9"/>
  <c r="D365" i="9" s="1"/>
  <c r="D364" i="9"/>
  <c r="B364" i="9"/>
  <c r="A364" i="9"/>
  <c r="D363" i="9"/>
  <c r="B363" i="9"/>
  <c r="A363" i="9"/>
  <c r="B362" i="9"/>
  <c r="D362" i="9" s="1"/>
  <c r="A362" i="9"/>
  <c r="B361" i="9"/>
  <c r="A361" i="9"/>
  <c r="D361" i="9" s="1"/>
  <c r="B360" i="9"/>
  <c r="A360" i="9"/>
  <c r="D360" i="9" s="1"/>
  <c r="B359" i="9"/>
  <c r="A359" i="9"/>
  <c r="D359" i="9" s="1"/>
  <c r="B358" i="9"/>
  <c r="A358" i="9"/>
  <c r="D358" i="9" s="1"/>
  <c r="B357" i="9"/>
  <c r="A357" i="9"/>
  <c r="D357" i="9" s="1"/>
  <c r="B356" i="9"/>
  <c r="A356" i="9"/>
  <c r="D356" i="9" s="1"/>
  <c r="B355" i="9"/>
  <c r="A355" i="9"/>
  <c r="D355" i="9" s="1"/>
  <c r="B354" i="9"/>
  <c r="A354" i="9"/>
  <c r="D354" i="9" s="1"/>
  <c r="B353" i="9"/>
  <c r="A353" i="9"/>
  <c r="D353" i="9" s="1"/>
  <c r="D352" i="9"/>
  <c r="B352" i="9"/>
  <c r="A352" i="9"/>
  <c r="D351" i="9"/>
  <c r="B351" i="9"/>
  <c r="A351" i="9"/>
  <c r="D350" i="9"/>
  <c r="B350" i="9"/>
  <c r="A350" i="9"/>
  <c r="B349" i="9"/>
  <c r="A349" i="9"/>
  <c r="D349" i="9" s="1"/>
  <c r="B348" i="9"/>
  <c r="A348" i="9"/>
  <c r="D348" i="9" s="1"/>
  <c r="B347" i="9"/>
  <c r="A347" i="9"/>
  <c r="D347" i="9" s="1"/>
  <c r="B346" i="9"/>
  <c r="A346" i="9"/>
  <c r="D346" i="9" s="1"/>
  <c r="B345" i="9"/>
  <c r="A345" i="9"/>
  <c r="D345" i="9" s="1"/>
  <c r="B344" i="9"/>
  <c r="A344" i="9"/>
  <c r="D344" i="9" s="1"/>
  <c r="B343" i="9"/>
  <c r="A343" i="9"/>
  <c r="D343" i="9" s="1"/>
  <c r="B342" i="9"/>
  <c r="A342" i="9"/>
  <c r="D342" i="9" s="1"/>
  <c r="B341" i="9"/>
  <c r="A341" i="9"/>
  <c r="D341" i="9" s="1"/>
  <c r="B340" i="9"/>
  <c r="A340" i="9"/>
  <c r="D340" i="9" s="1"/>
  <c r="B339" i="9"/>
  <c r="A339" i="9"/>
  <c r="D339" i="9" s="1"/>
  <c r="B338" i="9"/>
  <c r="A338" i="9"/>
  <c r="D338" i="9" s="1"/>
  <c r="B337" i="9"/>
  <c r="A337" i="9"/>
  <c r="D337" i="9" s="1"/>
  <c r="B336" i="9"/>
  <c r="A336" i="9"/>
  <c r="D336" i="9" s="1"/>
  <c r="B335" i="9"/>
  <c r="A335" i="9"/>
  <c r="D335" i="9" s="1"/>
  <c r="B334" i="9"/>
  <c r="A334" i="9"/>
  <c r="D334" i="9" s="1"/>
  <c r="B333" i="9"/>
  <c r="A333" i="9"/>
  <c r="D333" i="9" s="1"/>
  <c r="B332" i="9"/>
  <c r="A332" i="9"/>
  <c r="D332" i="9" s="1"/>
  <c r="B331" i="9"/>
  <c r="A331" i="9"/>
  <c r="D331" i="9" s="1"/>
  <c r="B330" i="9"/>
  <c r="A330" i="9"/>
  <c r="D330" i="9" s="1"/>
  <c r="B329" i="9"/>
  <c r="A329" i="9"/>
  <c r="D329" i="9" s="1"/>
  <c r="B328" i="9"/>
  <c r="A328" i="9"/>
  <c r="D328" i="9" s="1"/>
  <c r="B327" i="9"/>
  <c r="A327" i="9"/>
  <c r="D327" i="9" s="1"/>
  <c r="B326" i="9"/>
  <c r="A326" i="9"/>
  <c r="B325" i="9"/>
  <c r="A325" i="9"/>
  <c r="D325" i="9" s="1"/>
  <c r="B324" i="9"/>
  <c r="A324" i="9"/>
  <c r="D324" i="9" s="1"/>
  <c r="B323" i="9"/>
  <c r="A323" i="9"/>
  <c r="B322" i="9"/>
  <c r="A322" i="9"/>
  <c r="D322" i="9" s="1"/>
  <c r="D321" i="9"/>
  <c r="B321" i="9"/>
  <c r="A321" i="9"/>
  <c r="B320" i="9"/>
  <c r="A320" i="9"/>
  <c r="D320" i="9" s="1"/>
  <c r="D319" i="9"/>
  <c r="B319" i="9"/>
  <c r="A319" i="9"/>
  <c r="D318" i="9"/>
  <c r="B318" i="9"/>
  <c r="A318" i="9"/>
  <c r="B317" i="9"/>
  <c r="A317" i="9"/>
  <c r="D317" i="9" s="1"/>
  <c r="D316" i="9"/>
  <c r="B316" i="9"/>
  <c r="A316" i="9"/>
  <c r="D315" i="9"/>
  <c r="B315" i="9"/>
  <c r="A315" i="9"/>
  <c r="B314" i="9"/>
  <c r="A314" i="9"/>
  <c r="D314" i="9" s="1"/>
  <c r="D313" i="9"/>
  <c r="B313" i="9"/>
  <c r="A313" i="9"/>
  <c r="D312" i="9"/>
  <c r="B312" i="9"/>
  <c r="A312" i="9"/>
  <c r="B311" i="9"/>
  <c r="A311" i="9"/>
  <c r="D311" i="9" s="1"/>
  <c r="D310" i="9"/>
  <c r="B310" i="9"/>
  <c r="A310" i="9"/>
  <c r="D309" i="9"/>
  <c r="B309" i="9"/>
  <c r="A309" i="9"/>
  <c r="B308" i="9"/>
  <c r="A308" i="9"/>
  <c r="D308" i="9" s="1"/>
  <c r="D307" i="9"/>
  <c r="B307" i="9"/>
  <c r="A307" i="9"/>
  <c r="D306" i="9"/>
  <c r="B306" i="9"/>
  <c r="A306" i="9"/>
  <c r="B305" i="9"/>
  <c r="A305" i="9"/>
  <c r="D305" i="9" s="1"/>
  <c r="D304" i="9"/>
  <c r="B304" i="9"/>
  <c r="A304" i="9"/>
  <c r="D303" i="9"/>
  <c r="B303" i="9"/>
  <c r="A303" i="9"/>
  <c r="B302" i="9"/>
  <c r="A302" i="9"/>
  <c r="D302" i="9" s="1"/>
  <c r="D301" i="9"/>
  <c r="B301" i="9"/>
  <c r="A301" i="9"/>
  <c r="D300" i="9"/>
  <c r="B300" i="9"/>
  <c r="A300" i="9"/>
  <c r="B299" i="9"/>
  <c r="A299" i="9"/>
  <c r="D299" i="9" s="1"/>
  <c r="B298" i="9"/>
  <c r="A298" i="9"/>
  <c r="D298" i="9" s="1"/>
  <c r="D297" i="9"/>
  <c r="B297" i="9"/>
  <c r="A297" i="9"/>
  <c r="D296" i="9"/>
  <c r="B296" i="9"/>
  <c r="A296" i="9"/>
  <c r="D295" i="9"/>
  <c r="B295" i="9"/>
  <c r="A295" i="9"/>
  <c r="B294" i="9"/>
  <c r="A294" i="9"/>
  <c r="D294" i="9" s="1"/>
  <c r="B293" i="9"/>
  <c r="A293" i="9"/>
  <c r="D293" i="9" s="1"/>
  <c r="B292" i="9"/>
  <c r="A292" i="9"/>
  <c r="D292" i="9" s="1"/>
  <c r="D291" i="9"/>
  <c r="B291" i="9"/>
  <c r="A291" i="9"/>
  <c r="D290" i="9"/>
  <c r="B290" i="9"/>
  <c r="A290" i="9"/>
  <c r="D289" i="9"/>
  <c r="B289" i="9"/>
  <c r="A289" i="9"/>
  <c r="B288" i="9"/>
  <c r="A288" i="9"/>
  <c r="D288" i="9" s="1"/>
  <c r="B287" i="9"/>
  <c r="A287" i="9"/>
  <c r="B286" i="9"/>
  <c r="A286" i="9"/>
  <c r="D286" i="9" s="1"/>
  <c r="B285" i="9"/>
  <c r="A285" i="9"/>
  <c r="D285" i="9" s="1"/>
  <c r="B284" i="9"/>
  <c r="A284" i="9"/>
  <c r="D284" i="9" s="1"/>
  <c r="B283" i="9"/>
  <c r="A283" i="9"/>
  <c r="D283" i="9" s="1"/>
  <c r="B282" i="9"/>
  <c r="A282" i="9"/>
  <c r="D282" i="9" s="1"/>
  <c r="B281" i="9"/>
  <c r="A281" i="9"/>
  <c r="D281" i="9" s="1"/>
  <c r="B280" i="9"/>
  <c r="A280" i="9"/>
  <c r="D280" i="9" s="1"/>
  <c r="B279" i="9"/>
  <c r="A279" i="9"/>
  <c r="D279" i="9" s="1"/>
  <c r="B278" i="9"/>
  <c r="A278" i="9"/>
  <c r="D278" i="9" s="1"/>
  <c r="B277" i="9"/>
  <c r="A277" i="9"/>
  <c r="D277" i="9" s="1"/>
  <c r="B276" i="9"/>
  <c r="A276" i="9"/>
  <c r="D276" i="9" s="1"/>
  <c r="B275" i="9"/>
  <c r="A275" i="9"/>
  <c r="D275" i="9" s="1"/>
  <c r="B274" i="9"/>
  <c r="A274" i="9"/>
  <c r="D274" i="9" s="1"/>
  <c r="B273" i="9"/>
  <c r="A273" i="9"/>
  <c r="D273" i="9" s="1"/>
  <c r="B272" i="9"/>
  <c r="A272" i="9"/>
  <c r="D272" i="9" s="1"/>
  <c r="B271" i="9"/>
  <c r="A271" i="9"/>
  <c r="D271" i="9" s="1"/>
  <c r="B270" i="9"/>
  <c r="A270" i="9"/>
  <c r="D270" i="9" s="1"/>
  <c r="B269" i="9"/>
  <c r="A269" i="9"/>
  <c r="D269" i="9" s="1"/>
  <c r="B268" i="9"/>
  <c r="A268" i="9"/>
  <c r="D268" i="9" s="1"/>
  <c r="B267" i="9"/>
  <c r="A267" i="9"/>
  <c r="D267" i="9" s="1"/>
  <c r="B266" i="9"/>
  <c r="A266" i="9"/>
  <c r="D266" i="9" s="1"/>
  <c r="B265" i="9"/>
  <c r="A265" i="9"/>
  <c r="D265" i="9" s="1"/>
  <c r="B264" i="9"/>
  <c r="A264" i="9"/>
  <c r="D264" i="9" s="1"/>
  <c r="B263" i="9"/>
  <c r="A263" i="9"/>
  <c r="D263" i="9" s="1"/>
  <c r="B262" i="9"/>
  <c r="A262" i="9"/>
  <c r="D262" i="9" s="1"/>
  <c r="B261" i="9"/>
  <c r="A261" i="9"/>
  <c r="D261" i="9" s="1"/>
  <c r="B260" i="9"/>
  <c r="A260" i="9"/>
  <c r="D260" i="9" s="1"/>
  <c r="B259" i="9"/>
  <c r="A259" i="9"/>
  <c r="D259" i="9" s="1"/>
  <c r="B258" i="9"/>
  <c r="A258" i="9"/>
  <c r="D258" i="9" s="1"/>
  <c r="B257" i="9"/>
  <c r="A257" i="9"/>
  <c r="D257" i="9" s="1"/>
  <c r="B256" i="9"/>
  <c r="A256" i="9"/>
  <c r="D256" i="9" s="1"/>
  <c r="B255" i="9"/>
  <c r="A255" i="9"/>
  <c r="D255" i="9" s="1"/>
  <c r="B254" i="9"/>
  <c r="A254" i="9"/>
  <c r="D254" i="9" s="1"/>
  <c r="B253" i="9"/>
  <c r="A253" i="9"/>
  <c r="D253" i="9" s="1"/>
  <c r="B252" i="9"/>
  <c r="A252" i="9"/>
  <c r="D252" i="9" s="1"/>
  <c r="B251" i="9"/>
  <c r="A251" i="9"/>
  <c r="D251" i="9" s="1"/>
  <c r="B250" i="9"/>
  <c r="A250" i="9"/>
  <c r="D250" i="9" s="1"/>
  <c r="B249" i="9"/>
  <c r="A249" i="9"/>
  <c r="D249" i="9" s="1"/>
  <c r="B248" i="9"/>
  <c r="A248" i="9"/>
  <c r="D248" i="9" s="1"/>
  <c r="B247" i="9"/>
  <c r="A247" i="9"/>
  <c r="D247" i="9" s="1"/>
  <c r="B246" i="9"/>
  <c r="A246" i="9"/>
  <c r="D246" i="9" s="1"/>
  <c r="B245" i="9"/>
  <c r="A245" i="9"/>
  <c r="D245" i="9" s="1"/>
  <c r="B244" i="9"/>
  <c r="A244" i="9"/>
  <c r="D244" i="9" s="1"/>
  <c r="B243" i="9"/>
  <c r="A243" i="9"/>
  <c r="D243" i="9" s="1"/>
  <c r="B242" i="9"/>
  <c r="A242" i="9"/>
  <c r="D242" i="9" s="1"/>
  <c r="B241" i="9"/>
  <c r="A241" i="9"/>
  <c r="D241" i="9" s="1"/>
  <c r="B240" i="9"/>
  <c r="A240" i="9"/>
  <c r="D240" i="9" s="1"/>
  <c r="D239" i="9"/>
  <c r="B239" i="9"/>
  <c r="A239" i="9"/>
  <c r="B238" i="9"/>
  <c r="A238" i="9"/>
  <c r="D238" i="9" s="1"/>
  <c r="B237" i="9"/>
  <c r="A237" i="9"/>
  <c r="D237" i="9" s="1"/>
  <c r="B236" i="9"/>
  <c r="A236" i="9"/>
  <c r="D235" i="9"/>
  <c r="B235" i="9"/>
  <c r="A235" i="9"/>
  <c r="B234" i="9"/>
  <c r="A234" i="9"/>
  <c r="D234" i="9" s="1"/>
  <c r="D233" i="9"/>
  <c r="B233" i="9"/>
  <c r="A233" i="9"/>
  <c r="B232" i="9"/>
  <c r="A232" i="9"/>
  <c r="D232" i="9" s="1"/>
  <c r="B231" i="9"/>
  <c r="A231" i="9"/>
  <c r="D231" i="9" s="1"/>
  <c r="B230" i="9"/>
  <c r="A230" i="9"/>
  <c r="D230" i="9" s="1"/>
  <c r="D229" i="9"/>
  <c r="B229" i="9"/>
  <c r="A229" i="9"/>
  <c r="B228" i="9"/>
  <c r="A228" i="9"/>
  <c r="D228" i="9" s="1"/>
  <c r="D227" i="9"/>
  <c r="B227" i="9"/>
  <c r="A227" i="9"/>
  <c r="B226" i="9"/>
  <c r="A226" i="9"/>
  <c r="D226" i="9" s="1"/>
  <c r="B225" i="9"/>
  <c r="A225" i="9"/>
  <c r="D225" i="9" s="1"/>
  <c r="B224" i="9"/>
  <c r="A224" i="9"/>
  <c r="D224" i="9" s="1"/>
  <c r="B223" i="9"/>
  <c r="A223" i="9"/>
  <c r="D223" i="9" s="1"/>
  <c r="B222" i="9"/>
  <c r="A222" i="9"/>
  <c r="D222" i="9" s="1"/>
  <c r="D221" i="9"/>
  <c r="B221" i="9"/>
  <c r="A221" i="9"/>
  <c r="B220" i="9"/>
  <c r="A220" i="9"/>
  <c r="D220" i="9" s="1"/>
  <c r="B219" i="9"/>
  <c r="A219" i="9"/>
  <c r="D219" i="9" s="1"/>
  <c r="B218" i="9"/>
  <c r="A218" i="9"/>
  <c r="D218" i="9" s="1"/>
  <c r="B217" i="9"/>
  <c r="A217" i="9"/>
  <c r="D217" i="9" s="1"/>
  <c r="B216" i="9"/>
  <c r="A216" i="9"/>
  <c r="D216" i="9" s="1"/>
  <c r="B215" i="9"/>
  <c r="A215" i="9"/>
  <c r="D215" i="9" s="1"/>
  <c r="B214" i="9"/>
  <c r="A214" i="9"/>
  <c r="D214" i="9" s="1"/>
  <c r="B213" i="9"/>
  <c r="A213" i="9"/>
  <c r="D213" i="9" s="1"/>
  <c r="B212" i="9"/>
  <c r="A212" i="9"/>
  <c r="D212" i="9" s="1"/>
  <c r="B211" i="9"/>
  <c r="A211" i="9"/>
  <c r="D211" i="9" s="1"/>
  <c r="B210" i="9"/>
  <c r="A210" i="9"/>
  <c r="D210" i="9" s="1"/>
  <c r="B209" i="9"/>
  <c r="A209" i="9"/>
  <c r="D209" i="9" s="1"/>
  <c r="B208" i="9"/>
  <c r="A208" i="9"/>
  <c r="D208" i="9" s="1"/>
  <c r="B207" i="9"/>
  <c r="A207" i="9"/>
  <c r="D207" i="9" s="1"/>
  <c r="B206" i="9"/>
  <c r="A206" i="9"/>
  <c r="D206" i="9" s="1"/>
  <c r="B205" i="9"/>
  <c r="A205" i="9"/>
  <c r="D205" i="9" s="1"/>
  <c r="B204" i="9"/>
  <c r="A204" i="9"/>
  <c r="D204" i="9" s="1"/>
  <c r="B203" i="9"/>
  <c r="A203" i="9"/>
  <c r="D203" i="9" s="1"/>
  <c r="B202" i="9"/>
  <c r="A202" i="9"/>
  <c r="D202" i="9" s="1"/>
  <c r="B201" i="9"/>
  <c r="A201" i="9"/>
  <c r="D201" i="9" s="1"/>
  <c r="B200" i="9"/>
  <c r="A200" i="9"/>
  <c r="B199" i="9"/>
  <c r="A199" i="9"/>
  <c r="D199" i="9" s="1"/>
  <c r="B198" i="9"/>
  <c r="A198" i="9"/>
  <c r="D198" i="9" s="1"/>
  <c r="B197" i="9"/>
  <c r="A197" i="9"/>
  <c r="D197" i="9" s="1"/>
  <c r="B196" i="9"/>
  <c r="A196" i="9"/>
  <c r="D196" i="9" s="1"/>
  <c r="B195" i="9"/>
  <c r="A195" i="9"/>
  <c r="D195" i="9" s="1"/>
  <c r="B194" i="9"/>
  <c r="A194" i="9"/>
  <c r="D194" i="9" s="1"/>
  <c r="D193" i="9"/>
  <c r="B193" i="9"/>
  <c r="A193" i="9"/>
  <c r="D192" i="9"/>
  <c r="B192" i="9"/>
  <c r="A192" i="9"/>
  <c r="B191" i="9"/>
  <c r="A191" i="9"/>
  <c r="D191" i="9" s="1"/>
  <c r="B190" i="9"/>
  <c r="A190" i="9"/>
  <c r="D190" i="9" s="1"/>
  <c r="B189" i="9"/>
  <c r="A189" i="9"/>
  <c r="D189" i="9" s="1"/>
  <c r="B188" i="9"/>
  <c r="A188" i="9"/>
  <c r="D188" i="9" s="1"/>
  <c r="D187" i="9"/>
  <c r="B187" i="9"/>
  <c r="A187" i="9"/>
  <c r="D186" i="9"/>
  <c r="B186" i="9"/>
  <c r="A186" i="9"/>
  <c r="B185" i="9"/>
  <c r="A185" i="9"/>
  <c r="D185" i="9" s="1"/>
  <c r="B184" i="9"/>
  <c r="A184" i="9"/>
  <c r="D184" i="9" s="1"/>
  <c r="B183" i="9"/>
  <c r="A183" i="9"/>
  <c r="D183" i="9" s="1"/>
  <c r="B182" i="9"/>
  <c r="A182" i="9"/>
  <c r="D182" i="9" s="1"/>
  <c r="D181" i="9"/>
  <c r="B181" i="9"/>
  <c r="A181" i="9"/>
  <c r="D180" i="9"/>
  <c r="B180" i="9"/>
  <c r="A180" i="9"/>
  <c r="B179" i="9"/>
  <c r="A179" i="9"/>
  <c r="D179" i="9" s="1"/>
  <c r="B178" i="9"/>
  <c r="A178" i="9"/>
  <c r="D178" i="9" s="1"/>
  <c r="B177" i="9"/>
  <c r="A177" i="9"/>
  <c r="D177" i="9" s="1"/>
  <c r="B176" i="9"/>
  <c r="A176" i="9"/>
  <c r="D176" i="9" s="1"/>
  <c r="D175" i="9"/>
  <c r="B175" i="9"/>
  <c r="A175" i="9"/>
  <c r="D174" i="9"/>
  <c r="B174" i="9"/>
  <c r="A174" i="9"/>
  <c r="B173" i="9"/>
  <c r="A173" i="9"/>
  <c r="D173" i="9" s="1"/>
  <c r="B172" i="9"/>
  <c r="A172" i="9"/>
  <c r="D172" i="9" s="1"/>
  <c r="B171" i="9"/>
  <c r="A171" i="9"/>
  <c r="D171" i="9" s="1"/>
  <c r="B170" i="9"/>
  <c r="A170" i="9"/>
  <c r="D170" i="9" s="1"/>
  <c r="D169" i="9"/>
  <c r="B169" i="9"/>
  <c r="A169" i="9"/>
  <c r="D168" i="9"/>
  <c r="B168" i="9"/>
  <c r="A168" i="9"/>
  <c r="B167" i="9"/>
  <c r="A167" i="9"/>
  <c r="D167" i="9" s="1"/>
  <c r="B166" i="9"/>
  <c r="A166" i="9"/>
  <c r="D166" i="9" s="1"/>
  <c r="B165" i="9"/>
  <c r="A165" i="9"/>
  <c r="D165" i="9" s="1"/>
  <c r="B164" i="9"/>
  <c r="A164" i="9"/>
  <c r="D164" i="9" s="1"/>
  <c r="D163" i="9"/>
  <c r="B163" i="9"/>
  <c r="A163" i="9"/>
  <c r="D162" i="9"/>
  <c r="B162" i="9"/>
  <c r="A162" i="9"/>
  <c r="B161" i="9"/>
  <c r="A161" i="9"/>
  <c r="D161" i="9" s="1"/>
  <c r="B160" i="9"/>
  <c r="A160" i="9"/>
  <c r="D160" i="9" s="1"/>
  <c r="B159" i="9"/>
  <c r="A159" i="9"/>
  <c r="D159" i="9" s="1"/>
  <c r="B158" i="9"/>
  <c r="A158" i="9"/>
  <c r="D158" i="9" s="1"/>
  <c r="D157" i="9"/>
  <c r="B157" i="9"/>
  <c r="A157" i="9"/>
  <c r="D156" i="9"/>
  <c r="B156" i="9"/>
  <c r="A156" i="9"/>
  <c r="B155" i="9"/>
  <c r="A155" i="9"/>
  <c r="D155" i="9" s="1"/>
  <c r="B154" i="9"/>
  <c r="A154" i="9"/>
  <c r="D154" i="9" s="1"/>
  <c r="B153" i="9"/>
  <c r="A153" i="9"/>
  <c r="D153" i="9" s="1"/>
  <c r="B152" i="9"/>
  <c r="A152" i="9"/>
  <c r="D152" i="9" s="1"/>
  <c r="D151" i="9"/>
  <c r="B151" i="9"/>
  <c r="A151" i="9"/>
  <c r="D150" i="9"/>
  <c r="B150" i="9"/>
  <c r="A150" i="9"/>
  <c r="B149" i="9"/>
  <c r="A149" i="9"/>
  <c r="D149" i="9" s="1"/>
  <c r="B148" i="9"/>
  <c r="A148" i="9"/>
  <c r="D148" i="9" s="1"/>
  <c r="B147" i="9"/>
  <c r="A147" i="9"/>
  <c r="D147" i="9" s="1"/>
  <c r="B146" i="9"/>
  <c r="A146" i="9"/>
  <c r="D146" i="9" s="1"/>
  <c r="D145" i="9"/>
  <c r="B145" i="9"/>
  <c r="A145" i="9"/>
  <c r="D144" i="9"/>
  <c r="B144" i="9"/>
  <c r="A144" i="9"/>
  <c r="D143" i="9"/>
  <c r="B143" i="9"/>
  <c r="A143" i="9"/>
  <c r="B142" i="9"/>
  <c r="A142" i="9"/>
  <c r="D142" i="9" s="1"/>
  <c r="B141" i="9"/>
  <c r="A141" i="9"/>
  <c r="D141" i="9" s="1"/>
  <c r="B140" i="9"/>
  <c r="A140" i="9"/>
  <c r="D140" i="9" s="1"/>
  <c r="B139" i="9"/>
  <c r="A139" i="9"/>
  <c r="D139" i="9" s="1"/>
  <c r="D138" i="9"/>
  <c r="B138" i="9"/>
  <c r="A138" i="9"/>
  <c r="B137" i="9"/>
  <c r="A137" i="9"/>
  <c r="D137" i="9" s="1"/>
  <c r="B136" i="9"/>
  <c r="A136" i="9"/>
  <c r="D136" i="9" s="1"/>
  <c r="B135" i="9"/>
  <c r="A135" i="9"/>
  <c r="D135" i="9" s="1"/>
  <c r="B134" i="9"/>
  <c r="A134" i="9"/>
  <c r="D133" i="9"/>
  <c r="B133" i="9"/>
  <c r="A133" i="9"/>
  <c r="D132" i="9"/>
  <c r="B132" i="9"/>
  <c r="A132" i="9"/>
  <c r="B131" i="9"/>
  <c r="A131" i="9"/>
  <c r="D131" i="9" s="1"/>
  <c r="B130" i="9"/>
  <c r="A130" i="9"/>
  <c r="D130" i="9" s="1"/>
  <c r="B129" i="9"/>
  <c r="A129" i="9"/>
  <c r="D129" i="9" s="1"/>
  <c r="B128" i="9"/>
  <c r="A128" i="9"/>
  <c r="B127" i="9"/>
  <c r="A127" i="9"/>
  <c r="D127" i="9" s="1"/>
  <c r="D126" i="9"/>
  <c r="B126" i="9"/>
  <c r="A126" i="9"/>
  <c r="D125" i="9"/>
  <c r="B125" i="9"/>
  <c r="A125" i="9"/>
  <c r="B124" i="9"/>
  <c r="A124" i="9"/>
  <c r="D124" i="9" s="1"/>
  <c r="D123" i="9"/>
  <c r="B123" i="9"/>
  <c r="A123" i="9"/>
  <c r="B122" i="9"/>
  <c r="A122" i="9"/>
  <c r="B121" i="9"/>
  <c r="A121" i="9"/>
  <c r="D121" i="9" s="1"/>
  <c r="D120" i="9"/>
  <c r="B120" i="9"/>
  <c r="A120" i="9"/>
  <c r="D119" i="9"/>
  <c r="B119" i="9"/>
  <c r="A119" i="9"/>
  <c r="B118" i="9"/>
  <c r="A118" i="9"/>
  <c r="D118" i="9" s="1"/>
  <c r="D117" i="9"/>
  <c r="B117" i="9"/>
  <c r="A117" i="9"/>
  <c r="B116" i="9"/>
  <c r="A116" i="9"/>
  <c r="D116" i="9" s="1"/>
  <c r="D115" i="9"/>
  <c r="B115" i="9"/>
  <c r="A115" i="9"/>
  <c r="B114" i="9"/>
  <c r="A114" i="9"/>
  <c r="D114" i="9" s="1"/>
  <c r="B113" i="9"/>
  <c r="A113" i="9"/>
  <c r="D113" i="9" s="1"/>
  <c r="B112" i="9"/>
  <c r="A112" i="9"/>
  <c r="D112" i="9" s="1"/>
  <c r="B111" i="9"/>
  <c r="A111" i="9"/>
  <c r="D111" i="9" s="1"/>
  <c r="B110" i="9"/>
  <c r="A110" i="9"/>
  <c r="D110" i="9" s="1"/>
  <c r="D109" i="9"/>
  <c r="B109" i="9"/>
  <c r="A109" i="9"/>
  <c r="D108" i="9"/>
  <c r="B108" i="9"/>
  <c r="A108" i="9"/>
  <c r="B107" i="9"/>
  <c r="A107" i="9"/>
  <c r="D107" i="9" s="1"/>
  <c r="B106" i="9"/>
  <c r="A106" i="9"/>
  <c r="D106" i="9" s="1"/>
  <c r="D105" i="9"/>
  <c r="B105" i="9"/>
  <c r="A105" i="9"/>
  <c r="B104" i="9"/>
  <c r="A104" i="9"/>
  <c r="D103" i="9"/>
  <c r="B103" i="9"/>
  <c r="A103" i="9"/>
  <c r="D102" i="9"/>
  <c r="B102" i="9"/>
  <c r="A102" i="9"/>
  <c r="B101" i="9"/>
  <c r="D101" i="9" s="1"/>
  <c r="A101" i="9"/>
  <c r="D100" i="9"/>
  <c r="B100" i="9"/>
  <c r="A100" i="9"/>
  <c r="D99" i="9"/>
  <c r="B99" i="9"/>
  <c r="A99" i="9"/>
  <c r="D98" i="9"/>
  <c r="B98" i="9"/>
  <c r="A98" i="9"/>
  <c r="D97" i="9"/>
  <c r="B97" i="9"/>
  <c r="A97" i="9"/>
  <c r="D96" i="9"/>
  <c r="B96" i="9"/>
  <c r="A96" i="9"/>
  <c r="D95" i="9"/>
  <c r="B95" i="9"/>
  <c r="A95" i="9"/>
  <c r="D94" i="9"/>
  <c r="B94" i="9"/>
  <c r="A94" i="9"/>
  <c r="D93" i="9"/>
  <c r="B93" i="9"/>
  <c r="A93" i="9"/>
  <c r="D92" i="9"/>
  <c r="B92" i="9"/>
  <c r="A92" i="9"/>
  <c r="D91" i="9"/>
  <c r="B91" i="9"/>
  <c r="A91" i="9"/>
  <c r="D90" i="9"/>
  <c r="B90" i="9"/>
  <c r="A90" i="9"/>
  <c r="D89" i="9"/>
  <c r="B89" i="9"/>
  <c r="A89" i="9"/>
  <c r="D88" i="9"/>
  <c r="B88" i="9"/>
  <c r="A88" i="9"/>
  <c r="D87" i="9"/>
  <c r="B87" i="9"/>
  <c r="A87" i="9"/>
  <c r="D86" i="9"/>
  <c r="B86" i="9"/>
  <c r="A86" i="9"/>
  <c r="D85" i="9"/>
  <c r="B85" i="9"/>
  <c r="A85" i="9"/>
  <c r="D84" i="9"/>
  <c r="B84" i="9"/>
  <c r="A84" i="9"/>
  <c r="D83" i="9"/>
  <c r="B83" i="9"/>
  <c r="A83" i="9"/>
  <c r="D82" i="9"/>
  <c r="B82" i="9"/>
  <c r="A82" i="9"/>
  <c r="D81" i="9"/>
  <c r="B81" i="9"/>
  <c r="A81" i="9"/>
  <c r="D80" i="9"/>
  <c r="B80" i="9"/>
  <c r="A80" i="9"/>
  <c r="D79" i="9"/>
  <c r="B79" i="9"/>
  <c r="A79" i="9"/>
  <c r="D78" i="9"/>
  <c r="B78" i="9"/>
  <c r="A78" i="9"/>
  <c r="D77" i="9"/>
  <c r="B77" i="9"/>
  <c r="A77" i="9"/>
  <c r="D76" i="9"/>
  <c r="B76" i="9"/>
  <c r="A76" i="9"/>
  <c r="D75" i="9"/>
  <c r="B75" i="9"/>
  <c r="A75" i="9"/>
  <c r="D74" i="9"/>
  <c r="B74" i="9"/>
  <c r="A74" i="9"/>
  <c r="D73" i="9"/>
  <c r="B73" i="9"/>
  <c r="A73" i="9"/>
  <c r="D72" i="9"/>
  <c r="B72" i="9"/>
  <c r="A72" i="9"/>
  <c r="D71" i="9"/>
  <c r="B71" i="9"/>
  <c r="A71" i="9"/>
  <c r="D70" i="9"/>
  <c r="B70" i="9"/>
  <c r="A70" i="9"/>
  <c r="D69" i="9"/>
  <c r="B69" i="9"/>
  <c r="A69" i="9"/>
  <c r="D68" i="9"/>
  <c r="B68" i="9"/>
  <c r="A68" i="9"/>
  <c r="D67" i="9"/>
  <c r="B67" i="9"/>
  <c r="A67" i="9"/>
  <c r="D66" i="9"/>
  <c r="B66" i="9"/>
  <c r="A66" i="9"/>
  <c r="D65" i="9"/>
  <c r="B65" i="9"/>
  <c r="A65" i="9"/>
  <c r="D64" i="9"/>
  <c r="B64" i="9"/>
  <c r="A64" i="9"/>
  <c r="D63" i="9"/>
  <c r="B63" i="9"/>
  <c r="A63" i="9"/>
  <c r="D62" i="9"/>
  <c r="B62" i="9"/>
  <c r="A62" i="9"/>
  <c r="D61" i="9"/>
  <c r="B61" i="9"/>
  <c r="A61" i="9"/>
  <c r="D60" i="9"/>
  <c r="B60" i="9"/>
  <c r="A60" i="9"/>
  <c r="B59" i="9"/>
  <c r="A59" i="9"/>
  <c r="D59" i="9" s="1"/>
  <c r="B58" i="9"/>
  <c r="A58" i="9"/>
  <c r="D58" i="9" s="1"/>
  <c r="B57" i="9"/>
  <c r="A57" i="9"/>
  <c r="D57" i="9" s="1"/>
  <c r="B56" i="9"/>
  <c r="A56" i="9"/>
  <c r="D56" i="9" s="1"/>
  <c r="D55" i="9"/>
  <c r="B55" i="9"/>
  <c r="A55" i="9"/>
  <c r="B54" i="9"/>
  <c r="A54" i="9"/>
  <c r="D54" i="9" s="1"/>
  <c r="B53" i="9"/>
  <c r="A53" i="9"/>
  <c r="D53" i="9" s="1"/>
  <c r="D52" i="9"/>
  <c r="B52" i="9"/>
  <c r="A52" i="9"/>
  <c r="B51" i="9"/>
  <c r="A51" i="9"/>
  <c r="D51" i="9" s="1"/>
  <c r="B50" i="9"/>
  <c r="A50" i="9"/>
  <c r="D50" i="9" s="1"/>
  <c r="D49" i="9"/>
  <c r="B49" i="9"/>
  <c r="A49" i="9"/>
  <c r="D48" i="9"/>
  <c r="B48" i="9"/>
  <c r="A48" i="9"/>
  <c r="B47" i="9"/>
  <c r="A47" i="9"/>
  <c r="D47" i="9" s="1"/>
  <c r="B46" i="9"/>
  <c r="A46" i="9"/>
  <c r="D46" i="9" s="1"/>
  <c r="D45" i="9"/>
  <c r="B45" i="9"/>
  <c r="A45" i="9"/>
  <c r="B44" i="9"/>
  <c r="D44" i="9" s="1"/>
  <c r="A44" i="9"/>
  <c r="B43" i="9"/>
  <c r="A43" i="9"/>
  <c r="D43" i="9" s="1"/>
  <c r="B42" i="9"/>
  <c r="A42" i="9"/>
  <c r="D42" i="9" s="1"/>
  <c r="D41" i="9"/>
  <c r="B41" i="9"/>
  <c r="A41" i="9"/>
  <c r="D40" i="9"/>
  <c r="B40" i="9"/>
  <c r="A40" i="9"/>
  <c r="B39" i="9"/>
  <c r="A39" i="9"/>
  <c r="D39" i="9" s="1"/>
  <c r="D38" i="9"/>
  <c r="B38" i="9"/>
  <c r="A38" i="9"/>
  <c r="B37" i="9"/>
  <c r="A37" i="9"/>
  <c r="D37" i="9" s="1"/>
  <c r="B36" i="9"/>
  <c r="A36" i="9"/>
  <c r="D36" i="9" s="1"/>
  <c r="D35" i="9"/>
  <c r="B35" i="9"/>
  <c r="A35" i="9"/>
  <c r="D34" i="9"/>
  <c r="B34" i="9"/>
  <c r="A34" i="9"/>
  <c r="B33" i="9"/>
  <c r="A33" i="9"/>
  <c r="D33" i="9" s="1"/>
  <c r="D32" i="9"/>
  <c r="B32" i="9"/>
  <c r="A32" i="9"/>
  <c r="B31" i="9"/>
  <c r="A31" i="9"/>
  <c r="D31" i="9" s="1"/>
  <c r="B30" i="9"/>
  <c r="A30" i="9"/>
  <c r="D30" i="9" s="1"/>
  <c r="D29" i="9"/>
  <c r="B29" i="9"/>
  <c r="A29" i="9"/>
  <c r="D28" i="9"/>
  <c r="B28" i="9"/>
  <c r="A28" i="9"/>
  <c r="B27" i="9"/>
  <c r="A27" i="9"/>
  <c r="D27" i="9" s="1"/>
  <c r="D26" i="9"/>
  <c r="B26" i="9"/>
  <c r="A26" i="9"/>
  <c r="B25" i="9"/>
  <c r="A25" i="9"/>
  <c r="D25" i="9" s="1"/>
  <c r="B24" i="9"/>
  <c r="A24" i="9"/>
  <c r="D24" i="9" s="1"/>
  <c r="D23" i="9"/>
  <c r="B23" i="9"/>
  <c r="A23" i="9"/>
  <c r="D22" i="9"/>
  <c r="B22" i="9"/>
  <c r="A22" i="9"/>
  <c r="B21" i="9"/>
  <c r="A21" i="9"/>
  <c r="D21" i="9" s="1"/>
  <c r="D20" i="9"/>
  <c r="B20" i="9"/>
  <c r="A20" i="9"/>
  <c r="B19" i="9"/>
  <c r="A19" i="9"/>
  <c r="D19" i="9" s="1"/>
  <c r="B18" i="9"/>
  <c r="A18" i="9"/>
  <c r="D18" i="9" s="1"/>
  <c r="D17" i="9"/>
  <c r="B17" i="9"/>
  <c r="A17" i="9"/>
  <c r="D16" i="9"/>
  <c r="B16" i="9"/>
  <c r="A16" i="9"/>
  <c r="B15" i="9"/>
  <c r="A15" i="9"/>
  <c r="D15" i="9" s="1"/>
  <c r="D14" i="9"/>
  <c r="B14" i="9"/>
  <c r="A14" i="9"/>
  <c r="B13" i="9"/>
  <c r="A13" i="9"/>
  <c r="D13" i="9" s="1"/>
  <c r="B12" i="9"/>
  <c r="A12" i="9"/>
  <c r="D12" i="9" s="1"/>
  <c r="D11" i="9"/>
  <c r="B11" i="9"/>
  <c r="A11" i="9"/>
  <c r="D10" i="9"/>
  <c r="B10" i="9"/>
  <c r="A10" i="9"/>
  <c r="B9" i="9"/>
  <c r="A9" i="9"/>
  <c r="D9" i="9" s="1"/>
  <c r="D8" i="9"/>
  <c r="B8" i="9"/>
  <c r="A8" i="9"/>
  <c r="B7" i="9"/>
  <c r="A7" i="9"/>
  <c r="D7" i="9" s="1"/>
  <c r="B6" i="9"/>
  <c r="A6" i="9"/>
  <c r="D6" i="9" s="1"/>
  <c r="D5" i="9"/>
  <c r="B5" i="9"/>
  <c r="A5" i="9"/>
  <c r="D4" i="9"/>
  <c r="B4" i="9"/>
  <c r="A4" i="9"/>
  <c r="B3" i="9"/>
  <c r="A3" i="9"/>
  <c r="D3" i="9" s="1"/>
  <c r="K2" i="9"/>
  <c r="I2" i="9"/>
  <c r="I3" i="9" s="1"/>
  <c r="F2" i="9"/>
  <c r="D2" i="9"/>
  <c r="C2" i="9" s="1"/>
  <c r="B2" i="9"/>
  <c r="G2" i="9" s="1"/>
  <c r="A2" i="9"/>
  <c r="K2" i="6"/>
  <c r="K3" i="6" s="1"/>
  <c r="B428" i="6"/>
  <c r="A428" i="6"/>
  <c r="D428" i="6" s="1"/>
  <c r="E428" i="6" s="1"/>
  <c r="B427" i="6"/>
  <c r="A427" i="6"/>
  <c r="D427" i="6" s="1"/>
  <c r="E427" i="6" s="1"/>
  <c r="B426" i="6"/>
  <c r="A426" i="6"/>
  <c r="D426" i="6" s="1"/>
  <c r="E426" i="6" s="1"/>
  <c r="B425" i="6"/>
  <c r="A425" i="6"/>
  <c r="B424" i="6"/>
  <c r="A424" i="6"/>
  <c r="D424" i="6" s="1"/>
  <c r="E424" i="6" s="1"/>
  <c r="B423" i="6"/>
  <c r="A423" i="6"/>
  <c r="D423" i="6" s="1"/>
  <c r="E423" i="6" s="1"/>
  <c r="B422" i="6"/>
  <c r="A422" i="6"/>
  <c r="B421" i="6"/>
  <c r="A421" i="6"/>
  <c r="D421" i="6" s="1"/>
  <c r="E421" i="6" s="1"/>
  <c r="B420" i="6"/>
  <c r="A420" i="6"/>
  <c r="D420" i="6" s="1"/>
  <c r="E420" i="6" s="1"/>
  <c r="B419" i="6"/>
  <c r="A419" i="6"/>
  <c r="D419" i="6" s="1"/>
  <c r="E419" i="6" s="1"/>
  <c r="B418" i="6"/>
  <c r="A418" i="6"/>
  <c r="D418" i="6" s="1"/>
  <c r="E418" i="6" s="1"/>
  <c r="B417" i="6"/>
  <c r="A417" i="6"/>
  <c r="D417" i="6" s="1"/>
  <c r="E417" i="6" s="1"/>
  <c r="B416" i="6"/>
  <c r="A416" i="6"/>
  <c r="B415" i="6"/>
  <c r="A415" i="6"/>
  <c r="D415" i="6" s="1"/>
  <c r="E415" i="6" s="1"/>
  <c r="B414" i="6"/>
  <c r="A414" i="6"/>
  <c r="D414" i="6" s="1"/>
  <c r="E414" i="6" s="1"/>
  <c r="B413" i="6"/>
  <c r="A413" i="6"/>
  <c r="B412" i="6"/>
  <c r="A412" i="6"/>
  <c r="D412" i="6" s="1"/>
  <c r="E412" i="6" s="1"/>
  <c r="B411" i="6"/>
  <c r="A411" i="6"/>
  <c r="D411" i="6" s="1"/>
  <c r="E411" i="6" s="1"/>
  <c r="B410" i="6"/>
  <c r="A410" i="6"/>
  <c r="B409" i="6"/>
  <c r="A409" i="6"/>
  <c r="D409" i="6" s="1"/>
  <c r="E409" i="6" s="1"/>
  <c r="B408" i="6"/>
  <c r="A408" i="6"/>
  <c r="D408" i="6" s="1"/>
  <c r="E408" i="6" s="1"/>
  <c r="B407" i="6"/>
  <c r="A407" i="6"/>
  <c r="B406" i="6"/>
  <c r="A406" i="6"/>
  <c r="D406" i="6" s="1"/>
  <c r="E406" i="6" s="1"/>
  <c r="B405" i="6"/>
  <c r="A405" i="6"/>
  <c r="D405" i="6" s="1"/>
  <c r="E405" i="6" s="1"/>
  <c r="B404" i="6"/>
  <c r="A404" i="6"/>
  <c r="B403" i="6"/>
  <c r="A403" i="6"/>
  <c r="D403" i="6" s="1"/>
  <c r="E403" i="6" s="1"/>
  <c r="B402" i="6"/>
  <c r="A402" i="6"/>
  <c r="D402" i="6" s="1"/>
  <c r="E402" i="6" s="1"/>
  <c r="B401" i="6"/>
  <c r="A401" i="6"/>
  <c r="D401" i="6" s="1"/>
  <c r="E401" i="6" s="1"/>
  <c r="D400" i="6"/>
  <c r="E400" i="6" s="1"/>
  <c r="B400" i="6"/>
  <c r="A400" i="6"/>
  <c r="B399" i="6"/>
  <c r="A399" i="6"/>
  <c r="D399" i="6" s="1"/>
  <c r="E399" i="6" s="1"/>
  <c r="B398" i="6"/>
  <c r="A398" i="6"/>
  <c r="B397" i="6"/>
  <c r="A397" i="6"/>
  <c r="D397" i="6" s="1"/>
  <c r="E397" i="6" s="1"/>
  <c r="B396" i="6"/>
  <c r="A396" i="6"/>
  <c r="D396" i="6" s="1"/>
  <c r="E396" i="6" s="1"/>
  <c r="B395" i="6"/>
  <c r="A395" i="6"/>
  <c r="B394" i="6"/>
  <c r="A394" i="6"/>
  <c r="D394" i="6" s="1"/>
  <c r="E394" i="6" s="1"/>
  <c r="B393" i="6"/>
  <c r="A393" i="6"/>
  <c r="D393" i="6" s="1"/>
  <c r="E393" i="6" s="1"/>
  <c r="B392" i="6"/>
  <c r="A392" i="6"/>
  <c r="B391" i="6"/>
  <c r="A391" i="6"/>
  <c r="D391" i="6" s="1"/>
  <c r="E391" i="6" s="1"/>
  <c r="B390" i="6"/>
  <c r="A390" i="6"/>
  <c r="D390" i="6" s="1"/>
  <c r="E390" i="6" s="1"/>
  <c r="B389" i="6"/>
  <c r="A389" i="6"/>
  <c r="B388" i="6"/>
  <c r="A388" i="6"/>
  <c r="D388" i="6" s="1"/>
  <c r="E388" i="6" s="1"/>
  <c r="B387" i="6"/>
  <c r="A387" i="6"/>
  <c r="D387" i="6" s="1"/>
  <c r="E387" i="6" s="1"/>
  <c r="B386" i="6"/>
  <c r="A386" i="6"/>
  <c r="B385" i="6"/>
  <c r="A385" i="6"/>
  <c r="D385" i="6" s="1"/>
  <c r="E385" i="6" s="1"/>
  <c r="B384" i="6"/>
  <c r="A384" i="6"/>
  <c r="D384" i="6" s="1"/>
  <c r="E384" i="6" s="1"/>
  <c r="B383" i="6"/>
  <c r="A383" i="6"/>
  <c r="D382" i="6"/>
  <c r="E382" i="6" s="1"/>
  <c r="B382" i="6"/>
  <c r="A382" i="6"/>
  <c r="B381" i="6"/>
  <c r="A381" i="6"/>
  <c r="D381" i="6" s="1"/>
  <c r="E381" i="6" s="1"/>
  <c r="B380" i="6"/>
  <c r="A380" i="6"/>
  <c r="B379" i="6"/>
  <c r="A379" i="6"/>
  <c r="D379" i="6" s="1"/>
  <c r="E379" i="6" s="1"/>
  <c r="B378" i="6"/>
  <c r="A378" i="6"/>
  <c r="D378" i="6" s="1"/>
  <c r="E378" i="6" s="1"/>
  <c r="B377" i="6"/>
  <c r="A377" i="6"/>
  <c r="B376" i="6"/>
  <c r="A376" i="6"/>
  <c r="D376" i="6" s="1"/>
  <c r="E376" i="6" s="1"/>
  <c r="B375" i="6"/>
  <c r="A375" i="6"/>
  <c r="D375" i="6" s="1"/>
  <c r="E375" i="6" s="1"/>
  <c r="B374" i="6"/>
  <c r="A374" i="6"/>
  <c r="D374" i="6" s="1"/>
  <c r="E374" i="6" s="1"/>
  <c r="D373" i="6"/>
  <c r="E373" i="6" s="1"/>
  <c r="B373" i="6"/>
  <c r="A373" i="6"/>
  <c r="B372" i="6"/>
  <c r="A372" i="6"/>
  <c r="D372" i="6" s="1"/>
  <c r="E372" i="6" s="1"/>
  <c r="B371" i="6"/>
  <c r="A371" i="6"/>
  <c r="B370" i="6"/>
  <c r="A370" i="6"/>
  <c r="D370" i="6" s="1"/>
  <c r="E370" i="6" s="1"/>
  <c r="B369" i="6"/>
  <c r="A369" i="6"/>
  <c r="D369" i="6" s="1"/>
  <c r="E369" i="6" s="1"/>
  <c r="B368" i="6"/>
  <c r="A368" i="6"/>
  <c r="B367" i="6"/>
  <c r="A367" i="6"/>
  <c r="D367" i="6" s="1"/>
  <c r="E367" i="6" s="1"/>
  <c r="B366" i="6"/>
  <c r="A366" i="6"/>
  <c r="D366" i="6" s="1"/>
  <c r="E366" i="6" s="1"/>
  <c r="B365" i="6"/>
  <c r="A365" i="6"/>
  <c r="B364" i="6"/>
  <c r="A364" i="6"/>
  <c r="D364" i="6" s="1"/>
  <c r="E364" i="6" s="1"/>
  <c r="B363" i="6"/>
  <c r="A363" i="6"/>
  <c r="D363" i="6" s="1"/>
  <c r="E363" i="6" s="1"/>
  <c r="B362" i="6"/>
  <c r="A362" i="6"/>
  <c r="B361" i="6"/>
  <c r="A361" i="6"/>
  <c r="D361" i="6" s="1"/>
  <c r="E361" i="6" s="1"/>
  <c r="B360" i="6"/>
  <c r="A360" i="6"/>
  <c r="D360" i="6" s="1"/>
  <c r="E360" i="6" s="1"/>
  <c r="B359" i="6"/>
  <c r="A359" i="6"/>
  <c r="B358" i="6"/>
  <c r="A358" i="6"/>
  <c r="D358" i="6" s="1"/>
  <c r="E358" i="6" s="1"/>
  <c r="B357" i="6"/>
  <c r="A357" i="6"/>
  <c r="D357" i="6" s="1"/>
  <c r="E357" i="6" s="1"/>
  <c r="B356" i="6"/>
  <c r="A356" i="6"/>
  <c r="B355" i="6"/>
  <c r="A355" i="6"/>
  <c r="D355" i="6" s="1"/>
  <c r="E355" i="6" s="1"/>
  <c r="B354" i="6"/>
  <c r="A354" i="6"/>
  <c r="D354" i="6" s="1"/>
  <c r="E354" i="6" s="1"/>
  <c r="B353" i="6"/>
  <c r="A353" i="6"/>
  <c r="B352" i="6"/>
  <c r="A352" i="6"/>
  <c r="D352" i="6" s="1"/>
  <c r="E352" i="6" s="1"/>
  <c r="B351" i="6"/>
  <c r="A351" i="6"/>
  <c r="D351" i="6" s="1"/>
  <c r="E351" i="6" s="1"/>
  <c r="B350" i="6"/>
  <c r="A350" i="6"/>
  <c r="B349" i="6"/>
  <c r="A349" i="6"/>
  <c r="D349" i="6" s="1"/>
  <c r="E349" i="6" s="1"/>
  <c r="B348" i="6"/>
  <c r="A348" i="6"/>
  <c r="D348" i="6" s="1"/>
  <c r="E348" i="6" s="1"/>
  <c r="B347" i="6"/>
  <c r="A347" i="6"/>
  <c r="D346" i="6"/>
  <c r="E346" i="6" s="1"/>
  <c r="B346" i="6"/>
  <c r="A346" i="6"/>
  <c r="B345" i="6"/>
  <c r="A345" i="6"/>
  <c r="D345" i="6" s="1"/>
  <c r="E345" i="6" s="1"/>
  <c r="B344" i="6"/>
  <c r="A344" i="6"/>
  <c r="B343" i="6"/>
  <c r="A343" i="6"/>
  <c r="D343" i="6" s="1"/>
  <c r="E343" i="6" s="1"/>
  <c r="B342" i="6"/>
  <c r="A342" i="6"/>
  <c r="D342" i="6" s="1"/>
  <c r="E342" i="6" s="1"/>
  <c r="B341" i="6"/>
  <c r="A341" i="6"/>
  <c r="B340" i="6"/>
  <c r="A340" i="6"/>
  <c r="D340" i="6" s="1"/>
  <c r="E340" i="6" s="1"/>
  <c r="B339" i="6"/>
  <c r="A339" i="6"/>
  <c r="D339" i="6" s="1"/>
  <c r="E339" i="6" s="1"/>
  <c r="B338" i="6"/>
  <c r="A338" i="6"/>
  <c r="D338" i="6" s="1"/>
  <c r="E338" i="6" s="1"/>
  <c r="B337" i="6"/>
  <c r="A337" i="6"/>
  <c r="D337" i="6" s="1"/>
  <c r="E337" i="6" s="1"/>
  <c r="B336" i="6"/>
  <c r="A336" i="6"/>
  <c r="D336" i="6" s="1"/>
  <c r="E336" i="6" s="1"/>
  <c r="B335" i="6"/>
  <c r="A335" i="6"/>
  <c r="B334" i="6"/>
  <c r="A334" i="6"/>
  <c r="D334" i="6" s="1"/>
  <c r="E334" i="6" s="1"/>
  <c r="B333" i="6"/>
  <c r="A333" i="6"/>
  <c r="D333" i="6" s="1"/>
  <c r="E333" i="6" s="1"/>
  <c r="B332" i="6"/>
  <c r="A332" i="6"/>
  <c r="D332" i="6" s="1"/>
  <c r="E332" i="6" s="1"/>
  <c r="B331" i="6"/>
  <c r="A331" i="6"/>
  <c r="D331" i="6" s="1"/>
  <c r="E331" i="6" s="1"/>
  <c r="D330" i="6"/>
  <c r="E330" i="6" s="1"/>
  <c r="B330" i="6"/>
  <c r="A330" i="6"/>
  <c r="B329" i="6"/>
  <c r="A329" i="6"/>
  <c r="B328" i="6"/>
  <c r="A328" i="6"/>
  <c r="D328" i="6" s="1"/>
  <c r="E328" i="6" s="1"/>
  <c r="B327" i="6"/>
  <c r="A327" i="6"/>
  <c r="D327" i="6" s="1"/>
  <c r="E327" i="6" s="1"/>
  <c r="B326" i="6"/>
  <c r="A326" i="6"/>
  <c r="B325" i="6"/>
  <c r="A325" i="6"/>
  <c r="D325" i="6" s="1"/>
  <c r="E325" i="6" s="1"/>
  <c r="B324" i="6"/>
  <c r="A324" i="6"/>
  <c r="D324" i="6" s="1"/>
  <c r="E324" i="6" s="1"/>
  <c r="B323" i="6"/>
  <c r="A323" i="6"/>
  <c r="B322" i="6"/>
  <c r="A322" i="6"/>
  <c r="D322" i="6" s="1"/>
  <c r="E322" i="6" s="1"/>
  <c r="B321" i="6"/>
  <c r="A321" i="6"/>
  <c r="D321" i="6" s="1"/>
  <c r="E321" i="6" s="1"/>
  <c r="B320" i="6"/>
  <c r="A320" i="6"/>
  <c r="B319" i="6"/>
  <c r="A319" i="6"/>
  <c r="D319" i="6" s="1"/>
  <c r="E319" i="6" s="1"/>
  <c r="B318" i="6"/>
  <c r="A318" i="6"/>
  <c r="D318" i="6" s="1"/>
  <c r="E318" i="6" s="1"/>
  <c r="B317" i="6"/>
  <c r="A317" i="6"/>
  <c r="B316" i="6"/>
  <c r="A316" i="6"/>
  <c r="D316" i="6" s="1"/>
  <c r="E316" i="6" s="1"/>
  <c r="B315" i="6"/>
  <c r="A315" i="6"/>
  <c r="D315" i="6" s="1"/>
  <c r="E315" i="6" s="1"/>
  <c r="B314" i="6"/>
  <c r="A314" i="6"/>
  <c r="B313" i="6"/>
  <c r="A313" i="6"/>
  <c r="D313" i="6" s="1"/>
  <c r="E313" i="6" s="1"/>
  <c r="B312" i="6"/>
  <c r="A312" i="6"/>
  <c r="D312" i="6" s="1"/>
  <c r="E312" i="6" s="1"/>
  <c r="B311" i="6"/>
  <c r="A311" i="6"/>
  <c r="D311" i="6" s="1"/>
  <c r="E311" i="6" s="1"/>
  <c r="D310" i="6"/>
  <c r="E310" i="6" s="1"/>
  <c r="B310" i="6"/>
  <c r="A310" i="6"/>
  <c r="B309" i="6"/>
  <c r="A309" i="6"/>
  <c r="D309" i="6" s="1"/>
  <c r="E309" i="6" s="1"/>
  <c r="B308" i="6"/>
  <c r="A308" i="6"/>
  <c r="B307" i="6"/>
  <c r="A307" i="6"/>
  <c r="D307" i="6" s="1"/>
  <c r="E307" i="6" s="1"/>
  <c r="B306" i="6"/>
  <c r="A306" i="6"/>
  <c r="D306" i="6" s="1"/>
  <c r="E306" i="6" s="1"/>
  <c r="B305" i="6"/>
  <c r="A305" i="6"/>
  <c r="B304" i="6"/>
  <c r="A304" i="6"/>
  <c r="D304" i="6" s="1"/>
  <c r="E304" i="6" s="1"/>
  <c r="B303" i="6"/>
  <c r="A303" i="6"/>
  <c r="D303" i="6" s="1"/>
  <c r="E303" i="6" s="1"/>
  <c r="B302" i="6"/>
  <c r="A302" i="6"/>
  <c r="B301" i="6"/>
  <c r="A301" i="6"/>
  <c r="D301" i="6" s="1"/>
  <c r="E301" i="6" s="1"/>
  <c r="D300" i="6"/>
  <c r="E300" i="6" s="1"/>
  <c r="B300" i="6"/>
  <c r="A300" i="6"/>
  <c r="B299" i="6"/>
  <c r="A299" i="6"/>
  <c r="B298" i="6"/>
  <c r="A298" i="6"/>
  <c r="D298" i="6" s="1"/>
  <c r="E298" i="6" s="1"/>
  <c r="B297" i="6"/>
  <c r="A297" i="6"/>
  <c r="D297" i="6" s="1"/>
  <c r="E297" i="6" s="1"/>
  <c r="B296" i="6"/>
  <c r="A296" i="6"/>
  <c r="B295" i="6"/>
  <c r="A295" i="6"/>
  <c r="D295" i="6" s="1"/>
  <c r="E295" i="6" s="1"/>
  <c r="B294" i="6"/>
  <c r="A294" i="6"/>
  <c r="D294" i="6" s="1"/>
  <c r="E294" i="6" s="1"/>
  <c r="B293" i="6"/>
  <c r="A293" i="6"/>
  <c r="B292" i="6"/>
  <c r="A292" i="6"/>
  <c r="D292" i="6" s="1"/>
  <c r="E292" i="6" s="1"/>
  <c r="D291" i="6"/>
  <c r="E291" i="6" s="1"/>
  <c r="B291" i="6"/>
  <c r="A291" i="6"/>
  <c r="B290" i="6"/>
  <c r="A290" i="6"/>
  <c r="B289" i="6"/>
  <c r="A289" i="6"/>
  <c r="D289" i="6" s="1"/>
  <c r="E289" i="6" s="1"/>
  <c r="B288" i="6"/>
  <c r="A288" i="6"/>
  <c r="D288" i="6" s="1"/>
  <c r="E288" i="6" s="1"/>
  <c r="B287" i="6"/>
  <c r="A287" i="6"/>
  <c r="B286" i="6"/>
  <c r="A286" i="6"/>
  <c r="D286" i="6" s="1"/>
  <c r="E286" i="6" s="1"/>
  <c r="B285" i="6"/>
  <c r="A285" i="6"/>
  <c r="D285" i="6" s="1"/>
  <c r="E285" i="6" s="1"/>
  <c r="B284" i="6"/>
  <c r="A284" i="6"/>
  <c r="B283" i="6"/>
  <c r="A283" i="6"/>
  <c r="D283" i="6" s="1"/>
  <c r="E283" i="6" s="1"/>
  <c r="B282" i="6"/>
  <c r="A282" i="6"/>
  <c r="D282" i="6" s="1"/>
  <c r="E282" i="6" s="1"/>
  <c r="B281" i="6"/>
  <c r="A281" i="6"/>
  <c r="B280" i="6"/>
  <c r="A280" i="6"/>
  <c r="D280" i="6" s="1"/>
  <c r="E280" i="6" s="1"/>
  <c r="B279" i="6"/>
  <c r="A279" i="6"/>
  <c r="D279" i="6" s="1"/>
  <c r="E279" i="6" s="1"/>
  <c r="B278" i="6"/>
  <c r="A278" i="6"/>
  <c r="B277" i="6"/>
  <c r="A277" i="6"/>
  <c r="D277" i="6" s="1"/>
  <c r="E277" i="6" s="1"/>
  <c r="B276" i="6"/>
  <c r="A276" i="6"/>
  <c r="D276" i="6" s="1"/>
  <c r="E276" i="6" s="1"/>
  <c r="B275" i="6"/>
  <c r="A275" i="6"/>
  <c r="B274" i="6"/>
  <c r="A274" i="6"/>
  <c r="D274" i="6" s="1"/>
  <c r="E274" i="6" s="1"/>
  <c r="B273" i="6"/>
  <c r="A273" i="6"/>
  <c r="D273" i="6" s="1"/>
  <c r="E273" i="6" s="1"/>
  <c r="B272" i="6"/>
  <c r="A272" i="6"/>
  <c r="B271" i="6"/>
  <c r="A271" i="6"/>
  <c r="D271" i="6" s="1"/>
  <c r="E271" i="6" s="1"/>
  <c r="B270" i="6"/>
  <c r="A270" i="6"/>
  <c r="D270" i="6" s="1"/>
  <c r="E270" i="6" s="1"/>
  <c r="B269" i="6"/>
  <c r="A269" i="6"/>
  <c r="B268" i="6"/>
  <c r="A268" i="6"/>
  <c r="D268" i="6" s="1"/>
  <c r="E268" i="6" s="1"/>
  <c r="B267" i="6"/>
  <c r="A267" i="6"/>
  <c r="D267" i="6" s="1"/>
  <c r="E267" i="6" s="1"/>
  <c r="B266" i="6"/>
  <c r="A266" i="6"/>
  <c r="B265" i="6"/>
  <c r="A265" i="6"/>
  <c r="D265" i="6" s="1"/>
  <c r="E265" i="6" s="1"/>
  <c r="B264" i="6"/>
  <c r="A264" i="6"/>
  <c r="D264" i="6" s="1"/>
  <c r="E264" i="6" s="1"/>
  <c r="B263" i="6"/>
  <c r="A263" i="6"/>
  <c r="B262" i="6"/>
  <c r="A262" i="6"/>
  <c r="D262" i="6" s="1"/>
  <c r="E262" i="6" s="1"/>
  <c r="B261" i="6"/>
  <c r="A261" i="6"/>
  <c r="D261" i="6" s="1"/>
  <c r="E261" i="6" s="1"/>
  <c r="B260" i="6"/>
  <c r="A260" i="6"/>
  <c r="B259" i="6"/>
  <c r="A259" i="6"/>
  <c r="D259" i="6" s="1"/>
  <c r="E259" i="6" s="1"/>
  <c r="B258" i="6"/>
  <c r="A258" i="6"/>
  <c r="D258" i="6" s="1"/>
  <c r="E258" i="6" s="1"/>
  <c r="B257" i="6"/>
  <c r="A257" i="6"/>
  <c r="B256" i="6"/>
  <c r="A256" i="6"/>
  <c r="D256" i="6" s="1"/>
  <c r="E256" i="6" s="1"/>
  <c r="B255" i="6"/>
  <c r="A255" i="6"/>
  <c r="D255" i="6" s="1"/>
  <c r="E255" i="6" s="1"/>
  <c r="B254" i="6"/>
  <c r="A254" i="6"/>
  <c r="B253" i="6"/>
  <c r="A253" i="6"/>
  <c r="D253" i="6" s="1"/>
  <c r="E253" i="6" s="1"/>
  <c r="D252" i="6"/>
  <c r="E252" i="6" s="1"/>
  <c r="B252" i="6"/>
  <c r="A252" i="6"/>
  <c r="B251" i="6"/>
  <c r="A251" i="6"/>
  <c r="B250" i="6"/>
  <c r="A250" i="6"/>
  <c r="D250" i="6" s="1"/>
  <c r="E250" i="6" s="1"/>
  <c r="B249" i="6"/>
  <c r="A249" i="6"/>
  <c r="D249" i="6" s="1"/>
  <c r="E249" i="6" s="1"/>
  <c r="B248" i="6"/>
  <c r="A248" i="6"/>
  <c r="D248" i="6" s="1"/>
  <c r="E248" i="6" s="1"/>
  <c r="B247" i="6"/>
  <c r="A247" i="6"/>
  <c r="D247" i="6" s="1"/>
  <c r="E247" i="6" s="1"/>
  <c r="B246" i="6"/>
  <c r="A246" i="6"/>
  <c r="D246" i="6" s="1"/>
  <c r="E246" i="6" s="1"/>
  <c r="D245" i="6"/>
  <c r="E245" i="6" s="1"/>
  <c r="B245" i="6"/>
  <c r="A245" i="6"/>
  <c r="D244" i="6"/>
  <c r="E244" i="6" s="1"/>
  <c r="B244" i="6"/>
  <c r="A244" i="6"/>
  <c r="B243" i="6"/>
  <c r="A243" i="6"/>
  <c r="D243" i="6" s="1"/>
  <c r="E243" i="6" s="1"/>
  <c r="B242" i="6"/>
  <c r="A242" i="6"/>
  <c r="B241" i="6"/>
  <c r="A241" i="6"/>
  <c r="D241" i="6" s="1"/>
  <c r="E241" i="6" s="1"/>
  <c r="B240" i="6"/>
  <c r="A240" i="6"/>
  <c r="D240" i="6" s="1"/>
  <c r="E240" i="6" s="1"/>
  <c r="B239" i="6"/>
  <c r="A239" i="6"/>
  <c r="B238" i="6"/>
  <c r="A238" i="6"/>
  <c r="D238" i="6" s="1"/>
  <c r="E238" i="6" s="1"/>
  <c r="B237" i="6"/>
  <c r="A237" i="6"/>
  <c r="D237" i="6" s="1"/>
  <c r="E237" i="6" s="1"/>
  <c r="B236" i="6"/>
  <c r="A236" i="6"/>
  <c r="B235" i="6"/>
  <c r="A235" i="6"/>
  <c r="D235" i="6" s="1"/>
  <c r="E235" i="6" s="1"/>
  <c r="B234" i="6"/>
  <c r="A234" i="6"/>
  <c r="D234" i="6" s="1"/>
  <c r="E234" i="6" s="1"/>
  <c r="B233" i="6"/>
  <c r="A233" i="6"/>
  <c r="B232" i="6"/>
  <c r="A232" i="6"/>
  <c r="D232" i="6" s="1"/>
  <c r="E232" i="6" s="1"/>
  <c r="B231" i="6"/>
  <c r="A231" i="6"/>
  <c r="D231" i="6" s="1"/>
  <c r="E231" i="6" s="1"/>
  <c r="B230" i="6"/>
  <c r="A230" i="6"/>
  <c r="B229" i="6"/>
  <c r="A229" i="6"/>
  <c r="D229" i="6" s="1"/>
  <c r="E229" i="6" s="1"/>
  <c r="D228" i="6"/>
  <c r="E228" i="6" s="1"/>
  <c r="B228" i="6"/>
  <c r="A228" i="6"/>
  <c r="B227" i="6"/>
  <c r="D227" i="6" s="1"/>
  <c r="E227" i="6" s="1"/>
  <c r="A227" i="6"/>
  <c r="B226" i="6"/>
  <c r="A226" i="6"/>
  <c r="D226" i="6" s="1"/>
  <c r="E226" i="6" s="1"/>
  <c r="B225" i="6"/>
  <c r="A225" i="6"/>
  <c r="D225" i="6" s="1"/>
  <c r="E225" i="6" s="1"/>
  <c r="B224" i="6"/>
  <c r="A224" i="6"/>
  <c r="B223" i="6"/>
  <c r="A223" i="6"/>
  <c r="D223" i="6" s="1"/>
  <c r="E223" i="6" s="1"/>
  <c r="B222" i="6"/>
  <c r="A222" i="6"/>
  <c r="D222" i="6" s="1"/>
  <c r="E222" i="6" s="1"/>
  <c r="B221" i="6"/>
  <c r="A221" i="6"/>
  <c r="B220" i="6"/>
  <c r="A220" i="6"/>
  <c r="D220" i="6" s="1"/>
  <c r="E220" i="6" s="1"/>
  <c r="B219" i="6"/>
  <c r="A219" i="6"/>
  <c r="D219" i="6" s="1"/>
  <c r="E219" i="6" s="1"/>
  <c r="B218" i="6"/>
  <c r="A218" i="6"/>
  <c r="B217" i="6"/>
  <c r="A217" i="6"/>
  <c r="D217" i="6" s="1"/>
  <c r="E217" i="6" s="1"/>
  <c r="B216" i="6"/>
  <c r="A216" i="6"/>
  <c r="D216" i="6" s="1"/>
  <c r="E216" i="6" s="1"/>
  <c r="B215" i="6"/>
  <c r="A215" i="6"/>
  <c r="B214" i="6"/>
  <c r="A214" i="6"/>
  <c r="D214" i="6" s="1"/>
  <c r="E214" i="6" s="1"/>
  <c r="B213" i="6"/>
  <c r="A213" i="6"/>
  <c r="D213" i="6" s="1"/>
  <c r="E213" i="6" s="1"/>
  <c r="B212" i="6"/>
  <c r="A212" i="6"/>
  <c r="B211" i="6"/>
  <c r="A211" i="6"/>
  <c r="D211" i="6" s="1"/>
  <c r="E211" i="6" s="1"/>
  <c r="B210" i="6"/>
  <c r="A210" i="6"/>
  <c r="D210" i="6" s="1"/>
  <c r="E210" i="6" s="1"/>
  <c r="B209" i="6"/>
  <c r="A209" i="6"/>
  <c r="D209" i="6" s="1"/>
  <c r="E209" i="6" s="1"/>
  <c r="B208" i="6"/>
  <c r="A208" i="6"/>
  <c r="D208" i="6" s="1"/>
  <c r="E208" i="6" s="1"/>
  <c r="B207" i="6"/>
  <c r="A207" i="6"/>
  <c r="D207" i="6" s="1"/>
  <c r="E207" i="6" s="1"/>
  <c r="B206" i="6"/>
  <c r="A206" i="6"/>
  <c r="D205" i="6"/>
  <c r="E205" i="6" s="1"/>
  <c r="B205" i="6"/>
  <c r="A205" i="6"/>
  <c r="B204" i="6"/>
  <c r="A204" i="6"/>
  <c r="D204" i="6" s="1"/>
  <c r="E204" i="6" s="1"/>
  <c r="B203" i="6"/>
  <c r="A203" i="6"/>
  <c r="B202" i="6"/>
  <c r="A202" i="6"/>
  <c r="D202" i="6" s="1"/>
  <c r="E202" i="6" s="1"/>
  <c r="B201" i="6"/>
  <c r="A201" i="6"/>
  <c r="D201" i="6" s="1"/>
  <c r="E201" i="6" s="1"/>
  <c r="B200" i="6"/>
  <c r="A200" i="6"/>
  <c r="B199" i="6"/>
  <c r="A199" i="6"/>
  <c r="D199" i="6" s="1"/>
  <c r="E199" i="6" s="1"/>
  <c r="B198" i="6"/>
  <c r="A198" i="6"/>
  <c r="D198" i="6" s="1"/>
  <c r="E198" i="6" s="1"/>
  <c r="B197" i="6"/>
  <c r="A197" i="6"/>
  <c r="D197" i="6" s="1"/>
  <c r="E197" i="6" s="1"/>
  <c r="B196" i="6"/>
  <c r="A196" i="6"/>
  <c r="D196" i="6" s="1"/>
  <c r="E196" i="6" s="1"/>
  <c r="B195" i="6"/>
  <c r="A195" i="6"/>
  <c r="D195" i="6" s="1"/>
  <c r="E195" i="6" s="1"/>
  <c r="B194" i="6"/>
  <c r="A194" i="6"/>
  <c r="B193" i="6"/>
  <c r="A193" i="6"/>
  <c r="D193" i="6" s="1"/>
  <c r="E193" i="6" s="1"/>
  <c r="B192" i="6"/>
  <c r="A192" i="6"/>
  <c r="D192" i="6" s="1"/>
  <c r="E192" i="6" s="1"/>
  <c r="B191" i="6"/>
  <c r="A191" i="6"/>
  <c r="B190" i="6"/>
  <c r="A190" i="6"/>
  <c r="D190" i="6" s="1"/>
  <c r="E190" i="6" s="1"/>
  <c r="B189" i="6"/>
  <c r="A189" i="6"/>
  <c r="D189" i="6" s="1"/>
  <c r="E189" i="6" s="1"/>
  <c r="B188" i="6"/>
  <c r="A188" i="6"/>
  <c r="D188" i="6" s="1"/>
  <c r="E188" i="6" s="1"/>
  <c r="B187" i="6"/>
  <c r="A187" i="6"/>
  <c r="D187" i="6" s="1"/>
  <c r="E187" i="6" s="1"/>
  <c r="B186" i="6"/>
  <c r="A186" i="6"/>
  <c r="D186" i="6" s="1"/>
  <c r="E186" i="6" s="1"/>
  <c r="B185" i="6"/>
  <c r="A185" i="6"/>
  <c r="D185" i="6" s="1"/>
  <c r="E185" i="6" s="1"/>
  <c r="B184" i="6"/>
  <c r="A184" i="6"/>
  <c r="D184" i="6" s="1"/>
  <c r="E184" i="6" s="1"/>
  <c r="B183" i="6"/>
  <c r="A183" i="6"/>
  <c r="D183" i="6" s="1"/>
  <c r="E183" i="6" s="1"/>
  <c r="B182" i="6"/>
  <c r="A182" i="6"/>
  <c r="B181" i="6"/>
  <c r="A181" i="6"/>
  <c r="D181" i="6" s="1"/>
  <c r="E181" i="6" s="1"/>
  <c r="B180" i="6"/>
  <c r="A180" i="6"/>
  <c r="D180" i="6" s="1"/>
  <c r="E180" i="6" s="1"/>
  <c r="B179" i="6"/>
  <c r="A179" i="6"/>
  <c r="B178" i="6"/>
  <c r="A178" i="6"/>
  <c r="D178" i="6" s="1"/>
  <c r="E178" i="6" s="1"/>
  <c r="B177" i="6"/>
  <c r="A177" i="6"/>
  <c r="D177" i="6" s="1"/>
  <c r="E177" i="6" s="1"/>
  <c r="B176" i="6"/>
  <c r="A176" i="6"/>
  <c r="B175" i="6"/>
  <c r="A175" i="6"/>
  <c r="D175" i="6" s="1"/>
  <c r="E175" i="6" s="1"/>
  <c r="B174" i="6"/>
  <c r="A174" i="6"/>
  <c r="D174" i="6" s="1"/>
  <c r="E174" i="6" s="1"/>
  <c r="B173" i="6"/>
  <c r="A173" i="6"/>
  <c r="B172" i="6"/>
  <c r="A172" i="6"/>
  <c r="D172" i="6" s="1"/>
  <c r="E172" i="6" s="1"/>
  <c r="B171" i="6"/>
  <c r="A171" i="6"/>
  <c r="D171" i="6" s="1"/>
  <c r="E171" i="6" s="1"/>
  <c r="B170" i="6"/>
  <c r="A170" i="6"/>
  <c r="D169" i="6"/>
  <c r="E169" i="6" s="1"/>
  <c r="B169" i="6"/>
  <c r="A169" i="6"/>
  <c r="B168" i="6"/>
  <c r="A168" i="6"/>
  <c r="D168" i="6" s="1"/>
  <c r="E168" i="6" s="1"/>
  <c r="B167" i="6"/>
  <c r="A167" i="6"/>
  <c r="B166" i="6"/>
  <c r="A166" i="6"/>
  <c r="D166" i="6" s="1"/>
  <c r="E166" i="6" s="1"/>
  <c r="B165" i="6"/>
  <c r="A165" i="6"/>
  <c r="D165" i="6" s="1"/>
  <c r="E165" i="6" s="1"/>
  <c r="B164" i="6"/>
  <c r="A164" i="6"/>
  <c r="B163" i="6"/>
  <c r="A163" i="6"/>
  <c r="D163" i="6" s="1"/>
  <c r="E163" i="6" s="1"/>
  <c r="B162" i="6"/>
  <c r="A162" i="6"/>
  <c r="D162" i="6" s="1"/>
  <c r="E162" i="6" s="1"/>
  <c r="B161" i="6"/>
  <c r="A161" i="6"/>
  <c r="D161" i="6" s="1"/>
  <c r="E161" i="6" s="1"/>
  <c r="B160" i="6"/>
  <c r="A160" i="6"/>
  <c r="D160" i="6" s="1"/>
  <c r="E160" i="6" s="1"/>
  <c r="D159" i="6"/>
  <c r="E159" i="6" s="1"/>
  <c r="B159" i="6"/>
  <c r="A159" i="6"/>
  <c r="B158" i="6"/>
  <c r="A158" i="6"/>
  <c r="B157" i="6"/>
  <c r="A157" i="6"/>
  <c r="D157" i="6" s="1"/>
  <c r="E157" i="6" s="1"/>
  <c r="B156" i="6"/>
  <c r="A156" i="6"/>
  <c r="D156" i="6" s="1"/>
  <c r="E156" i="6" s="1"/>
  <c r="B155" i="6"/>
  <c r="A155" i="6"/>
  <c r="B154" i="6"/>
  <c r="A154" i="6"/>
  <c r="D154" i="6" s="1"/>
  <c r="E154" i="6" s="1"/>
  <c r="B153" i="6"/>
  <c r="A153" i="6"/>
  <c r="D153" i="6" s="1"/>
  <c r="E153" i="6" s="1"/>
  <c r="B152" i="6"/>
  <c r="A152" i="6"/>
  <c r="B151" i="6"/>
  <c r="A151" i="6"/>
  <c r="D151" i="6" s="1"/>
  <c r="E151" i="6" s="1"/>
  <c r="B150" i="6"/>
  <c r="A150" i="6"/>
  <c r="D150" i="6" s="1"/>
  <c r="E150" i="6" s="1"/>
  <c r="B149" i="6"/>
  <c r="A149" i="6"/>
  <c r="B148" i="6"/>
  <c r="A148" i="6"/>
  <c r="D148" i="6" s="1"/>
  <c r="E148" i="6" s="1"/>
  <c r="B147" i="6"/>
  <c r="A147" i="6"/>
  <c r="D147" i="6" s="1"/>
  <c r="E147" i="6" s="1"/>
  <c r="B146" i="6"/>
  <c r="A146" i="6"/>
  <c r="B145" i="6"/>
  <c r="A145" i="6"/>
  <c r="D145" i="6" s="1"/>
  <c r="E145" i="6" s="1"/>
  <c r="B144" i="6"/>
  <c r="A144" i="6"/>
  <c r="D144" i="6" s="1"/>
  <c r="E144" i="6" s="1"/>
  <c r="B143" i="6"/>
  <c r="D143" i="6" s="1"/>
  <c r="E143" i="6" s="1"/>
  <c r="A143" i="6"/>
  <c r="B142" i="6"/>
  <c r="A142" i="6"/>
  <c r="D142" i="6" s="1"/>
  <c r="E142" i="6" s="1"/>
  <c r="B141" i="6"/>
  <c r="A141" i="6"/>
  <c r="D141" i="6" s="1"/>
  <c r="E141" i="6" s="1"/>
  <c r="B140" i="6"/>
  <c r="A140" i="6"/>
  <c r="B139" i="6"/>
  <c r="A139" i="6"/>
  <c r="D139" i="6" s="1"/>
  <c r="E139" i="6" s="1"/>
  <c r="B138" i="6"/>
  <c r="A138" i="6"/>
  <c r="D138" i="6" s="1"/>
  <c r="E138" i="6" s="1"/>
  <c r="B137" i="6"/>
  <c r="A137" i="6"/>
  <c r="B136" i="6"/>
  <c r="A136" i="6"/>
  <c r="D136" i="6" s="1"/>
  <c r="E136" i="6" s="1"/>
  <c r="B135" i="6"/>
  <c r="A135" i="6"/>
  <c r="D135" i="6" s="1"/>
  <c r="E135" i="6" s="1"/>
  <c r="B134" i="6"/>
  <c r="A134" i="6"/>
  <c r="B133" i="6"/>
  <c r="A133" i="6"/>
  <c r="D133" i="6" s="1"/>
  <c r="E133" i="6" s="1"/>
  <c r="B132" i="6"/>
  <c r="A132" i="6"/>
  <c r="D132" i="6" s="1"/>
  <c r="E132" i="6" s="1"/>
  <c r="B131" i="6"/>
  <c r="A131" i="6"/>
  <c r="B130" i="6"/>
  <c r="A130" i="6"/>
  <c r="D130" i="6" s="1"/>
  <c r="E130" i="6" s="1"/>
  <c r="B129" i="6"/>
  <c r="A129" i="6"/>
  <c r="D129" i="6" s="1"/>
  <c r="E129" i="6" s="1"/>
  <c r="B128" i="6"/>
  <c r="A128" i="6"/>
  <c r="B127" i="6"/>
  <c r="A127" i="6"/>
  <c r="D127" i="6" s="1"/>
  <c r="E127" i="6" s="1"/>
  <c r="B126" i="6"/>
  <c r="A126" i="6"/>
  <c r="D126" i="6" s="1"/>
  <c r="E126" i="6" s="1"/>
  <c r="B125" i="6"/>
  <c r="A125" i="6"/>
  <c r="B124" i="6"/>
  <c r="A124" i="6"/>
  <c r="D124" i="6" s="1"/>
  <c r="E124" i="6" s="1"/>
  <c r="B123" i="6"/>
  <c r="A123" i="6"/>
  <c r="D123" i="6" s="1"/>
  <c r="E123" i="6" s="1"/>
  <c r="B122" i="6"/>
  <c r="D122" i="6" s="1"/>
  <c r="E122" i="6" s="1"/>
  <c r="A122" i="6"/>
  <c r="B121" i="6"/>
  <c r="A121" i="6"/>
  <c r="D121" i="6" s="1"/>
  <c r="E121" i="6" s="1"/>
  <c r="B120" i="6"/>
  <c r="A120" i="6"/>
  <c r="D120" i="6" s="1"/>
  <c r="E120" i="6" s="1"/>
  <c r="B119" i="6"/>
  <c r="A119" i="6"/>
  <c r="B118" i="6"/>
  <c r="A118" i="6"/>
  <c r="D118" i="6" s="1"/>
  <c r="E118" i="6" s="1"/>
  <c r="B117" i="6"/>
  <c r="A117" i="6"/>
  <c r="D117" i="6" s="1"/>
  <c r="E117" i="6" s="1"/>
  <c r="B116" i="6"/>
  <c r="D116" i="6" s="1"/>
  <c r="E116" i="6" s="1"/>
  <c r="A116" i="6"/>
  <c r="B115" i="6"/>
  <c r="A115" i="6"/>
  <c r="D115" i="6" s="1"/>
  <c r="E115" i="6" s="1"/>
  <c r="B114" i="6"/>
  <c r="A114" i="6"/>
  <c r="D114" i="6" s="1"/>
  <c r="E114" i="6" s="1"/>
  <c r="B113" i="6"/>
  <c r="A113" i="6"/>
  <c r="B112" i="6"/>
  <c r="A112" i="6"/>
  <c r="D112" i="6" s="1"/>
  <c r="E112" i="6" s="1"/>
  <c r="D111" i="6"/>
  <c r="E111" i="6" s="1"/>
  <c r="B111" i="6"/>
  <c r="A111" i="6"/>
  <c r="B110" i="6"/>
  <c r="A110" i="6"/>
  <c r="B109" i="6"/>
  <c r="A109" i="6"/>
  <c r="D109" i="6" s="1"/>
  <c r="E109" i="6" s="1"/>
  <c r="B108" i="6"/>
  <c r="A108" i="6"/>
  <c r="D108" i="6" s="1"/>
  <c r="E108" i="6" s="1"/>
  <c r="B107" i="6"/>
  <c r="A107" i="6"/>
  <c r="D107" i="6" s="1"/>
  <c r="E107" i="6" s="1"/>
  <c r="B106" i="6"/>
  <c r="A106" i="6"/>
  <c r="D106" i="6" s="1"/>
  <c r="E106" i="6" s="1"/>
  <c r="B105" i="6"/>
  <c r="A105" i="6"/>
  <c r="D105" i="6" s="1"/>
  <c r="E105" i="6" s="1"/>
  <c r="B104" i="6"/>
  <c r="A104" i="6"/>
  <c r="B103" i="6"/>
  <c r="A103" i="6"/>
  <c r="D103" i="6" s="1"/>
  <c r="E103" i="6" s="1"/>
  <c r="B102" i="6"/>
  <c r="A102" i="6"/>
  <c r="D102" i="6" s="1"/>
  <c r="E102" i="6" s="1"/>
  <c r="B101" i="6"/>
  <c r="A101" i="6"/>
  <c r="D101" i="6" s="1"/>
  <c r="E101" i="6" s="1"/>
  <c r="D100" i="6"/>
  <c r="E100" i="6" s="1"/>
  <c r="B100" i="6"/>
  <c r="A100" i="6"/>
  <c r="B99" i="6"/>
  <c r="A99" i="6"/>
  <c r="D99" i="6" s="1"/>
  <c r="E99" i="6" s="1"/>
  <c r="B98" i="6"/>
  <c r="A98" i="6"/>
  <c r="B97" i="6"/>
  <c r="A97" i="6"/>
  <c r="D97" i="6" s="1"/>
  <c r="E97" i="6" s="1"/>
  <c r="B96" i="6"/>
  <c r="A96" i="6"/>
  <c r="D96" i="6" s="1"/>
  <c r="E96" i="6" s="1"/>
  <c r="B95" i="6"/>
  <c r="A95" i="6"/>
  <c r="B94" i="6"/>
  <c r="A94" i="6"/>
  <c r="D94" i="6" s="1"/>
  <c r="E94" i="6" s="1"/>
  <c r="B93" i="6"/>
  <c r="A93" i="6"/>
  <c r="D93" i="6" s="1"/>
  <c r="E93" i="6" s="1"/>
  <c r="B92" i="6"/>
  <c r="A92" i="6"/>
  <c r="D92" i="6" s="1"/>
  <c r="E92" i="6" s="1"/>
  <c r="B91" i="6"/>
  <c r="A91" i="6"/>
  <c r="D91" i="6" s="1"/>
  <c r="E91" i="6" s="1"/>
  <c r="B90" i="6"/>
  <c r="A90" i="6"/>
  <c r="D90" i="6" s="1"/>
  <c r="E90" i="6" s="1"/>
  <c r="B89" i="6"/>
  <c r="A89" i="6"/>
  <c r="B88" i="6"/>
  <c r="A88" i="6"/>
  <c r="D88" i="6" s="1"/>
  <c r="E88" i="6" s="1"/>
  <c r="B87" i="6"/>
  <c r="A87" i="6"/>
  <c r="D87" i="6" s="1"/>
  <c r="E87" i="6" s="1"/>
  <c r="B86" i="6"/>
  <c r="A86" i="6"/>
  <c r="B85" i="6"/>
  <c r="A85" i="6"/>
  <c r="D85" i="6" s="1"/>
  <c r="E85" i="6" s="1"/>
  <c r="B84" i="6"/>
  <c r="A84" i="6"/>
  <c r="D84" i="6" s="1"/>
  <c r="E84" i="6" s="1"/>
  <c r="B83" i="6"/>
  <c r="A83" i="6"/>
  <c r="D83" i="6" s="1"/>
  <c r="E83" i="6" s="1"/>
  <c r="B82" i="6"/>
  <c r="A82" i="6"/>
  <c r="D82" i="6" s="1"/>
  <c r="E82" i="6" s="1"/>
  <c r="B81" i="6"/>
  <c r="A81" i="6"/>
  <c r="D81" i="6" s="1"/>
  <c r="E81" i="6" s="1"/>
  <c r="B80" i="6"/>
  <c r="A80" i="6"/>
  <c r="B79" i="6"/>
  <c r="A79" i="6"/>
  <c r="D79" i="6" s="1"/>
  <c r="E79" i="6" s="1"/>
  <c r="B78" i="6"/>
  <c r="A78" i="6"/>
  <c r="D78" i="6" s="1"/>
  <c r="E78" i="6" s="1"/>
  <c r="B77" i="6"/>
  <c r="A77" i="6"/>
  <c r="B76" i="6"/>
  <c r="A76" i="6"/>
  <c r="D76" i="6" s="1"/>
  <c r="E76" i="6" s="1"/>
  <c r="B75" i="6"/>
  <c r="A75" i="6"/>
  <c r="D75" i="6" s="1"/>
  <c r="E75" i="6" s="1"/>
  <c r="B74" i="6"/>
  <c r="A74" i="6"/>
  <c r="D74" i="6" s="1"/>
  <c r="E74" i="6" s="1"/>
  <c r="B73" i="6"/>
  <c r="A73" i="6"/>
  <c r="D73" i="6" s="1"/>
  <c r="E73" i="6" s="1"/>
  <c r="B72" i="6"/>
  <c r="A72" i="6"/>
  <c r="D72" i="6" s="1"/>
  <c r="E72" i="6" s="1"/>
  <c r="B71" i="6"/>
  <c r="A71" i="6"/>
  <c r="D71" i="6" s="1"/>
  <c r="E71" i="6" s="1"/>
  <c r="B70" i="6"/>
  <c r="A70" i="6"/>
  <c r="D70" i="6" s="1"/>
  <c r="E70" i="6" s="1"/>
  <c r="B69" i="6"/>
  <c r="A69" i="6"/>
  <c r="D69" i="6" s="1"/>
  <c r="E69" i="6" s="1"/>
  <c r="B68" i="6"/>
  <c r="A68" i="6"/>
  <c r="D68" i="6" s="1"/>
  <c r="E68" i="6" s="1"/>
  <c r="B67" i="6"/>
  <c r="A67" i="6"/>
  <c r="D67" i="6" s="1"/>
  <c r="E67" i="6" s="1"/>
  <c r="B66" i="6"/>
  <c r="A66" i="6"/>
  <c r="D66" i="6" s="1"/>
  <c r="E66" i="6" s="1"/>
  <c r="B65" i="6"/>
  <c r="A65" i="6"/>
  <c r="B64" i="6"/>
  <c r="A64" i="6"/>
  <c r="D64" i="6" s="1"/>
  <c r="E64" i="6" s="1"/>
  <c r="B63" i="6"/>
  <c r="A63" i="6"/>
  <c r="D63" i="6" s="1"/>
  <c r="E63" i="6" s="1"/>
  <c r="B62" i="6"/>
  <c r="A62" i="6"/>
  <c r="B61" i="6"/>
  <c r="A61" i="6"/>
  <c r="D61" i="6" s="1"/>
  <c r="E61" i="6" s="1"/>
  <c r="B60" i="6"/>
  <c r="A60" i="6"/>
  <c r="D60" i="6" s="1"/>
  <c r="E60" i="6" s="1"/>
  <c r="B59" i="6"/>
  <c r="A59" i="6"/>
  <c r="B58" i="6"/>
  <c r="A58" i="6"/>
  <c r="D58" i="6" s="1"/>
  <c r="E58" i="6" s="1"/>
  <c r="B57" i="6"/>
  <c r="A57" i="6"/>
  <c r="D57" i="6" s="1"/>
  <c r="E57" i="6" s="1"/>
  <c r="B56" i="6"/>
  <c r="A56" i="6"/>
  <c r="B55" i="6"/>
  <c r="A55" i="6"/>
  <c r="D55" i="6" s="1"/>
  <c r="E55" i="6" s="1"/>
  <c r="B54" i="6"/>
  <c r="A54" i="6"/>
  <c r="D54" i="6" s="1"/>
  <c r="E54" i="6" s="1"/>
  <c r="B53" i="6"/>
  <c r="A53" i="6"/>
  <c r="B52" i="6"/>
  <c r="A52" i="6"/>
  <c r="D52" i="6" s="1"/>
  <c r="E52" i="6" s="1"/>
  <c r="B51" i="6"/>
  <c r="A51" i="6"/>
  <c r="D51" i="6" s="1"/>
  <c r="E51" i="6" s="1"/>
  <c r="B50" i="6"/>
  <c r="A50" i="6"/>
  <c r="B49" i="6"/>
  <c r="A49" i="6"/>
  <c r="D49" i="6" s="1"/>
  <c r="E49" i="6" s="1"/>
  <c r="B48" i="6"/>
  <c r="A48" i="6"/>
  <c r="D48" i="6" s="1"/>
  <c r="E48" i="6" s="1"/>
  <c r="B47" i="6"/>
  <c r="A47" i="6"/>
  <c r="B46" i="6"/>
  <c r="A46" i="6"/>
  <c r="D46" i="6" s="1"/>
  <c r="E46" i="6" s="1"/>
  <c r="B45" i="6"/>
  <c r="A45" i="6"/>
  <c r="D45" i="6" s="1"/>
  <c r="E45" i="6" s="1"/>
  <c r="B44" i="6"/>
  <c r="A44" i="6"/>
  <c r="B43" i="6"/>
  <c r="A43" i="6"/>
  <c r="D43" i="6" s="1"/>
  <c r="E43" i="6" s="1"/>
  <c r="B42" i="6"/>
  <c r="A42" i="6"/>
  <c r="D42" i="6" s="1"/>
  <c r="E42" i="6" s="1"/>
  <c r="B41" i="6"/>
  <c r="A41" i="6"/>
  <c r="B40" i="6"/>
  <c r="A40" i="6"/>
  <c r="D40" i="6" s="1"/>
  <c r="E40" i="6" s="1"/>
  <c r="B39" i="6"/>
  <c r="A39" i="6"/>
  <c r="D39" i="6" s="1"/>
  <c r="E39" i="6" s="1"/>
  <c r="B38" i="6"/>
  <c r="A38" i="6"/>
  <c r="B37" i="6"/>
  <c r="A37" i="6"/>
  <c r="D37" i="6" s="1"/>
  <c r="E37" i="6" s="1"/>
  <c r="B36" i="6"/>
  <c r="A36" i="6"/>
  <c r="D36" i="6" s="1"/>
  <c r="E36" i="6" s="1"/>
  <c r="B35" i="6"/>
  <c r="A35" i="6"/>
  <c r="B34" i="6"/>
  <c r="A34" i="6"/>
  <c r="D34" i="6" s="1"/>
  <c r="E34" i="6" s="1"/>
  <c r="B33" i="6"/>
  <c r="A33" i="6"/>
  <c r="D33" i="6" s="1"/>
  <c r="E33" i="6" s="1"/>
  <c r="B32" i="6"/>
  <c r="A32" i="6"/>
  <c r="B31" i="6"/>
  <c r="A31" i="6"/>
  <c r="D31" i="6" s="1"/>
  <c r="E31" i="6" s="1"/>
  <c r="B30" i="6"/>
  <c r="A30" i="6"/>
  <c r="D30" i="6" s="1"/>
  <c r="E30" i="6" s="1"/>
  <c r="B29" i="6"/>
  <c r="A29" i="6"/>
  <c r="B28" i="6"/>
  <c r="A28" i="6"/>
  <c r="D28" i="6" s="1"/>
  <c r="E28" i="6" s="1"/>
  <c r="B27" i="6"/>
  <c r="A27" i="6"/>
  <c r="D27" i="6" s="1"/>
  <c r="E27" i="6" s="1"/>
  <c r="B26" i="6"/>
  <c r="A26" i="6"/>
  <c r="B25" i="6"/>
  <c r="A25" i="6"/>
  <c r="D25" i="6" s="1"/>
  <c r="E25" i="6" s="1"/>
  <c r="B24" i="6"/>
  <c r="A24" i="6"/>
  <c r="D24" i="6" s="1"/>
  <c r="E24" i="6" s="1"/>
  <c r="B23" i="6"/>
  <c r="A23" i="6"/>
  <c r="B22" i="6"/>
  <c r="A22" i="6"/>
  <c r="D22" i="6" s="1"/>
  <c r="E22" i="6" s="1"/>
  <c r="B21" i="6"/>
  <c r="A21" i="6"/>
  <c r="D21" i="6" s="1"/>
  <c r="E21" i="6" s="1"/>
  <c r="B20" i="6"/>
  <c r="D20" i="6" s="1"/>
  <c r="E20" i="6" s="1"/>
  <c r="A20" i="6"/>
  <c r="B19" i="6"/>
  <c r="A19" i="6"/>
  <c r="D19" i="6" s="1"/>
  <c r="E19" i="6" s="1"/>
  <c r="B18" i="6"/>
  <c r="A18" i="6"/>
  <c r="D18" i="6" s="1"/>
  <c r="E18" i="6" s="1"/>
  <c r="B17" i="6"/>
  <c r="A17" i="6"/>
  <c r="D16" i="6"/>
  <c r="E16" i="6" s="1"/>
  <c r="B16" i="6"/>
  <c r="A16" i="6"/>
  <c r="B15" i="6"/>
  <c r="A15" i="6"/>
  <c r="D15" i="6" s="1"/>
  <c r="E15" i="6" s="1"/>
  <c r="B14" i="6"/>
  <c r="A14" i="6"/>
  <c r="D14" i="6" s="1"/>
  <c r="E14" i="6" s="1"/>
  <c r="D13" i="6"/>
  <c r="E13" i="6" s="1"/>
  <c r="B13" i="6"/>
  <c r="A13" i="6"/>
  <c r="B12" i="6"/>
  <c r="A12" i="6"/>
  <c r="D12" i="6" s="1"/>
  <c r="E12" i="6" s="1"/>
  <c r="B11" i="6"/>
  <c r="A11" i="6"/>
  <c r="B10" i="6"/>
  <c r="A10" i="6"/>
  <c r="D10" i="6" s="1"/>
  <c r="E10" i="6" s="1"/>
  <c r="B9" i="6"/>
  <c r="A9" i="6"/>
  <c r="D9" i="6" s="1"/>
  <c r="E9" i="6" s="1"/>
  <c r="B8" i="6"/>
  <c r="A8" i="6"/>
  <c r="B7" i="6"/>
  <c r="A7" i="6"/>
  <c r="D7" i="6" s="1"/>
  <c r="E7" i="6" s="1"/>
  <c r="B6" i="6"/>
  <c r="A6" i="6"/>
  <c r="D6" i="6" s="1"/>
  <c r="E6" i="6" s="1"/>
  <c r="B5" i="6"/>
  <c r="A5" i="6"/>
  <c r="B4" i="6"/>
  <c r="A4" i="6"/>
  <c r="D4" i="6" s="1"/>
  <c r="E4" i="6" s="1"/>
  <c r="B3" i="6"/>
  <c r="A3" i="6"/>
  <c r="D3" i="6" s="1"/>
  <c r="E3" i="6" s="1"/>
  <c r="B2" i="6"/>
  <c r="I2" i="6" s="1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72" i="6" s="1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96" i="6" s="1"/>
  <c r="I397" i="6" s="1"/>
  <c r="I398" i="6" s="1"/>
  <c r="I399" i="6" s="1"/>
  <c r="I400" i="6" s="1"/>
  <c r="I401" i="6" s="1"/>
  <c r="I402" i="6" s="1"/>
  <c r="I403" i="6" s="1"/>
  <c r="I404" i="6" s="1"/>
  <c r="I405" i="6" s="1"/>
  <c r="I406" i="6" s="1"/>
  <c r="I407" i="6" s="1"/>
  <c r="I408" i="6" s="1"/>
  <c r="I409" i="6" s="1"/>
  <c r="I410" i="6" s="1"/>
  <c r="I411" i="6" s="1"/>
  <c r="I412" i="6" s="1"/>
  <c r="I413" i="6" s="1"/>
  <c r="I414" i="6" s="1"/>
  <c r="I415" i="6" s="1"/>
  <c r="I416" i="6" s="1"/>
  <c r="I417" i="6" s="1"/>
  <c r="I418" i="6" s="1"/>
  <c r="I419" i="6" s="1"/>
  <c r="I420" i="6" s="1"/>
  <c r="I421" i="6" s="1"/>
  <c r="I422" i="6" s="1"/>
  <c r="I423" i="6" s="1"/>
  <c r="I424" i="6" s="1"/>
  <c r="I425" i="6" s="1"/>
  <c r="I426" i="6" s="1"/>
  <c r="I427" i="6" s="1"/>
  <c r="I428" i="6" s="1"/>
  <c r="A2" i="6"/>
  <c r="K4" i="6" l="1"/>
  <c r="F2" i="10"/>
  <c r="F3" i="10" s="1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C2" i="10"/>
  <c r="C3" i="10" s="1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K3" i="10"/>
  <c r="H2" i="10"/>
  <c r="G3" i="10"/>
  <c r="I2" i="10"/>
  <c r="D29" i="10"/>
  <c r="D41" i="10"/>
  <c r="D14" i="10"/>
  <c r="D26" i="10"/>
  <c r="D38" i="10"/>
  <c r="D50" i="10"/>
  <c r="D257" i="10"/>
  <c r="D242" i="10"/>
  <c r="D224" i="10"/>
  <c r="D236" i="10"/>
  <c r="D233" i="10"/>
  <c r="D401" i="10"/>
  <c r="D413" i="10"/>
  <c r="D425" i="10"/>
  <c r="D332" i="10"/>
  <c r="H2" i="9"/>
  <c r="G3" i="9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68" i="9" s="1"/>
  <c r="C369" i="9" s="1"/>
  <c r="C370" i="9" s="1"/>
  <c r="C371" i="9" s="1"/>
  <c r="C372" i="9" s="1"/>
  <c r="C373" i="9" s="1"/>
  <c r="C374" i="9" s="1"/>
  <c r="C375" i="9" s="1"/>
  <c r="C376" i="9" s="1"/>
  <c r="C377" i="9" s="1"/>
  <c r="C378" i="9" s="1"/>
  <c r="C379" i="9" s="1"/>
  <c r="C380" i="9" s="1"/>
  <c r="C381" i="9" s="1"/>
  <c r="C382" i="9" s="1"/>
  <c r="C383" i="9" s="1"/>
  <c r="C384" i="9" s="1"/>
  <c r="C385" i="9" s="1"/>
  <c r="C386" i="9" s="1"/>
  <c r="C387" i="9" s="1"/>
  <c r="C388" i="9" s="1"/>
  <c r="C389" i="9" s="1"/>
  <c r="C390" i="9" s="1"/>
  <c r="C391" i="9" s="1"/>
  <c r="C392" i="9" s="1"/>
  <c r="C393" i="9" s="1"/>
  <c r="C394" i="9" s="1"/>
  <c r="C395" i="9" s="1"/>
  <c r="C396" i="9" s="1"/>
  <c r="C397" i="9" s="1"/>
  <c r="C398" i="9" s="1"/>
  <c r="C399" i="9" s="1"/>
  <c r="C400" i="9" s="1"/>
  <c r="C401" i="9" s="1"/>
  <c r="C402" i="9" s="1"/>
  <c r="C403" i="9" s="1"/>
  <c r="C404" i="9" s="1"/>
  <c r="C405" i="9" s="1"/>
  <c r="C406" i="9" s="1"/>
  <c r="C407" i="9" s="1"/>
  <c r="C408" i="9" s="1"/>
  <c r="C409" i="9" s="1"/>
  <c r="C410" i="9" s="1"/>
  <c r="C411" i="9" s="1"/>
  <c r="C412" i="9" s="1"/>
  <c r="C413" i="9" s="1"/>
  <c r="C414" i="9" s="1"/>
  <c r="C415" i="9" s="1"/>
  <c r="C416" i="9" s="1"/>
  <c r="C417" i="9" s="1"/>
  <c r="C418" i="9" s="1"/>
  <c r="C419" i="9" s="1"/>
  <c r="C420" i="9" s="1"/>
  <c r="C421" i="9" s="1"/>
  <c r="C422" i="9" s="1"/>
  <c r="C423" i="9" s="1"/>
  <c r="C424" i="9" s="1"/>
  <c r="C425" i="9" s="1"/>
  <c r="C426" i="9" s="1"/>
  <c r="C427" i="9" s="1"/>
  <c r="C428" i="9" s="1"/>
  <c r="J2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91" i="9" s="1"/>
  <c r="F192" i="9" s="1"/>
  <c r="F193" i="9" s="1"/>
  <c r="F194" i="9" s="1"/>
  <c r="F195" i="9" s="1"/>
  <c r="F196" i="9" s="1"/>
  <c r="F197" i="9" s="1"/>
  <c r="F198" i="9" s="1"/>
  <c r="F199" i="9" s="1"/>
  <c r="F200" i="9" s="1"/>
  <c r="F201" i="9" s="1"/>
  <c r="F202" i="9" s="1"/>
  <c r="F203" i="9" s="1"/>
  <c r="F204" i="9" s="1"/>
  <c r="F205" i="9" s="1"/>
  <c r="F206" i="9" s="1"/>
  <c r="F207" i="9" s="1"/>
  <c r="F208" i="9" s="1"/>
  <c r="F209" i="9" s="1"/>
  <c r="F210" i="9" s="1"/>
  <c r="F211" i="9" s="1"/>
  <c r="F212" i="9" s="1"/>
  <c r="F213" i="9" s="1"/>
  <c r="F214" i="9" s="1"/>
  <c r="F215" i="9" s="1"/>
  <c r="F216" i="9" s="1"/>
  <c r="F217" i="9" s="1"/>
  <c r="F218" i="9" s="1"/>
  <c r="F219" i="9" s="1"/>
  <c r="F220" i="9" s="1"/>
  <c r="F221" i="9" s="1"/>
  <c r="F222" i="9" s="1"/>
  <c r="F223" i="9" s="1"/>
  <c r="F224" i="9" s="1"/>
  <c r="F225" i="9" s="1"/>
  <c r="F226" i="9" s="1"/>
  <c r="F227" i="9" s="1"/>
  <c r="F228" i="9" s="1"/>
  <c r="F229" i="9" s="1"/>
  <c r="F230" i="9" s="1"/>
  <c r="F231" i="9" s="1"/>
  <c r="F232" i="9" s="1"/>
  <c r="F233" i="9" s="1"/>
  <c r="F234" i="9" s="1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5" i="9" s="1"/>
  <c r="F246" i="9" s="1"/>
  <c r="F247" i="9" s="1"/>
  <c r="F248" i="9" s="1"/>
  <c r="F249" i="9" s="1"/>
  <c r="F250" i="9" s="1"/>
  <c r="F251" i="9" s="1"/>
  <c r="F252" i="9" s="1"/>
  <c r="F253" i="9" s="1"/>
  <c r="F254" i="9" s="1"/>
  <c r="F255" i="9" s="1"/>
  <c r="F256" i="9" s="1"/>
  <c r="F257" i="9" s="1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0" i="9" s="1"/>
  <c r="F271" i="9" s="1"/>
  <c r="F272" i="9" s="1"/>
  <c r="F273" i="9" s="1"/>
  <c r="F274" i="9" s="1"/>
  <c r="F275" i="9" s="1"/>
  <c r="F276" i="9" s="1"/>
  <c r="F277" i="9" s="1"/>
  <c r="F278" i="9" s="1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F291" i="9" s="1"/>
  <c r="F292" i="9" s="1"/>
  <c r="F293" i="9" s="1"/>
  <c r="F294" i="9" s="1"/>
  <c r="F295" i="9" s="1"/>
  <c r="F296" i="9" s="1"/>
  <c r="F297" i="9" s="1"/>
  <c r="F298" i="9" s="1"/>
  <c r="F299" i="9" s="1"/>
  <c r="F300" i="9" s="1"/>
  <c r="F301" i="9" s="1"/>
  <c r="F302" i="9" s="1"/>
  <c r="F303" i="9" s="1"/>
  <c r="F304" i="9" s="1"/>
  <c r="F305" i="9" s="1"/>
  <c r="F306" i="9" s="1"/>
  <c r="F307" i="9" s="1"/>
  <c r="F308" i="9" s="1"/>
  <c r="F309" i="9" s="1"/>
  <c r="F310" i="9" s="1"/>
  <c r="F311" i="9" s="1"/>
  <c r="F312" i="9" s="1"/>
  <c r="F313" i="9" s="1"/>
  <c r="F314" i="9" s="1"/>
  <c r="F315" i="9" s="1"/>
  <c r="F316" i="9" s="1"/>
  <c r="F317" i="9" s="1"/>
  <c r="F318" i="9" s="1"/>
  <c r="F319" i="9" s="1"/>
  <c r="F320" i="9" s="1"/>
  <c r="F321" i="9" s="1"/>
  <c r="F322" i="9" s="1"/>
  <c r="F323" i="9" s="1"/>
  <c r="F324" i="9" s="1"/>
  <c r="F325" i="9" s="1"/>
  <c r="F326" i="9" s="1"/>
  <c r="F327" i="9" s="1"/>
  <c r="F328" i="9" s="1"/>
  <c r="F329" i="9" s="1"/>
  <c r="F330" i="9" s="1"/>
  <c r="F331" i="9" s="1"/>
  <c r="F332" i="9" s="1"/>
  <c r="F333" i="9" s="1"/>
  <c r="F334" i="9" s="1"/>
  <c r="F335" i="9" s="1"/>
  <c r="F336" i="9" s="1"/>
  <c r="F337" i="9" s="1"/>
  <c r="F338" i="9" s="1"/>
  <c r="F339" i="9" s="1"/>
  <c r="F340" i="9" s="1"/>
  <c r="F341" i="9" s="1"/>
  <c r="F342" i="9" s="1"/>
  <c r="F343" i="9" s="1"/>
  <c r="F344" i="9" s="1"/>
  <c r="F345" i="9" s="1"/>
  <c r="F346" i="9" s="1"/>
  <c r="F347" i="9" s="1"/>
  <c r="F348" i="9" s="1"/>
  <c r="F349" i="9" s="1"/>
  <c r="F350" i="9" s="1"/>
  <c r="F351" i="9" s="1"/>
  <c r="F352" i="9" s="1"/>
  <c r="F353" i="9" s="1"/>
  <c r="F354" i="9" s="1"/>
  <c r="F355" i="9" s="1"/>
  <c r="F356" i="9" s="1"/>
  <c r="F357" i="9" s="1"/>
  <c r="F358" i="9" s="1"/>
  <c r="F359" i="9" s="1"/>
  <c r="F360" i="9" s="1"/>
  <c r="F361" i="9" s="1"/>
  <c r="F362" i="9" s="1"/>
  <c r="F363" i="9" s="1"/>
  <c r="F364" i="9" s="1"/>
  <c r="F365" i="9" s="1"/>
  <c r="F366" i="9" s="1"/>
  <c r="F367" i="9" s="1"/>
  <c r="F368" i="9" s="1"/>
  <c r="F369" i="9" s="1"/>
  <c r="F370" i="9" s="1"/>
  <c r="F371" i="9" s="1"/>
  <c r="F372" i="9" s="1"/>
  <c r="F373" i="9" s="1"/>
  <c r="F374" i="9" s="1"/>
  <c r="F375" i="9" s="1"/>
  <c r="F376" i="9" s="1"/>
  <c r="F377" i="9" s="1"/>
  <c r="F378" i="9" s="1"/>
  <c r="F379" i="9" s="1"/>
  <c r="F380" i="9" s="1"/>
  <c r="F381" i="9" s="1"/>
  <c r="F382" i="9" s="1"/>
  <c r="F383" i="9" s="1"/>
  <c r="F384" i="9" s="1"/>
  <c r="F385" i="9" s="1"/>
  <c r="F386" i="9" s="1"/>
  <c r="F387" i="9" s="1"/>
  <c r="F388" i="9" s="1"/>
  <c r="F389" i="9" s="1"/>
  <c r="F390" i="9" s="1"/>
  <c r="F391" i="9" s="1"/>
  <c r="F392" i="9" s="1"/>
  <c r="F393" i="9" s="1"/>
  <c r="F394" i="9" s="1"/>
  <c r="F395" i="9" s="1"/>
  <c r="F396" i="9" s="1"/>
  <c r="F397" i="9" s="1"/>
  <c r="F398" i="9" s="1"/>
  <c r="F399" i="9" s="1"/>
  <c r="F400" i="9" s="1"/>
  <c r="F401" i="9" s="1"/>
  <c r="F402" i="9" s="1"/>
  <c r="F403" i="9" s="1"/>
  <c r="F404" i="9" s="1"/>
  <c r="F405" i="9" s="1"/>
  <c r="F406" i="9" s="1"/>
  <c r="F407" i="9" s="1"/>
  <c r="F408" i="9" s="1"/>
  <c r="F409" i="9" s="1"/>
  <c r="F410" i="9" s="1"/>
  <c r="F411" i="9" s="1"/>
  <c r="F412" i="9" s="1"/>
  <c r="F413" i="9" s="1"/>
  <c r="F414" i="9" s="1"/>
  <c r="F415" i="9" s="1"/>
  <c r="F416" i="9" s="1"/>
  <c r="F417" i="9" s="1"/>
  <c r="F418" i="9" s="1"/>
  <c r="F419" i="9" s="1"/>
  <c r="F420" i="9" s="1"/>
  <c r="F421" i="9" s="1"/>
  <c r="F422" i="9" s="1"/>
  <c r="F423" i="9" s="1"/>
  <c r="F424" i="9" s="1"/>
  <c r="F425" i="9" s="1"/>
  <c r="F426" i="9" s="1"/>
  <c r="F427" i="9" s="1"/>
  <c r="F428" i="9" s="1"/>
  <c r="I4" i="9"/>
  <c r="L2" i="9"/>
  <c r="K3" i="9"/>
  <c r="D104" i="9"/>
  <c r="D134" i="9"/>
  <c r="D122" i="9"/>
  <c r="D128" i="9"/>
  <c r="D200" i="9"/>
  <c r="D236" i="9"/>
  <c r="D287" i="9"/>
  <c r="D323" i="9"/>
  <c r="D326" i="9"/>
  <c r="D380" i="9"/>
  <c r="D17" i="6"/>
  <c r="E17" i="6" s="1"/>
  <c r="D29" i="6"/>
  <c r="E29" i="6" s="1"/>
  <c r="D35" i="6"/>
  <c r="E35" i="6" s="1"/>
  <c r="D314" i="6"/>
  <c r="E314" i="6" s="1"/>
  <c r="D320" i="6"/>
  <c r="E320" i="6" s="1"/>
  <c r="D326" i="6"/>
  <c r="E326" i="6" s="1"/>
  <c r="D383" i="6"/>
  <c r="E383" i="6" s="1"/>
  <c r="D119" i="6"/>
  <c r="E119" i="6" s="1"/>
  <c r="D137" i="6"/>
  <c r="E137" i="6" s="1"/>
  <c r="D149" i="6"/>
  <c r="E149" i="6" s="1"/>
  <c r="D155" i="6"/>
  <c r="E155" i="6" s="1"/>
  <c r="D218" i="6"/>
  <c r="E218" i="6" s="1"/>
  <c r="D224" i="6"/>
  <c r="E224" i="6" s="1"/>
  <c r="D275" i="6"/>
  <c r="E275" i="6" s="1"/>
  <c r="D287" i="6"/>
  <c r="E287" i="6" s="1"/>
  <c r="D368" i="6"/>
  <c r="E368" i="6" s="1"/>
  <c r="D32" i="6"/>
  <c r="E32" i="6" s="1"/>
  <c r="D50" i="6"/>
  <c r="E50" i="6" s="1"/>
  <c r="D56" i="6"/>
  <c r="E56" i="6" s="1"/>
  <c r="D392" i="6"/>
  <c r="E392" i="6" s="1"/>
  <c r="D254" i="6"/>
  <c r="E254" i="6" s="1"/>
  <c r="G2" i="6"/>
  <c r="G3" i="6" s="1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D128" i="6"/>
  <c r="E128" i="6" s="1"/>
  <c r="D134" i="6"/>
  <c r="E134" i="6" s="1"/>
  <c r="D146" i="6"/>
  <c r="E146" i="6" s="1"/>
  <c r="D152" i="6"/>
  <c r="E152" i="6" s="1"/>
  <c r="D278" i="6"/>
  <c r="E278" i="6" s="1"/>
  <c r="D284" i="6"/>
  <c r="E284" i="6" s="1"/>
  <c r="D290" i="6"/>
  <c r="E290" i="6" s="1"/>
  <c r="D233" i="6"/>
  <c r="E233" i="6" s="1"/>
  <c r="D239" i="6"/>
  <c r="E239" i="6" s="1"/>
  <c r="D296" i="6"/>
  <c r="E296" i="6" s="1"/>
  <c r="D359" i="6"/>
  <c r="E359" i="6" s="1"/>
  <c r="D8" i="6"/>
  <c r="E8" i="6" s="1"/>
  <c r="D173" i="6"/>
  <c r="E173" i="6" s="1"/>
  <c r="D293" i="6"/>
  <c r="E293" i="6" s="1"/>
  <c r="D407" i="6"/>
  <c r="E407" i="6" s="1"/>
  <c r="D299" i="6"/>
  <c r="E299" i="6" s="1"/>
  <c r="D386" i="6"/>
  <c r="E386" i="6" s="1"/>
  <c r="D53" i="6"/>
  <c r="E53" i="6" s="1"/>
  <c r="D26" i="6"/>
  <c r="E26" i="6" s="1"/>
  <c r="D65" i="6"/>
  <c r="E65" i="6" s="1"/>
  <c r="D98" i="6"/>
  <c r="E98" i="6" s="1"/>
  <c r="D158" i="6"/>
  <c r="E158" i="6" s="1"/>
  <c r="D179" i="6"/>
  <c r="E179" i="6" s="1"/>
  <c r="D317" i="6"/>
  <c r="E317" i="6" s="1"/>
  <c r="D5" i="6"/>
  <c r="E5" i="6" s="1"/>
  <c r="D38" i="6"/>
  <c r="E38" i="6" s="1"/>
  <c r="D44" i="6"/>
  <c r="E44" i="6" s="1"/>
  <c r="D110" i="6"/>
  <c r="E110" i="6" s="1"/>
  <c r="D170" i="6"/>
  <c r="E170" i="6" s="1"/>
  <c r="D191" i="6"/>
  <c r="E191" i="6" s="1"/>
  <c r="D329" i="6"/>
  <c r="E329" i="6" s="1"/>
  <c r="D350" i="6"/>
  <c r="E350" i="6" s="1"/>
  <c r="D176" i="6"/>
  <c r="E176" i="6" s="1"/>
  <c r="D203" i="6"/>
  <c r="E203" i="6" s="1"/>
  <c r="D257" i="6"/>
  <c r="E257" i="6" s="1"/>
  <c r="D263" i="6"/>
  <c r="E263" i="6" s="1"/>
  <c r="D302" i="6"/>
  <c r="E302" i="6" s="1"/>
  <c r="D335" i="6"/>
  <c r="E335" i="6" s="1"/>
  <c r="D416" i="6"/>
  <c r="E416" i="6" s="1"/>
  <c r="D422" i="6"/>
  <c r="E422" i="6" s="1"/>
  <c r="D23" i="6"/>
  <c r="E23" i="6" s="1"/>
  <c r="D200" i="6"/>
  <c r="E200" i="6" s="1"/>
  <c r="D308" i="6"/>
  <c r="E308" i="6" s="1"/>
  <c r="D59" i="6"/>
  <c r="E59" i="6" s="1"/>
  <c r="D89" i="6"/>
  <c r="E89" i="6" s="1"/>
  <c r="D113" i="6"/>
  <c r="E113" i="6" s="1"/>
  <c r="D269" i="6"/>
  <c r="E269" i="6" s="1"/>
  <c r="D323" i="6"/>
  <c r="E323" i="6" s="1"/>
  <c r="D353" i="6"/>
  <c r="E353" i="6" s="1"/>
  <c r="D80" i="6"/>
  <c r="E80" i="6" s="1"/>
  <c r="D95" i="6"/>
  <c r="E95" i="6" s="1"/>
  <c r="D242" i="6"/>
  <c r="E242" i="6" s="1"/>
  <c r="D260" i="6"/>
  <c r="E260" i="6" s="1"/>
  <c r="D344" i="6"/>
  <c r="E344" i="6" s="1"/>
  <c r="D365" i="6"/>
  <c r="E365" i="6" s="1"/>
  <c r="D41" i="6"/>
  <c r="E41" i="6" s="1"/>
  <c r="D167" i="6"/>
  <c r="E167" i="6" s="1"/>
  <c r="D221" i="6"/>
  <c r="E221" i="6" s="1"/>
  <c r="D281" i="6"/>
  <c r="E281" i="6" s="1"/>
  <c r="D305" i="6"/>
  <c r="E305" i="6" s="1"/>
  <c r="D389" i="6"/>
  <c r="E389" i="6" s="1"/>
  <c r="D395" i="6"/>
  <c r="E395" i="6" s="1"/>
  <c r="D404" i="6"/>
  <c r="E404" i="6" s="1"/>
  <c r="D341" i="6"/>
  <c r="E341" i="6" s="1"/>
  <c r="D356" i="6"/>
  <c r="E356" i="6" s="1"/>
  <c r="D371" i="6"/>
  <c r="E371" i="6" s="1"/>
  <c r="D2" i="6"/>
  <c r="E2" i="6" s="1"/>
  <c r="F2" i="6" s="1"/>
  <c r="H2" i="6" s="1"/>
  <c r="D62" i="6"/>
  <c r="E62" i="6" s="1"/>
  <c r="D77" i="6"/>
  <c r="E77" i="6" s="1"/>
  <c r="D140" i="6"/>
  <c r="E140" i="6" s="1"/>
  <c r="D194" i="6"/>
  <c r="E194" i="6" s="1"/>
  <c r="D362" i="6"/>
  <c r="E362" i="6" s="1"/>
  <c r="D425" i="6"/>
  <c r="E425" i="6" s="1"/>
  <c r="C2" i="6"/>
  <c r="D86" i="6"/>
  <c r="E86" i="6" s="1"/>
  <c r="D104" i="6"/>
  <c r="E104" i="6" s="1"/>
  <c r="D11" i="6"/>
  <c r="E11" i="6" s="1"/>
  <c r="D47" i="6"/>
  <c r="E47" i="6" s="1"/>
  <c r="D131" i="6"/>
  <c r="E131" i="6" s="1"/>
  <c r="D125" i="6"/>
  <c r="E125" i="6" s="1"/>
  <c r="D206" i="6"/>
  <c r="E206" i="6" s="1"/>
  <c r="D182" i="6"/>
  <c r="E182" i="6" s="1"/>
  <c r="D236" i="6"/>
  <c r="E236" i="6" s="1"/>
  <c r="D272" i="6"/>
  <c r="E272" i="6" s="1"/>
  <c r="D164" i="6"/>
  <c r="E164" i="6" s="1"/>
  <c r="D212" i="6"/>
  <c r="E212" i="6" s="1"/>
  <c r="D251" i="6"/>
  <c r="E251" i="6" s="1"/>
  <c r="D215" i="6"/>
  <c r="E215" i="6" s="1"/>
  <c r="D230" i="6"/>
  <c r="E230" i="6" s="1"/>
  <c r="D266" i="6"/>
  <c r="E266" i="6" s="1"/>
  <c r="D347" i="6"/>
  <c r="E347" i="6" s="1"/>
  <c r="D377" i="6"/>
  <c r="E377" i="6" s="1"/>
  <c r="D398" i="6"/>
  <c r="E398" i="6" s="1"/>
  <c r="D413" i="6"/>
  <c r="E413" i="6" s="1"/>
  <c r="D410" i="6"/>
  <c r="E410" i="6" s="1"/>
  <c r="D380" i="6"/>
  <c r="E380" i="6" s="1"/>
  <c r="L2" i="6" l="1"/>
  <c r="J2" i="6"/>
  <c r="J3" i="9"/>
  <c r="K5" i="6"/>
  <c r="J2" i="10"/>
  <c r="I3" i="10"/>
  <c r="H3" i="10"/>
  <c r="G4" i="10"/>
  <c r="L3" i="10"/>
  <c r="K4" i="10"/>
  <c r="L2" i="10"/>
  <c r="C14" i="10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 s="1"/>
  <c r="C288" i="10" s="1"/>
  <c r="C289" i="10" s="1"/>
  <c r="C290" i="10" s="1"/>
  <c r="C291" i="10" s="1"/>
  <c r="C292" i="10" s="1"/>
  <c r="C293" i="10" s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8" i="10" s="1"/>
  <c r="C339" i="10" s="1"/>
  <c r="C340" i="10" s="1"/>
  <c r="C341" i="10" s="1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 s="1"/>
  <c r="C358" i="10" s="1"/>
  <c r="C359" i="10" s="1"/>
  <c r="C360" i="10" s="1"/>
  <c r="C361" i="10" s="1"/>
  <c r="C362" i="10" s="1"/>
  <c r="C363" i="10" s="1"/>
  <c r="C364" i="10" s="1"/>
  <c r="C365" i="10" s="1"/>
  <c r="C366" i="10" s="1"/>
  <c r="C367" i="10" s="1"/>
  <c r="C368" i="10" s="1"/>
  <c r="C369" i="10" s="1"/>
  <c r="C370" i="10" s="1"/>
  <c r="C371" i="10" s="1"/>
  <c r="C372" i="10" s="1"/>
  <c r="C373" i="10" s="1"/>
  <c r="C374" i="10" s="1"/>
  <c r="C375" i="10" s="1"/>
  <c r="C376" i="10" s="1"/>
  <c r="C377" i="10" s="1"/>
  <c r="C378" i="10" s="1"/>
  <c r="C379" i="10" s="1"/>
  <c r="C380" i="10" s="1"/>
  <c r="C381" i="10" s="1"/>
  <c r="C382" i="10" s="1"/>
  <c r="C383" i="10" s="1"/>
  <c r="C384" i="10" s="1"/>
  <c r="C385" i="10" s="1"/>
  <c r="C386" i="10" s="1"/>
  <c r="C387" i="10" s="1"/>
  <c r="C388" i="10" s="1"/>
  <c r="C389" i="10" s="1"/>
  <c r="C390" i="10" s="1"/>
  <c r="C391" i="10" s="1"/>
  <c r="C392" i="10" s="1"/>
  <c r="C393" i="10" s="1"/>
  <c r="C394" i="10" s="1"/>
  <c r="C395" i="10" s="1"/>
  <c r="C396" i="10" s="1"/>
  <c r="C397" i="10" s="1"/>
  <c r="C398" i="10" s="1"/>
  <c r="C399" i="10" s="1"/>
  <c r="C400" i="10" s="1"/>
  <c r="C401" i="10" s="1"/>
  <c r="C402" i="10" s="1"/>
  <c r="C403" i="10" s="1"/>
  <c r="C404" i="10" s="1"/>
  <c r="C405" i="10" s="1"/>
  <c r="C406" i="10" s="1"/>
  <c r="C407" i="10" s="1"/>
  <c r="C408" i="10" s="1"/>
  <c r="C409" i="10" s="1"/>
  <c r="C410" i="10" s="1"/>
  <c r="C411" i="10" s="1"/>
  <c r="C412" i="10" s="1"/>
  <c r="C413" i="10" s="1"/>
  <c r="C414" i="10" s="1"/>
  <c r="C415" i="10" s="1"/>
  <c r="C416" i="10" s="1"/>
  <c r="C417" i="10" s="1"/>
  <c r="C418" i="10" s="1"/>
  <c r="C419" i="10" s="1"/>
  <c r="C420" i="10" s="1"/>
  <c r="C421" i="10" s="1"/>
  <c r="C422" i="10" s="1"/>
  <c r="C423" i="10" s="1"/>
  <c r="C424" i="10" s="1"/>
  <c r="C425" i="10" s="1"/>
  <c r="C426" i="10" s="1"/>
  <c r="C427" i="10" s="1"/>
  <c r="C428" i="10" s="1"/>
  <c r="F14" i="10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F315" i="10" s="1"/>
  <c r="F316" i="10" s="1"/>
  <c r="F317" i="10" s="1"/>
  <c r="F318" i="10" s="1"/>
  <c r="F319" i="10" s="1"/>
  <c r="F320" i="10" s="1"/>
  <c r="F321" i="10" s="1"/>
  <c r="F322" i="10" s="1"/>
  <c r="F323" i="10" s="1"/>
  <c r="F324" i="10" s="1"/>
  <c r="F325" i="10" s="1"/>
  <c r="F326" i="10" s="1"/>
  <c r="F327" i="10" s="1"/>
  <c r="F328" i="10" s="1"/>
  <c r="F329" i="10" s="1"/>
  <c r="F330" i="10" s="1"/>
  <c r="F331" i="10" s="1"/>
  <c r="F332" i="10" s="1"/>
  <c r="F333" i="10" s="1"/>
  <c r="F334" i="10" s="1"/>
  <c r="F335" i="10" s="1"/>
  <c r="F336" i="10" s="1"/>
  <c r="F337" i="10" s="1"/>
  <c r="F338" i="10" s="1"/>
  <c r="F339" i="10" s="1"/>
  <c r="F340" i="10" s="1"/>
  <c r="F341" i="10" s="1"/>
  <c r="F342" i="10" s="1"/>
  <c r="F343" i="10" s="1"/>
  <c r="F344" i="10" s="1"/>
  <c r="F345" i="10" s="1"/>
  <c r="F346" i="10" s="1"/>
  <c r="F347" i="10" s="1"/>
  <c r="F348" i="10" s="1"/>
  <c r="F349" i="10" s="1"/>
  <c r="F350" i="10" s="1"/>
  <c r="F351" i="10" s="1"/>
  <c r="F352" i="10" s="1"/>
  <c r="F353" i="10" s="1"/>
  <c r="F354" i="10" s="1"/>
  <c r="F355" i="10" s="1"/>
  <c r="F356" i="10" s="1"/>
  <c r="F357" i="10" s="1"/>
  <c r="F358" i="10" s="1"/>
  <c r="F359" i="10" s="1"/>
  <c r="F360" i="10" s="1"/>
  <c r="F361" i="10" s="1"/>
  <c r="F362" i="10" s="1"/>
  <c r="F363" i="10" s="1"/>
  <c r="F364" i="10" s="1"/>
  <c r="F365" i="10" s="1"/>
  <c r="F366" i="10" s="1"/>
  <c r="F367" i="10" s="1"/>
  <c r="F368" i="10" s="1"/>
  <c r="F369" i="10" s="1"/>
  <c r="F370" i="10" s="1"/>
  <c r="F371" i="10" s="1"/>
  <c r="F372" i="10" s="1"/>
  <c r="F373" i="10" s="1"/>
  <c r="F374" i="10" s="1"/>
  <c r="F375" i="10" s="1"/>
  <c r="F376" i="10" s="1"/>
  <c r="F377" i="10" s="1"/>
  <c r="F378" i="10" s="1"/>
  <c r="F379" i="10" s="1"/>
  <c r="F380" i="10" s="1"/>
  <c r="F381" i="10" s="1"/>
  <c r="F382" i="10" s="1"/>
  <c r="F383" i="10" s="1"/>
  <c r="F384" i="10" s="1"/>
  <c r="F385" i="10" s="1"/>
  <c r="F386" i="10" s="1"/>
  <c r="F387" i="10" s="1"/>
  <c r="F388" i="10" s="1"/>
  <c r="F389" i="10" s="1"/>
  <c r="F390" i="10" s="1"/>
  <c r="F391" i="10" s="1"/>
  <c r="F392" i="10" s="1"/>
  <c r="F393" i="10" s="1"/>
  <c r="F394" i="10" s="1"/>
  <c r="F395" i="10" s="1"/>
  <c r="F396" i="10" s="1"/>
  <c r="F397" i="10" s="1"/>
  <c r="F398" i="10" s="1"/>
  <c r="F399" i="10" s="1"/>
  <c r="F400" i="10" s="1"/>
  <c r="F401" i="10" s="1"/>
  <c r="F402" i="10" s="1"/>
  <c r="F403" i="10" s="1"/>
  <c r="F404" i="10" s="1"/>
  <c r="F405" i="10" s="1"/>
  <c r="F406" i="10" s="1"/>
  <c r="F407" i="10" s="1"/>
  <c r="F408" i="10" s="1"/>
  <c r="F409" i="10" s="1"/>
  <c r="F410" i="10" s="1"/>
  <c r="F411" i="10" s="1"/>
  <c r="F412" i="10" s="1"/>
  <c r="F413" i="10" s="1"/>
  <c r="F414" i="10" s="1"/>
  <c r="F415" i="10" s="1"/>
  <c r="F416" i="10" s="1"/>
  <c r="F417" i="10" s="1"/>
  <c r="F418" i="10" s="1"/>
  <c r="F419" i="10" s="1"/>
  <c r="F420" i="10" s="1"/>
  <c r="F421" i="10" s="1"/>
  <c r="F422" i="10" s="1"/>
  <c r="F423" i="10" s="1"/>
  <c r="F424" i="10" s="1"/>
  <c r="F425" i="10" s="1"/>
  <c r="F426" i="10" s="1"/>
  <c r="F427" i="10" s="1"/>
  <c r="F428" i="10" s="1"/>
  <c r="L3" i="9"/>
  <c r="K4" i="9"/>
  <c r="J4" i="9"/>
  <c r="I5" i="9"/>
  <c r="H3" i="9"/>
  <c r="G4" i="9"/>
  <c r="F3" i="6"/>
  <c r="C3" i="6"/>
  <c r="H3" i="6" s="1"/>
  <c r="F4" i="6" l="1"/>
  <c r="L3" i="6"/>
  <c r="J3" i="6"/>
  <c r="K6" i="6"/>
  <c r="H4" i="10"/>
  <c r="G5" i="10"/>
  <c r="L4" i="10"/>
  <c r="K5" i="10"/>
  <c r="J3" i="10"/>
  <c r="I4" i="10"/>
  <c r="J5" i="9"/>
  <c r="I6" i="9"/>
  <c r="L4" i="9"/>
  <c r="K5" i="9"/>
  <c r="H4" i="9"/>
  <c r="G5" i="9"/>
  <c r="C4" i="6"/>
  <c r="H4" i="6" s="1"/>
  <c r="F5" i="6" l="1"/>
  <c r="J4" i="6"/>
  <c r="L4" i="6"/>
  <c r="K7" i="6"/>
  <c r="J4" i="10"/>
  <c r="I5" i="10"/>
  <c r="L5" i="10"/>
  <c r="K6" i="10"/>
  <c r="H5" i="10"/>
  <c r="G6" i="10"/>
  <c r="H5" i="9"/>
  <c r="G6" i="9"/>
  <c r="J6" i="9"/>
  <c r="I7" i="9"/>
  <c r="L5" i="9"/>
  <c r="K6" i="9"/>
  <c r="C5" i="6"/>
  <c r="H5" i="6" s="1"/>
  <c r="F6" i="6" l="1"/>
  <c r="J5" i="6"/>
  <c r="L5" i="6"/>
  <c r="K8" i="6"/>
  <c r="H6" i="10"/>
  <c r="G7" i="10"/>
  <c r="L6" i="10"/>
  <c r="K7" i="10"/>
  <c r="J5" i="10"/>
  <c r="I6" i="10"/>
  <c r="L6" i="9"/>
  <c r="K7" i="9"/>
  <c r="H6" i="9"/>
  <c r="G7" i="9"/>
  <c r="I8" i="9"/>
  <c r="J7" i="9"/>
  <c r="C6" i="6"/>
  <c r="H6" i="6" s="1"/>
  <c r="F7" i="6" l="1"/>
  <c r="J6" i="6"/>
  <c r="L6" i="6"/>
  <c r="K9" i="6"/>
  <c r="J6" i="10"/>
  <c r="I7" i="10"/>
  <c r="L7" i="10"/>
  <c r="K8" i="10"/>
  <c r="H7" i="10"/>
  <c r="G8" i="10"/>
  <c r="I9" i="9"/>
  <c r="J8" i="9"/>
  <c r="H7" i="9"/>
  <c r="G8" i="9"/>
  <c r="L7" i="9"/>
  <c r="K8" i="9"/>
  <c r="C7" i="6"/>
  <c r="H7" i="6" s="1"/>
  <c r="F8" i="6" l="1"/>
  <c r="J7" i="6"/>
  <c r="L7" i="6"/>
  <c r="K10" i="6"/>
  <c r="H8" i="10"/>
  <c r="G9" i="10"/>
  <c r="L8" i="10"/>
  <c r="K9" i="10"/>
  <c r="J7" i="10"/>
  <c r="I8" i="10"/>
  <c r="L8" i="9"/>
  <c r="K9" i="9"/>
  <c r="H8" i="9"/>
  <c r="G9" i="9"/>
  <c r="J9" i="9"/>
  <c r="I10" i="9"/>
  <c r="C8" i="6"/>
  <c r="H8" i="6" s="1"/>
  <c r="F9" i="6" l="1"/>
  <c r="J8" i="6"/>
  <c r="L8" i="6"/>
  <c r="K11" i="6"/>
  <c r="J8" i="10"/>
  <c r="I9" i="10"/>
  <c r="L9" i="10"/>
  <c r="K10" i="10"/>
  <c r="H9" i="10"/>
  <c r="G10" i="10"/>
  <c r="J10" i="9"/>
  <c r="I11" i="9"/>
  <c r="H9" i="9"/>
  <c r="G10" i="9"/>
  <c r="L9" i="9"/>
  <c r="K10" i="9"/>
  <c r="C9" i="6"/>
  <c r="H9" i="6" s="1"/>
  <c r="F10" i="6" l="1"/>
  <c r="J9" i="6"/>
  <c r="L9" i="6"/>
  <c r="K12" i="6"/>
  <c r="H10" i="10"/>
  <c r="G11" i="10"/>
  <c r="L10" i="10"/>
  <c r="K11" i="10"/>
  <c r="J9" i="10"/>
  <c r="I10" i="10"/>
  <c r="L10" i="9"/>
  <c r="K11" i="9"/>
  <c r="H10" i="9"/>
  <c r="G11" i="9"/>
  <c r="J11" i="9"/>
  <c r="I12" i="9"/>
  <c r="C10" i="6"/>
  <c r="H10" i="6" s="1"/>
  <c r="F11" i="6" l="1"/>
  <c r="J10" i="6"/>
  <c r="L10" i="6"/>
  <c r="K13" i="6"/>
  <c r="J10" i="10"/>
  <c r="I11" i="10"/>
  <c r="L11" i="10"/>
  <c r="K12" i="10"/>
  <c r="G12" i="10"/>
  <c r="H11" i="10"/>
  <c r="I13" i="9"/>
  <c r="J12" i="9"/>
  <c r="H11" i="9"/>
  <c r="G12" i="9"/>
  <c r="L11" i="9"/>
  <c r="K12" i="9"/>
  <c r="C11" i="6"/>
  <c r="H11" i="6" s="1"/>
  <c r="F12" i="6" l="1"/>
  <c r="J11" i="6"/>
  <c r="L11" i="6"/>
  <c r="K14" i="6"/>
  <c r="H12" i="10"/>
  <c r="G13" i="10"/>
  <c r="L12" i="10"/>
  <c r="K13" i="10"/>
  <c r="J11" i="10"/>
  <c r="I12" i="10"/>
  <c r="L12" i="9"/>
  <c r="K13" i="9"/>
  <c r="H12" i="9"/>
  <c r="G13" i="9"/>
  <c r="I14" i="9"/>
  <c r="J13" i="9"/>
  <c r="C12" i="6"/>
  <c r="H12" i="6" s="1"/>
  <c r="F13" i="6" l="1"/>
  <c r="J12" i="6"/>
  <c r="L12" i="6"/>
  <c r="K15" i="6"/>
  <c r="J12" i="10"/>
  <c r="I13" i="10"/>
  <c r="L13" i="10"/>
  <c r="K14" i="10"/>
  <c r="H13" i="10"/>
  <c r="G14" i="10"/>
  <c r="I15" i="9"/>
  <c r="J14" i="9"/>
  <c r="H13" i="9"/>
  <c r="G14" i="9"/>
  <c r="L13" i="9"/>
  <c r="K14" i="9"/>
  <c r="C13" i="6"/>
  <c r="H13" i="6" s="1"/>
  <c r="F14" i="6" l="1"/>
  <c r="J13" i="6"/>
  <c r="L13" i="6"/>
  <c r="K16" i="6"/>
  <c r="G15" i="10"/>
  <c r="H14" i="10"/>
  <c r="L14" i="10"/>
  <c r="K15" i="10"/>
  <c r="J13" i="10"/>
  <c r="I14" i="10"/>
  <c r="L14" i="9"/>
  <c r="K15" i="9"/>
  <c r="H14" i="9"/>
  <c r="G15" i="9"/>
  <c r="J15" i="9"/>
  <c r="I16" i="9"/>
  <c r="C14" i="6"/>
  <c r="H14" i="6" s="1"/>
  <c r="F15" i="6" l="1"/>
  <c r="J14" i="6"/>
  <c r="L14" i="6"/>
  <c r="K17" i="6"/>
  <c r="I15" i="10"/>
  <c r="J14" i="10"/>
  <c r="K16" i="10"/>
  <c r="L15" i="10"/>
  <c r="G16" i="10"/>
  <c r="H15" i="10"/>
  <c r="J16" i="9"/>
  <c r="I17" i="9"/>
  <c r="H15" i="9"/>
  <c r="G16" i="9"/>
  <c r="L15" i="9"/>
  <c r="K16" i="9"/>
  <c r="C15" i="6"/>
  <c r="H15" i="6" s="1"/>
  <c r="F16" i="6" l="1"/>
  <c r="J15" i="6"/>
  <c r="L15" i="6"/>
  <c r="K18" i="6"/>
  <c r="H16" i="10"/>
  <c r="G17" i="10"/>
  <c r="K17" i="10"/>
  <c r="L16" i="10"/>
  <c r="J15" i="10"/>
  <c r="I16" i="10"/>
  <c r="L16" i="9"/>
  <c r="K17" i="9"/>
  <c r="H16" i="9"/>
  <c r="G17" i="9"/>
  <c r="J17" i="9"/>
  <c r="I18" i="9"/>
  <c r="C16" i="6"/>
  <c r="H16" i="6" s="1"/>
  <c r="F17" i="6" l="1"/>
  <c r="J16" i="6"/>
  <c r="L16" i="6"/>
  <c r="K19" i="6"/>
  <c r="I17" i="10"/>
  <c r="J16" i="10"/>
  <c r="L17" i="10"/>
  <c r="K18" i="10"/>
  <c r="H17" i="10"/>
  <c r="G18" i="10"/>
  <c r="J18" i="9"/>
  <c r="I19" i="9"/>
  <c r="H17" i="9"/>
  <c r="G18" i="9"/>
  <c r="L17" i="9"/>
  <c r="K18" i="9"/>
  <c r="C17" i="6"/>
  <c r="H17" i="6" s="1"/>
  <c r="F18" i="6" l="1"/>
  <c r="J17" i="6"/>
  <c r="L17" i="6"/>
  <c r="K20" i="6"/>
  <c r="H18" i="10"/>
  <c r="G19" i="10"/>
  <c r="K19" i="10"/>
  <c r="L18" i="10"/>
  <c r="I18" i="10"/>
  <c r="J17" i="10"/>
  <c r="L18" i="9"/>
  <c r="K19" i="9"/>
  <c r="H18" i="9"/>
  <c r="G19" i="9"/>
  <c r="I20" i="9"/>
  <c r="J19" i="9"/>
  <c r="C18" i="6"/>
  <c r="H18" i="6" s="1"/>
  <c r="F19" i="6" l="1"/>
  <c r="J18" i="6"/>
  <c r="L18" i="6"/>
  <c r="K21" i="6"/>
  <c r="J18" i="10"/>
  <c r="I19" i="10"/>
  <c r="K20" i="10"/>
  <c r="L19" i="10"/>
  <c r="H19" i="10"/>
  <c r="G20" i="10"/>
  <c r="I21" i="9"/>
  <c r="J20" i="9"/>
  <c r="H19" i="9"/>
  <c r="G20" i="9"/>
  <c r="L19" i="9"/>
  <c r="K20" i="9"/>
  <c r="C19" i="6"/>
  <c r="H19" i="6" s="1"/>
  <c r="F20" i="6" l="1"/>
  <c r="J19" i="6"/>
  <c r="L19" i="6"/>
  <c r="K22" i="6"/>
  <c r="H20" i="10"/>
  <c r="G21" i="10"/>
  <c r="L20" i="10"/>
  <c r="K21" i="10"/>
  <c r="J19" i="10"/>
  <c r="I20" i="10"/>
  <c r="L20" i="9"/>
  <c r="K21" i="9"/>
  <c r="H20" i="9"/>
  <c r="G21" i="9"/>
  <c r="J21" i="9"/>
  <c r="I22" i="9"/>
  <c r="C20" i="6"/>
  <c r="H20" i="6" s="1"/>
  <c r="F21" i="6" l="1"/>
  <c r="J20" i="6"/>
  <c r="L20" i="6"/>
  <c r="K23" i="6"/>
  <c r="J20" i="10"/>
  <c r="I21" i="10"/>
  <c r="L21" i="10"/>
  <c r="K22" i="10"/>
  <c r="H21" i="10"/>
  <c r="G22" i="10"/>
  <c r="H21" i="9"/>
  <c r="G22" i="9"/>
  <c r="J22" i="9"/>
  <c r="I23" i="9"/>
  <c r="L21" i="9"/>
  <c r="K22" i="9"/>
  <c r="C21" i="6"/>
  <c r="H21" i="6" l="1"/>
  <c r="F22" i="6"/>
  <c r="J21" i="6"/>
  <c r="L21" i="6"/>
  <c r="K24" i="6"/>
  <c r="H22" i="10"/>
  <c r="G23" i="10"/>
  <c r="L22" i="10"/>
  <c r="K23" i="10"/>
  <c r="J21" i="10"/>
  <c r="I22" i="10"/>
  <c r="L22" i="9"/>
  <c r="K23" i="9"/>
  <c r="J23" i="9"/>
  <c r="I24" i="9"/>
  <c r="H22" i="9"/>
  <c r="G23" i="9"/>
  <c r="C22" i="6"/>
  <c r="H22" i="6" s="1"/>
  <c r="F23" i="6" l="1"/>
  <c r="J22" i="6"/>
  <c r="L22" i="6"/>
  <c r="K25" i="6"/>
  <c r="J22" i="10"/>
  <c r="I23" i="10"/>
  <c r="L23" i="10"/>
  <c r="K24" i="10"/>
  <c r="H23" i="10"/>
  <c r="G24" i="10"/>
  <c r="H23" i="9"/>
  <c r="G24" i="9"/>
  <c r="I25" i="9"/>
  <c r="J24" i="9"/>
  <c r="L23" i="9"/>
  <c r="K24" i="9"/>
  <c r="C23" i="6"/>
  <c r="H23" i="6" s="1"/>
  <c r="F24" i="6" l="1"/>
  <c r="J23" i="6"/>
  <c r="L23" i="6"/>
  <c r="K26" i="6"/>
  <c r="G25" i="10"/>
  <c r="H24" i="10"/>
  <c r="L24" i="10"/>
  <c r="K25" i="10"/>
  <c r="J23" i="10"/>
  <c r="I24" i="10"/>
  <c r="L24" i="9"/>
  <c r="K25" i="9"/>
  <c r="I26" i="9"/>
  <c r="J25" i="9"/>
  <c r="H24" i="9"/>
  <c r="G25" i="9"/>
  <c r="C24" i="6"/>
  <c r="H24" i="6" s="1"/>
  <c r="F25" i="6" l="1"/>
  <c r="J24" i="6"/>
  <c r="L24" i="6"/>
  <c r="K27" i="6"/>
  <c r="J24" i="10"/>
  <c r="I25" i="10"/>
  <c r="L25" i="10"/>
  <c r="K26" i="10"/>
  <c r="G26" i="10"/>
  <c r="H25" i="10"/>
  <c r="H25" i="9"/>
  <c r="G26" i="9"/>
  <c r="I27" i="9"/>
  <c r="J26" i="9"/>
  <c r="L25" i="9"/>
  <c r="K26" i="9"/>
  <c r="C25" i="6"/>
  <c r="H25" i="6" s="1"/>
  <c r="F26" i="6" l="1"/>
  <c r="J25" i="6"/>
  <c r="L25" i="6"/>
  <c r="K28" i="6"/>
  <c r="L26" i="10"/>
  <c r="K27" i="10"/>
  <c r="G27" i="10"/>
  <c r="H26" i="10"/>
  <c r="I26" i="10"/>
  <c r="J25" i="10"/>
  <c r="L26" i="9"/>
  <c r="K27" i="9"/>
  <c r="J27" i="9"/>
  <c r="I28" i="9"/>
  <c r="H26" i="9"/>
  <c r="G27" i="9"/>
  <c r="C26" i="6"/>
  <c r="H26" i="6" s="1"/>
  <c r="F27" i="6" l="1"/>
  <c r="J26" i="6"/>
  <c r="L26" i="6"/>
  <c r="K29" i="6"/>
  <c r="J26" i="10"/>
  <c r="I27" i="10"/>
  <c r="G28" i="10"/>
  <c r="H27" i="10"/>
  <c r="K28" i="10"/>
  <c r="L27" i="10"/>
  <c r="H27" i="9"/>
  <c r="G28" i="9"/>
  <c r="J28" i="9"/>
  <c r="I29" i="9"/>
  <c r="L27" i="9"/>
  <c r="K28" i="9"/>
  <c r="C27" i="6"/>
  <c r="H27" i="6" s="1"/>
  <c r="F28" i="6" l="1"/>
  <c r="J27" i="6"/>
  <c r="L27" i="6"/>
  <c r="K30" i="6"/>
  <c r="K29" i="10"/>
  <c r="L28" i="10"/>
  <c r="H28" i="10"/>
  <c r="G29" i="10"/>
  <c r="J27" i="10"/>
  <c r="I28" i="10"/>
  <c r="L28" i="9"/>
  <c r="K29" i="9"/>
  <c r="J29" i="9"/>
  <c r="I30" i="9"/>
  <c r="H28" i="9"/>
  <c r="G29" i="9"/>
  <c r="C28" i="6"/>
  <c r="H28" i="6" s="1"/>
  <c r="F29" i="6" l="1"/>
  <c r="J28" i="6"/>
  <c r="L28" i="6"/>
  <c r="K31" i="6"/>
  <c r="I29" i="10"/>
  <c r="J28" i="10"/>
  <c r="H29" i="10"/>
  <c r="G30" i="10"/>
  <c r="L29" i="10"/>
  <c r="K30" i="10"/>
  <c r="H29" i="9"/>
  <c r="G30" i="9"/>
  <c r="I31" i="9"/>
  <c r="J30" i="9"/>
  <c r="L29" i="9"/>
  <c r="K30" i="9"/>
  <c r="C29" i="6"/>
  <c r="H29" i="6" s="1"/>
  <c r="F30" i="6" l="1"/>
  <c r="J29" i="6"/>
  <c r="L29" i="6"/>
  <c r="K32" i="6"/>
  <c r="K31" i="10"/>
  <c r="L30" i="10"/>
  <c r="H30" i="10"/>
  <c r="G31" i="10"/>
  <c r="I30" i="10"/>
  <c r="J29" i="10"/>
  <c r="L30" i="9"/>
  <c r="K31" i="9"/>
  <c r="I32" i="9"/>
  <c r="J31" i="9"/>
  <c r="H30" i="9"/>
  <c r="G31" i="9"/>
  <c r="C30" i="6"/>
  <c r="H30" i="6" s="1"/>
  <c r="F31" i="6" l="1"/>
  <c r="J30" i="6"/>
  <c r="L30" i="6"/>
  <c r="K33" i="6"/>
  <c r="J30" i="10"/>
  <c r="I31" i="10"/>
  <c r="H31" i="10"/>
  <c r="G32" i="10"/>
  <c r="K32" i="10"/>
  <c r="L31" i="10"/>
  <c r="H31" i="9"/>
  <c r="G32" i="9"/>
  <c r="I33" i="9"/>
  <c r="J32" i="9"/>
  <c r="L31" i="9"/>
  <c r="K32" i="9"/>
  <c r="C31" i="6"/>
  <c r="H31" i="6" s="1"/>
  <c r="F32" i="6" l="1"/>
  <c r="J31" i="6"/>
  <c r="L31" i="6"/>
  <c r="K34" i="6"/>
  <c r="L32" i="10"/>
  <c r="K33" i="10"/>
  <c r="H32" i="10"/>
  <c r="G33" i="10"/>
  <c r="J31" i="10"/>
  <c r="I32" i="10"/>
  <c r="L32" i="9"/>
  <c r="K33" i="9"/>
  <c r="J33" i="9"/>
  <c r="I34" i="9"/>
  <c r="H32" i="9"/>
  <c r="G33" i="9"/>
  <c r="C32" i="6"/>
  <c r="H32" i="6" s="1"/>
  <c r="F33" i="6" l="1"/>
  <c r="J32" i="6"/>
  <c r="L32" i="6"/>
  <c r="K35" i="6"/>
  <c r="J32" i="10"/>
  <c r="I33" i="10"/>
  <c r="H33" i="10"/>
  <c r="G34" i="10"/>
  <c r="L33" i="10"/>
  <c r="K34" i="10"/>
  <c r="H33" i="9"/>
  <c r="G34" i="9"/>
  <c r="J34" i="9"/>
  <c r="I35" i="9"/>
  <c r="L33" i="9"/>
  <c r="K34" i="9"/>
  <c r="C33" i="6"/>
  <c r="H33" i="6" s="1"/>
  <c r="F34" i="6" l="1"/>
  <c r="J33" i="6"/>
  <c r="L33" i="6"/>
  <c r="K36" i="6"/>
  <c r="L34" i="10"/>
  <c r="K35" i="10"/>
  <c r="H34" i="10"/>
  <c r="G35" i="10"/>
  <c r="J33" i="10"/>
  <c r="I34" i="10"/>
  <c r="L34" i="9"/>
  <c r="K35" i="9"/>
  <c r="J35" i="9"/>
  <c r="I36" i="9"/>
  <c r="H34" i="9"/>
  <c r="G35" i="9"/>
  <c r="C34" i="6"/>
  <c r="H34" i="6" s="1"/>
  <c r="F35" i="6" l="1"/>
  <c r="J34" i="6"/>
  <c r="L34" i="6"/>
  <c r="K37" i="6"/>
  <c r="J34" i="10"/>
  <c r="I35" i="10"/>
  <c r="H35" i="10"/>
  <c r="G36" i="10"/>
  <c r="L35" i="10"/>
  <c r="K36" i="10"/>
  <c r="H35" i="9"/>
  <c r="G36" i="9"/>
  <c r="J36" i="9"/>
  <c r="I37" i="9"/>
  <c r="L35" i="9"/>
  <c r="K36" i="9"/>
  <c r="C35" i="6"/>
  <c r="H35" i="6" l="1"/>
  <c r="F36" i="6"/>
  <c r="J35" i="6"/>
  <c r="L35" i="6"/>
  <c r="K38" i="6"/>
  <c r="L36" i="10"/>
  <c r="K37" i="10"/>
  <c r="G37" i="10"/>
  <c r="H36" i="10"/>
  <c r="J35" i="10"/>
  <c r="I36" i="10"/>
  <c r="L36" i="9"/>
  <c r="K37" i="9"/>
  <c r="I38" i="9"/>
  <c r="J37" i="9"/>
  <c r="H36" i="9"/>
  <c r="G37" i="9"/>
  <c r="C36" i="6"/>
  <c r="H36" i="6" s="1"/>
  <c r="F37" i="6" l="1"/>
  <c r="J36" i="6"/>
  <c r="L36" i="6"/>
  <c r="K39" i="6"/>
  <c r="H37" i="10"/>
  <c r="G38" i="10"/>
  <c r="L37" i="10"/>
  <c r="K38" i="10"/>
  <c r="J36" i="10"/>
  <c r="I37" i="10"/>
  <c r="H37" i="9"/>
  <c r="G38" i="9"/>
  <c r="I39" i="9"/>
  <c r="J38" i="9"/>
  <c r="L37" i="9"/>
  <c r="K38" i="9"/>
  <c r="C37" i="6"/>
  <c r="H37" i="6" s="1"/>
  <c r="F38" i="6" l="1"/>
  <c r="J37" i="6"/>
  <c r="L37" i="6"/>
  <c r="K40" i="6"/>
  <c r="I38" i="10"/>
  <c r="J37" i="10"/>
  <c r="L38" i="10"/>
  <c r="K39" i="10"/>
  <c r="G39" i="10"/>
  <c r="H38" i="10"/>
  <c r="L38" i="9"/>
  <c r="K39" i="9"/>
  <c r="J39" i="9"/>
  <c r="I40" i="9"/>
  <c r="H38" i="9"/>
  <c r="G39" i="9"/>
  <c r="C38" i="6"/>
  <c r="H38" i="6" s="1"/>
  <c r="F39" i="6" l="1"/>
  <c r="J38" i="6"/>
  <c r="L38" i="6"/>
  <c r="K41" i="6"/>
  <c r="G40" i="10"/>
  <c r="H39" i="10"/>
  <c r="K40" i="10"/>
  <c r="L39" i="10"/>
  <c r="J38" i="10"/>
  <c r="I39" i="10"/>
  <c r="H39" i="9"/>
  <c r="G40" i="9"/>
  <c r="J40" i="9"/>
  <c r="I41" i="9"/>
  <c r="L39" i="9"/>
  <c r="K40" i="9"/>
  <c r="C39" i="6"/>
  <c r="H39" i="6" s="1"/>
  <c r="F40" i="6" l="1"/>
  <c r="J39" i="6"/>
  <c r="L39" i="6"/>
  <c r="K42" i="6"/>
  <c r="J39" i="10"/>
  <c r="I40" i="10"/>
  <c r="L40" i="10"/>
  <c r="K41" i="10"/>
  <c r="H40" i="10"/>
  <c r="G41" i="10"/>
  <c r="L40" i="9"/>
  <c r="K41" i="9"/>
  <c r="J41" i="9"/>
  <c r="I42" i="9"/>
  <c r="H40" i="9"/>
  <c r="G41" i="9"/>
  <c r="C40" i="6"/>
  <c r="H40" i="6" s="1"/>
  <c r="F41" i="6" l="1"/>
  <c r="J40" i="6"/>
  <c r="L40" i="6"/>
  <c r="K43" i="6"/>
  <c r="H41" i="10"/>
  <c r="G42" i="10"/>
  <c r="L41" i="10"/>
  <c r="K42" i="10"/>
  <c r="I41" i="10"/>
  <c r="J40" i="10"/>
  <c r="H41" i="9"/>
  <c r="G42" i="9"/>
  <c r="J42" i="9"/>
  <c r="I43" i="9"/>
  <c r="L41" i="9"/>
  <c r="K42" i="9"/>
  <c r="C41" i="6"/>
  <c r="H41" i="6" s="1"/>
  <c r="F42" i="6" l="1"/>
  <c r="J41" i="6"/>
  <c r="L41" i="6"/>
  <c r="K44" i="6"/>
  <c r="I42" i="10"/>
  <c r="J41" i="10"/>
  <c r="K43" i="10"/>
  <c r="L42" i="10"/>
  <c r="H42" i="10"/>
  <c r="G43" i="10"/>
  <c r="L42" i="9"/>
  <c r="K43" i="9"/>
  <c r="J43" i="9"/>
  <c r="I44" i="9"/>
  <c r="H42" i="9"/>
  <c r="G43" i="9"/>
  <c r="C42" i="6"/>
  <c r="H42" i="6" s="1"/>
  <c r="F43" i="6" l="1"/>
  <c r="J42" i="6"/>
  <c r="L42" i="6"/>
  <c r="K45" i="6"/>
  <c r="H43" i="10"/>
  <c r="G44" i="10"/>
  <c r="K44" i="10"/>
  <c r="L43" i="10"/>
  <c r="J42" i="10"/>
  <c r="I43" i="10"/>
  <c r="H43" i="9"/>
  <c r="G44" i="9"/>
  <c r="J44" i="9"/>
  <c r="I45" i="9"/>
  <c r="L43" i="9"/>
  <c r="K44" i="9"/>
  <c r="C43" i="6"/>
  <c r="H43" i="6" s="1"/>
  <c r="F44" i="6" l="1"/>
  <c r="J43" i="6"/>
  <c r="L43" i="6"/>
  <c r="K46" i="6"/>
  <c r="J43" i="10"/>
  <c r="I44" i="10"/>
  <c r="L44" i="10"/>
  <c r="K45" i="10"/>
  <c r="H44" i="10"/>
  <c r="G45" i="10"/>
  <c r="L44" i="9"/>
  <c r="K45" i="9"/>
  <c r="J45" i="9"/>
  <c r="I46" i="9"/>
  <c r="H44" i="9"/>
  <c r="G45" i="9"/>
  <c r="C44" i="6"/>
  <c r="H44" i="6" s="1"/>
  <c r="F45" i="6" l="1"/>
  <c r="J44" i="6"/>
  <c r="L44" i="6"/>
  <c r="K47" i="6"/>
  <c r="H45" i="10"/>
  <c r="G46" i="10"/>
  <c r="L45" i="10"/>
  <c r="K46" i="10"/>
  <c r="J44" i="10"/>
  <c r="I45" i="10"/>
  <c r="H45" i="9"/>
  <c r="G46" i="9"/>
  <c r="J46" i="9"/>
  <c r="I47" i="9"/>
  <c r="L45" i="9"/>
  <c r="K46" i="9"/>
  <c r="C45" i="6"/>
  <c r="H45" i="6" s="1"/>
  <c r="F46" i="6" l="1"/>
  <c r="J45" i="6"/>
  <c r="L45" i="6"/>
  <c r="K48" i="6"/>
  <c r="J45" i="10"/>
  <c r="I46" i="10"/>
  <c r="L46" i="10"/>
  <c r="K47" i="10"/>
  <c r="H46" i="10"/>
  <c r="G47" i="10"/>
  <c r="L46" i="9"/>
  <c r="K47" i="9"/>
  <c r="J47" i="9"/>
  <c r="I48" i="9"/>
  <c r="H46" i="9"/>
  <c r="G47" i="9"/>
  <c r="C46" i="6"/>
  <c r="H46" i="6" s="1"/>
  <c r="F47" i="6" l="1"/>
  <c r="J46" i="6"/>
  <c r="L46" i="6"/>
  <c r="K49" i="6"/>
  <c r="H47" i="10"/>
  <c r="G48" i="10"/>
  <c r="L47" i="10"/>
  <c r="K48" i="10"/>
  <c r="J46" i="10"/>
  <c r="I47" i="10"/>
  <c r="H47" i="9"/>
  <c r="G48" i="9"/>
  <c r="J48" i="9"/>
  <c r="I49" i="9"/>
  <c r="L47" i="9"/>
  <c r="K48" i="9"/>
  <c r="C47" i="6"/>
  <c r="H47" i="6" s="1"/>
  <c r="F48" i="6" l="1"/>
  <c r="J47" i="6"/>
  <c r="L47" i="6"/>
  <c r="K50" i="6"/>
  <c r="J47" i="10"/>
  <c r="I48" i="10"/>
  <c r="L48" i="10"/>
  <c r="K49" i="10"/>
  <c r="G49" i="10"/>
  <c r="H48" i="10"/>
  <c r="L48" i="9"/>
  <c r="K49" i="9"/>
  <c r="J49" i="9"/>
  <c r="I50" i="9"/>
  <c r="H48" i="9"/>
  <c r="G49" i="9"/>
  <c r="C48" i="6"/>
  <c r="H48" i="6" s="1"/>
  <c r="F49" i="6" l="1"/>
  <c r="J48" i="6"/>
  <c r="L48" i="6"/>
  <c r="K51" i="6"/>
  <c r="H49" i="10"/>
  <c r="G50" i="10"/>
  <c r="J48" i="10"/>
  <c r="I49" i="10"/>
  <c r="L49" i="10"/>
  <c r="K50" i="10"/>
  <c r="H49" i="9"/>
  <c r="G50" i="9"/>
  <c r="I51" i="9"/>
  <c r="J50" i="9"/>
  <c r="L49" i="9"/>
  <c r="K50" i="9"/>
  <c r="C49" i="6"/>
  <c r="H49" i="6" s="1"/>
  <c r="F50" i="6" l="1"/>
  <c r="J49" i="6"/>
  <c r="L49" i="6"/>
  <c r="K52" i="6"/>
  <c r="J49" i="10"/>
  <c r="I50" i="10"/>
  <c r="K51" i="10"/>
  <c r="L50" i="10"/>
  <c r="G51" i="10"/>
  <c r="H50" i="10"/>
  <c r="L50" i="9"/>
  <c r="K51" i="9"/>
  <c r="J51" i="9"/>
  <c r="I52" i="9"/>
  <c r="H50" i="9"/>
  <c r="G51" i="9"/>
  <c r="C50" i="6"/>
  <c r="H50" i="6" s="1"/>
  <c r="F51" i="6" l="1"/>
  <c r="J50" i="6"/>
  <c r="L50" i="6"/>
  <c r="K53" i="6"/>
  <c r="H51" i="10"/>
  <c r="G52" i="10"/>
  <c r="L51" i="10"/>
  <c r="K52" i="10"/>
  <c r="J50" i="10"/>
  <c r="I51" i="10"/>
  <c r="H51" i="9"/>
  <c r="G52" i="9"/>
  <c r="J52" i="9"/>
  <c r="I53" i="9"/>
  <c r="L51" i="9"/>
  <c r="K52" i="9"/>
  <c r="C51" i="6"/>
  <c r="H51" i="6" s="1"/>
  <c r="F52" i="6" l="1"/>
  <c r="J51" i="6"/>
  <c r="L51" i="6"/>
  <c r="K54" i="6"/>
  <c r="H52" i="10"/>
  <c r="G53" i="10"/>
  <c r="I52" i="10"/>
  <c r="J51" i="10"/>
  <c r="K53" i="10"/>
  <c r="L52" i="10"/>
  <c r="L52" i="9"/>
  <c r="K53" i="9"/>
  <c r="J53" i="9"/>
  <c r="I54" i="9"/>
  <c r="H52" i="9"/>
  <c r="G53" i="9"/>
  <c r="C52" i="6"/>
  <c r="H52" i="6" s="1"/>
  <c r="F53" i="6" l="1"/>
  <c r="J52" i="6"/>
  <c r="L52" i="6"/>
  <c r="K55" i="6"/>
  <c r="L53" i="10"/>
  <c r="K54" i="10"/>
  <c r="J52" i="10"/>
  <c r="I53" i="10"/>
  <c r="H53" i="10"/>
  <c r="G54" i="10"/>
  <c r="H53" i="9"/>
  <c r="G54" i="9"/>
  <c r="J54" i="9"/>
  <c r="I55" i="9"/>
  <c r="L53" i="9"/>
  <c r="K54" i="9"/>
  <c r="C53" i="6"/>
  <c r="H53" i="6" s="1"/>
  <c r="F54" i="6" l="1"/>
  <c r="J53" i="6"/>
  <c r="L53" i="6"/>
  <c r="K56" i="6"/>
  <c r="J53" i="10"/>
  <c r="I54" i="10"/>
  <c r="L54" i="10"/>
  <c r="K55" i="10"/>
  <c r="H54" i="10"/>
  <c r="G55" i="10"/>
  <c r="L54" i="9"/>
  <c r="K55" i="9"/>
  <c r="J55" i="9"/>
  <c r="I56" i="9"/>
  <c r="H54" i="9"/>
  <c r="G55" i="9"/>
  <c r="C54" i="6"/>
  <c r="H54" i="6" s="1"/>
  <c r="F55" i="6" l="1"/>
  <c r="J54" i="6"/>
  <c r="L54" i="6"/>
  <c r="K57" i="6"/>
  <c r="H55" i="10"/>
  <c r="G56" i="10"/>
  <c r="K56" i="10"/>
  <c r="L55" i="10"/>
  <c r="I55" i="10"/>
  <c r="J54" i="10"/>
  <c r="H55" i="9"/>
  <c r="G56" i="9"/>
  <c r="J56" i="9"/>
  <c r="I57" i="9"/>
  <c r="L55" i="9"/>
  <c r="K56" i="9"/>
  <c r="C55" i="6"/>
  <c r="H55" i="6" s="1"/>
  <c r="F56" i="6" l="1"/>
  <c r="J55" i="6"/>
  <c r="L55" i="6"/>
  <c r="K58" i="6"/>
  <c r="J55" i="10"/>
  <c r="I56" i="10"/>
  <c r="K57" i="10"/>
  <c r="L56" i="10"/>
  <c r="H56" i="10"/>
  <c r="G57" i="10"/>
  <c r="L56" i="9"/>
  <c r="K57" i="9"/>
  <c r="J57" i="9"/>
  <c r="I58" i="9"/>
  <c r="H56" i="9"/>
  <c r="G57" i="9"/>
  <c r="C56" i="6"/>
  <c r="H56" i="6" s="1"/>
  <c r="F57" i="6" l="1"/>
  <c r="J56" i="6"/>
  <c r="L56" i="6"/>
  <c r="K59" i="6"/>
  <c r="H57" i="10"/>
  <c r="G58" i="10"/>
  <c r="L57" i="10"/>
  <c r="K58" i="10"/>
  <c r="J56" i="10"/>
  <c r="I57" i="10"/>
  <c r="L57" i="9"/>
  <c r="K58" i="9"/>
  <c r="H57" i="9"/>
  <c r="G58" i="9"/>
  <c r="J58" i="9"/>
  <c r="I59" i="9"/>
  <c r="C57" i="6"/>
  <c r="H57" i="6" s="1"/>
  <c r="F58" i="6" l="1"/>
  <c r="J57" i="6"/>
  <c r="L57" i="6"/>
  <c r="K60" i="6"/>
  <c r="I58" i="10"/>
  <c r="J57" i="10"/>
  <c r="L58" i="10"/>
  <c r="K59" i="10"/>
  <c r="H58" i="10"/>
  <c r="G59" i="10"/>
  <c r="J59" i="9"/>
  <c r="I60" i="9"/>
  <c r="H58" i="9"/>
  <c r="G59" i="9"/>
  <c r="L58" i="9"/>
  <c r="K59" i="9"/>
  <c r="C58" i="6"/>
  <c r="H58" i="6" s="1"/>
  <c r="F59" i="6" l="1"/>
  <c r="J58" i="6"/>
  <c r="L58" i="6"/>
  <c r="K61" i="6"/>
  <c r="H59" i="10"/>
  <c r="G60" i="10"/>
  <c r="K60" i="10"/>
  <c r="L59" i="10"/>
  <c r="J58" i="10"/>
  <c r="I59" i="10"/>
  <c r="L59" i="9"/>
  <c r="K60" i="9"/>
  <c r="H59" i="9"/>
  <c r="G60" i="9"/>
  <c r="J60" i="9"/>
  <c r="I61" i="9"/>
  <c r="C59" i="6"/>
  <c r="H59" i="6" s="1"/>
  <c r="F60" i="6" l="1"/>
  <c r="J59" i="6"/>
  <c r="L59" i="6"/>
  <c r="K62" i="6"/>
  <c r="J59" i="10"/>
  <c r="I60" i="10"/>
  <c r="K61" i="10"/>
  <c r="L60" i="10"/>
  <c r="H60" i="10"/>
  <c r="G61" i="10"/>
  <c r="J61" i="9"/>
  <c r="I62" i="9"/>
  <c r="H60" i="9"/>
  <c r="G61" i="9"/>
  <c r="L60" i="9"/>
  <c r="K61" i="9"/>
  <c r="C60" i="6"/>
  <c r="H60" i="6" s="1"/>
  <c r="F61" i="6" l="1"/>
  <c r="J60" i="6"/>
  <c r="L60" i="6"/>
  <c r="K63" i="6"/>
  <c r="H61" i="10"/>
  <c r="G62" i="10"/>
  <c r="L61" i="10"/>
  <c r="K62" i="10"/>
  <c r="J60" i="10"/>
  <c r="I61" i="10"/>
  <c r="L61" i="9"/>
  <c r="K62" i="9"/>
  <c r="H61" i="9"/>
  <c r="G62" i="9"/>
  <c r="J62" i="9"/>
  <c r="I63" i="9"/>
  <c r="C61" i="6"/>
  <c r="H61" i="6" s="1"/>
  <c r="F62" i="6" l="1"/>
  <c r="J61" i="6"/>
  <c r="L61" i="6"/>
  <c r="K64" i="6"/>
  <c r="I62" i="10"/>
  <c r="J61" i="10"/>
  <c r="K63" i="10"/>
  <c r="L62" i="10"/>
  <c r="H62" i="10"/>
  <c r="G63" i="10"/>
  <c r="J63" i="9"/>
  <c r="I64" i="9"/>
  <c r="H62" i="9"/>
  <c r="G63" i="9"/>
  <c r="L62" i="9"/>
  <c r="K63" i="9"/>
  <c r="C62" i="6"/>
  <c r="H62" i="6" s="1"/>
  <c r="F63" i="6" l="1"/>
  <c r="J62" i="6"/>
  <c r="L62" i="6"/>
  <c r="K65" i="6"/>
  <c r="H63" i="10"/>
  <c r="G64" i="10"/>
  <c r="L63" i="10"/>
  <c r="K64" i="10"/>
  <c r="J62" i="10"/>
  <c r="I63" i="10"/>
  <c r="L63" i="9"/>
  <c r="K64" i="9"/>
  <c r="H63" i="9"/>
  <c r="G64" i="9"/>
  <c r="J64" i="9"/>
  <c r="I65" i="9"/>
  <c r="C63" i="6"/>
  <c r="H63" i="6" s="1"/>
  <c r="F64" i="6" l="1"/>
  <c r="J63" i="6"/>
  <c r="L63" i="6"/>
  <c r="K66" i="6"/>
  <c r="J63" i="10"/>
  <c r="I64" i="10"/>
  <c r="L64" i="10"/>
  <c r="K65" i="10"/>
  <c r="H64" i="10"/>
  <c r="G65" i="10"/>
  <c r="J65" i="9"/>
  <c r="I66" i="9"/>
  <c r="H64" i="9"/>
  <c r="G65" i="9"/>
  <c r="L64" i="9"/>
  <c r="K65" i="9"/>
  <c r="C64" i="6"/>
  <c r="H64" i="6" s="1"/>
  <c r="F65" i="6" l="1"/>
  <c r="J64" i="6"/>
  <c r="L64" i="6"/>
  <c r="K67" i="6"/>
  <c r="H65" i="10"/>
  <c r="G66" i="10"/>
  <c r="K66" i="10"/>
  <c r="L65" i="10"/>
  <c r="J64" i="10"/>
  <c r="I65" i="10"/>
  <c r="L65" i="9"/>
  <c r="K66" i="9"/>
  <c r="H65" i="9"/>
  <c r="G66" i="9"/>
  <c r="J66" i="9"/>
  <c r="I67" i="9"/>
  <c r="C65" i="6"/>
  <c r="H65" i="6" s="1"/>
  <c r="F66" i="6" l="1"/>
  <c r="J65" i="6"/>
  <c r="L65" i="6"/>
  <c r="K68" i="6"/>
  <c r="I66" i="10"/>
  <c r="J65" i="10"/>
  <c r="H66" i="10"/>
  <c r="G67" i="10"/>
  <c r="K67" i="10"/>
  <c r="L66" i="10"/>
  <c r="H66" i="9"/>
  <c r="G67" i="9"/>
  <c r="J67" i="9"/>
  <c r="I68" i="9"/>
  <c r="L66" i="9"/>
  <c r="K67" i="9"/>
  <c r="C66" i="6"/>
  <c r="H66" i="6" s="1"/>
  <c r="F67" i="6" l="1"/>
  <c r="J66" i="6"/>
  <c r="L66" i="6"/>
  <c r="K69" i="6"/>
  <c r="H67" i="10"/>
  <c r="G68" i="10"/>
  <c r="L67" i="10"/>
  <c r="K68" i="10"/>
  <c r="I67" i="10"/>
  <c r="J66" i="10"/>
  <c r="L67" i="9"/>
  <c r="K68" i="9"/>
  <c r="J68" i="9"/>
  <c r="I69" i="9"/>
  <c r="H67" i="9"/>
  <c r="G68" i="9"/>
  <c r="C67" i="6"/>
  <c r="H67" i="6" s="1"/>
  <c r="F68" i="6" l="1"/>
  <c r="J67" i="6"/>
  <c r="L67" i="6"/>
  <c r="K70" i="6"/>
  <c r="J67" i="10"/>
  <c r="I68" i="10"/>
  <c r="K69" i="10"/>
  <c r="L68" i="10"/>
  <c r="H68" i="10"/>
  <c r="G69" i="10"/>
  <c r="H68" i="9"/>
  <c r="G69" i="9"/>
  <c r="J69" i="9"/>
  <c r="I70" i="9"/>
  <c r="L68" i="9"/>
  <c r="K69" i="9"/>
  <c r="C68" i="6"/>
  <c r="H68" i="6" s="1"/>
  <c r="F69" i="6" l="1"/>
  <c r="J68" i="6"/>
  <c r="L68" i="6"/>
  <c r="K71" i="6"/>
  <c r="H69" i="10"/>
  <c r="G70" i="10"/>
  <c r="K70" i="10"/>
  <c r="L69" i="10"/>
  <c r="J68" i="10"/>
  <c r="I69" i="10"/>
  <c r="L69" i="9"/>
  <c r="K70" i="9"/>
  <c r="J70" i="9"/>
  <c r="I71" i="9"/>
  <c r="H69" i="9"/>
  <c r="G70" i="9"/>
  <c r="C69" i="6"/>
  <c r="H69" i="6" s="1"/>
  <c r="F70" i="6" l="1"/>
  <c r="J69" i="6"/>
  <c r="L69" i="6"/>
  <c r="K72" i="6"/>
  <c r="I70" i="10"/>
  <c r="J69" i="10"/>
  <c r="L70" i="10"/>
  <c r="K71" i="10"/>
  <c r="H70" i="10"/>
  <c r="G71" i="10"/>
  <c r="H70" i="9"/>
  <c r="G71" i="9"/>
  <c r="J71" i="9"/>
  <c r="I72" i="9"/>
  <c r="L70" i="9"/>
  <c r="K71" i="9"/>
  <c r="C70" i="6"/>
  <c r="H70" i="6" s="1"/>
  <c r="F71" i="6" l="1"/>
  <c r="J70" i="6"/>
  <c r="L70" i="6"/>
  <c r="K73" i="6"/>
  <c r="H71" i="10"/>
  <c r="G72" i="10"/>
  <c r="K72" i="10"/>
  <c r="L71" i="10"/>
  <c r="J70" i="10"/>
  <c r="I71" i="10"/>
  <c r="L71" i="9"/>
  <c r="K72" i="9"/>
  <c r="J72" i="9"/>
  <c r="I73" i="9"/>
  <c r="H71" i="9"/>
  <c r="G72" i="9"/>
  <c r="C71" i="6"/>
  <c r="H71" i="6" s="1"/>
  <c r="F72" i="6" l="1"/>
  <c r="J71" i="6"/>
  <c r="L71" i="6"/>
  <c r="K74" i="6"/>
  <c r="J71" i="10"/>
  <c r="I72" i="10"/>
  <c r="L72" i="10"/>
  <c r="K73" i="10"/>
  <c r="H72" i="10"/>
  <c r="G73" i="10"/>
  <c r="H72" i="9"/>
  <c r="G73" i="9"/>
  <c r="J73" i="9"/>
  <c r="I74" i="9"/>
  <c r="L72" i="9"/>
  <c r="K73" i="9"/>
  <c r="C72" i="6"/>
  <c r="H72" i="6" s="1"/>
  <c r="F73" i="6" l="1"/>
  <c r="J72" i="6"/>
  <c r="L72" i="6"/>
  <c r="K75" i="6"/>
  <c r="H73" i="10"/>
  <c r="G74" i="10"/>
  <c r="L73" i="10"/>
  <c r="K74" i="10"/>
  <c r="I73" i="10"/>
  <c r="J72" i="10"/>
  <c r="L73" i="9"/>
  <c r="K74" i="9"/>
  <c r="J74" i="9"/>
  <c r="I75" i="9"/>
  <c r="H73" i="9"/>
  <c r="G74" i="9"/>
  <c r="C73" i="6"/>
  <c r="H73" i="6" s="1"/>
  <c r="F74" i="6" l="1"/>
  <c r="J73" i="6"/>
  <c r="L73" i="6"/>
  <c r="K76" i="6"/>
  <c r="I74" i="10"/>
  <c r="J73" i="10"/>
  <c r="K75" i="10"/>
  <c r="L74" i="10"/>
  <c r="H74" i="10"/>
  <c r="G75" i="10"/>
  <c r="H74" i="9"/>
  <c r="G75" i="9"/>
  <c r="J75" i="9"/>
  <c r="I76" i="9"/>
  <c r="L74" i="9"/>
  <c r="K75" i="9"/>
  <c r="C74" i="6"/>
  <c r="H74" i="6" s="1"/>
  <c r="F75" i="6" l="1"/>
  <c r="J74" i="6"/>
  <c r="L74" i="6"/>
  <c r="K77" i="6"/>
  <c r="H75" i="10"/>
  <c r="G76" i="10"/>
  <c r="L75" i="10"/>
  <c r="K76" i="10"/>
  <c r="J74" i="10"/>
  <c r="I75" i="10"/>
  <c r="J76" i="9"/>
  <c r="I77" i="9"/>
  <c r="L75" i="9"/>
  <c r="K76" i="9"/>
  <c r="H75" i="9"/>
  <c r="G76" i="9"/>
  <c r="C75" i="6"/>
  <c r="H75" i="6" s="1"/>
  <c r="F76" i="6" l="1"/>
  <c r="J75" i="6"/>
  <c r="L75" i="6"/>
  <c r="K78" i="6"/>
  <c r="I76" i="10"/>
  <c r="J75" i="10"/>
  <c r="L76" i="10"/>
  <c r="K77" i="10"/>
  <c r="H76" i="10"/>
  <c r="G77" i="10"/>
  <c r="H76" i="9"/>
  <c r="G77" i="9"/>
  <c r="L76" i="9"/>
  <c r="K77" i="9"/>
  <c r="J77" i="9"/>
  <c r="I78" i="9"/>
  <c r="C76" i="6"/>
  <c r="H76" i="6" s="1"/>
  <c r="F77" i="6" l="1"/>
  <c r="J76" i="6"/>
  <c r="L76" i="6"/>
  <c r="K79" i="6"/>
  <c r="H77" i="10"/>
  <c r="G78" i="10"/>
  <c r="K78" i="10"/>
  <c r="L77" i="10"/>
  <c r="I77" i="10"/>
  <c r="J76" i="10"/>
  <c r="J78" i="9"/>
  <c r="I79" i="9"/>
  <c r="L77" i="9"/>
  <c r="K78" i="9"/>
  <c r="H77" i="9"/>
  <c r="G78" i="9"/>
  <c r="C77" i="6"/>
  <c r="H77" i="6" s="1"/>
  <c r="F78" i="6" l="1"/>
  <c r="J77" i="6"/>
  <c r="L77" i="6"/>
  <c r="K80" i="6"/>
  <c r="J77" i="10"/>
  <c r="I78" i="10"/>
  <c r="K79" i="10"/>
  <c r="L78" i="10"/>
  <c r="H78" i="10"/>
  <c r="G79" i="10"/>
  <c r="H78" i="9"/>
  <c r="G79" i="9"/>
  <c r="L78" i="9"/>
  <c r="K79" i="9"/>
  <c r="J79" i="9"/>
  <c r="I80" i="9"/>
  <c r="C78" i="6"/>
  <c r="H78" i="6" s="1"/>
  <c r="F79" i="6" l="1"/>
  <c r="J78" i="6"/>
  <c r="L78" i="6"/>
  <c r="K81" i="6"/>
  <c r="H79" i="10"/>
  <c r="G80" i="10"/>
  <c r="L79" i="10"/>
  <c r="K80" i="10"/>
  <c r="I79" i="10"/>
  <c r="J78" i="10"/>
  <c r="J80" i="9"/>
  <c r="I81" i="9"/>
  <c r="L79" i="9"/>
  <c r="K80" i="9"/>
  <c r="H79" i="9"/>
  <c r="G80" i="9"/>
  <c r="C79" i="6"/>
  <c r="H79" i="6" s="1"/>
  <c r="F80" i="6" l="1"/>
  <c r="J79" i="6"/>
  <c r="L79" i="6"/>
  <c r="K82" i="6"/>
  <c r="I80" i="10"/>
  <c r="J79" i="10"/>
  <c r="K81" i="10"/>
  <c r="L80" i="10"/>
  <c r="H80" i="10"/>
  <c r="G81" i="10"/>
  <c r="H80" i="9"/>
  <c r="G81" i="9"/>
  <c r="L80" i="9"/>
  <c r="K81" i="9"/>
  <c r="J81" i="9"/>
  <c r="I82" i="9"/>
  <c r="C80" i="6"/>
  <c r="H80" i="6" s="1"/>
  <c r="F81" i="6" l="1"/>
  <c r="J80" i="6"/>
  <c r="L80" i="6"/>
  <c r="K83" i="6"/>
  <c r="H81" i="10"/>
  <c r="G82" i="10"/>
  <c r="L81" i="10"/>
  <c r="K82" i="10"/>
  <c r="J80" i="10"/>
  <c r="I81" i="10"/>
  <c r="J82" i="9"/>
  <c r="I83" i="9"/>
  <c r="L81" i="9"/>
  <c r="K82" i="9"/>
  <c r="H81" i="9"/>
  <c r="G82" i="9"/>
  <c r="C81" i="6"/>
  <c r="H81" i="6" s="1"/>
  <c r="F82" i="6" l="1"/>
  <c r="J81" i="6"/>
  <c r="L81" i="6"/>
  <c r="K84" i="6"/>
  <c r="I82" i="10"/>
  <c r="J81" i="10"/>
  <c r="L82" i="10"/>
  <c r="K83" i="10"/>
  <c r="H82" i="10"/>
  <c r="G83" i="10"/>
  <c r="H82" i="9"/>
  <c r="G83" i="9"/>
  <c r="L82" i="9"/>
  <c r="K83" i="9"/>
  <c r="J83" i="9"/>
  <c r="I84" i="9"/>
  <c r="C82" i="6"/>
  <c r="H82" i="6" s="1"/>
  <c r="F83" i="6" l="1"/>
  <c r="J82" i="6"/>
  <c r="L82" i="6"/>
  <c r="K85" i="6"/>
  <c r="H83" i="10"/>
  <c r="G84" i="10"/>
  <c r="K84" i="10"/>
  <c r="L83" i="10"/>
  <c r="J82" i="10"/>
  <c r="I83" i="10"/>
  <c r="J84" i="9"/>
  <c r="I85" i="9"/>
  <c r="L83" i="9"/>
  <c r="K84" i="9"/>
  <c r="H83" i="9"/>
  <c r="G84" i="9"/>
  <c r="C83" i="6"/>
  <c r="H83" i="6" s="1"/>
  <c r="F84" i="6" l="1"/>
  <c r="J83" i="6"/>
  <c r="L83" i="6"/>
  <c r="K86" i="6"/>
  <c r="J83" i="10"/>
  <c r="I84" i="10"/>
  <c r="L84" i="10"/>
  <c r="K85" i="10"/>
  <c r="H84" i="10"/>
  <c r="G85" i="10"/>
  <c r="H84" i="9"/>
  <c r="G85" i="9"/>
  <c r="L84" i="9"/>
  <c r="K85" i="9"/>
  <c r="J85" i="9"/>
  <c r="I86" i="9"/>
  <c r="C84" i="6"/>
  <c r="H84" i="6" s="1"/>
  <c r="F85" i="6" l="1"/>
  <c r="J84" i="6"/>
  <c r="L84" i="6"/>
  <c r="K87" i="6"/>
  <c r="H85" i="10"/>
  <c r="G86" i="10"/>
  <c r="L85" i="10"/>
  <c r="K86" i="10"/>
  <c r="J84" i="10"/>
  <c r="I85" i="10"/>
  <c r="J86" i="9"/>
  <c r="I87" i="9"/>
  <c r="L85" i="9"/>
  <c r="K86" i="9"/>
  <c r="H85" i="9"/>
  <c r="G86" i="9"/>
  <c r="C85" i="6"/>
  <c r="H85" i="6" s="1"/>
  <c r="F86" i="6" l="1"/>
  <c r="J85" i="6"/>
  <c r="L85" i="6"/>
  <c r="K88" i="6"/>
  <c r="I86" i="10"/>
  <c r="J85" i="10"/>
  <c r="L86" i="10"/>
  <c r="K87" i="10"/>
  <c r="H86" i="10"/>
  <c r="G87" i="10"/>
  <c r="H86" i="9"/>
  <c r="G87" i="9"/>
  <c r="L86" i="9"/>
  <c r="K87" i="9"/>
  <c r="J87" i="9"/>
  <c r="I88" i="9"/>
  <c r="C86" i="6"/>
  <c r="H86" i="6" s="1"/>
  <c r="F87" i="6" l="1"/>
  <c r="J86" i="6"/>
  <c r="L86" i="6"/>
  <c r="K89" i="6"/>
  <c r="H87" i="10"/>
  <c r="G88" i="10"/>
  <c r="K88" i="10"/>
  <c r="L87" i="10"/>
  <c r="J86" i="10"/>
  <c r="I87" i="10"/>
  <c r="J88" i="9"/>
  <c r="I89" i="9"/>
  <c r="L87" i="9"/>
  <c r="K88" i="9"/>
  <c r="H87" i="9"/>
  <c r="G88" i="9"/>
  <c r="C87" i="6"/>
  <c r="H87" i="6" s="1"/>
  <c r="F88" i="6" l="1"/>
  <c r="J87" i="6"/>
  <c r="L87" i="6"/>
  <c r="K90" i="6"/>
  <c r="J87" i="10"/>
  <c r="I88" i="10"/>
  <c r="L88" i="10"/>
  <c r="K89" i="10"/>
  <c r="H88" i="10"/>
  <c r="G89" i="10"/>
  <c r="H88" i="9"/>
  <c r="G89" i="9"/>
  <c r="L88" i="9"/>
  <c r="K89" i="9"/>
  <c r="J89" i="9"/>
  <c r="I90" i="9"/>
  <c r="C88" i="6"/>
  <c r="H88" i="6" s="1"/>
  <c r="F89" i="6" l="1"/>
  <c r="J88" i="6"/>
  <c r="L88" i="6"/>
  <c r="K91" i="6"/>
  <c r="L89" i="10"/>
  <c r="K90" i="10"/>
  <c r="H89" i="10"/>
  <c r="G90" i="10"/>
  <c r="I89" i="10"/>
  <c r="J88" i="10"/>
  <c r="J90" i="9"/>
  <c r="I91" i="9"/>
  <c r="L89" i="9"/>
  <c r="K90" i="9"/>
  <c r="H89" i="9"/>
  <c r="G90" i="9"/>
  <c r="C89" i="6"/>
  <c r="H89" i="6" s="1"/>
  <c r="F90" i="6" l="1"/>
  <c r="J89" i="6"/>
  <c r="L89" i="6"/>
  <c r="K92" i="6"/>
  <c r="I90" i="10"/>
  <c r="J89" i="10"/>
  <c r="H90" i="10"/>
  <c r="G91" i="10"/>
  <c r="K91" i="10"/>
  <c r="L90" i="10"/>
  <c r="H90" i="9"/>
  <c r="G91" i="9"/>
  <c r="L90" i="9"/>
  <c r="K91" i="9"/>
  <c r="J91" i="9"/>
  <c r="I92" i="9"/>
  <c r="C90" i="6"/>
  <c r="H90" i="6" s="1"/>
  <c r="F91" i="6" l="1"/>
  <c r="J90" i="6"/>
  <c r="L90" i="6"/>
  <c r="K93" i="6"/>
  <c r="H91" i="10"/>
  <c r="G92" i="10"/>
  <c r="K92" i="10"/>
  <c r="L91" i="10"/>
  <c r="I91" i="10"/>
  <c r="J90" i="10"/>
  <c r="J92" i="9"/>
  <c r="I93" i="9"/>
  <c r="L91" i="9"/>
  <c r="K92" i="9"/>
  <c r="H91" i="9"/>
  <c r="G92" i="9"/>
  <c r="C91" i="6"/>
  <c r="H91" i="6" s="1"/>
  <c r="F92" i="6" l="1"/>
  <c r="J91" i="6"/>
  <c r="L91" i="6"/>
  <c r="K94" i="6"/>
  <c r="K93" i="10"/>
  <c r="L92" i="10"/>
  <c r="J91" i="10"/>
  <c r="I92" i="10"/>
  <c r="H92" i="10"/>
  <c r="G93" i="10"/>
  <c r="H92" i="9"/>
  <c r="G93" i="9"/>
  <c r="L92" i="9"/>
  <c r="K93" i="9"/>
  <c r="J93" i="9"/>
  <c r="I94" i="9"/>
  <c r="C92" i="6"/>
  <c r="H92" i="6" s="1"/>
  <c r="F93" i="6" l="1"/>
  <c r="J92" i="6"/>
  <c r="L92" i="6"/>
  <c r="K95" i="6"/>
  <c r="H93" i="10"/>
  <c r="G94" i="10"/>
  <c r="J92" i="10"/>
  <c r="I93" i="10"/>
  <c r="K94" i="10"/>
  <c r="L93" i="10"/>
  <c r="J94" i="9"/>
  <c r="I95" i="9"/>
  <c r="L93" i="9"/>
  <c r="K94" i="9"/>
  <c r="H93" i="9"/>
  <c r="G94" i="9"/>
  <c r="C93" i="6"/>
  <c r="H93" i="6" s="1"/>
  <c r="F94" i="6" l="1"/>
  <c r="J93" i="6"/>
  <c r="L93" i="6"/>
  <c r="K96" i="6"/>
  <c r="L94" i="10"/>
  <c r="K95" i="10"/>
  <c r="I94" i="10"/>
  <c r="J93" i="10"/>
  <c r="H94" i="10"/>
  <c r="G95" i="10"/>
  <c r="H94" i="9"/>
  <c r="G95" i="9"/>
  <c r="L94" i="9"/>
  <c r="K95" i="9"/>
  <c r="J95" i="9"/>
  <c r="I96" i="9"/>
  <c r="C94" i="6"/>
  <c r="H94" i="6" s="1"/>
  <c r="F95" i="6" l="1"/>
  <c r="J94" i="6"/>
  <c r="L94" i="6"/>
  <c r="K97" i="6"/>
  <c r="J94" i="10"/>
  <c r="I95" i="10"/>
  <c r="H95" i="10"/>
  <c r="G96" i="10"/>
  <c r="K96" i="10"/>
  <c r="L95" i="10"/>
  <c r="J96" i="9"/>
  <c r="I97" i="9"/>
  <c r="L95" i="9"/>
  <c r="K96" i="9"/>
  <c r="H95" i="9"/>
  <c r="G96" i="9"/>
  <c r="C95" i="6"/>
  <c r="H95" i="6" s="1"/>
  <c r="F96" i="6" l="1"/>
  <c r="J95" i="6"/>
  <c r="L95" i="6"/>
  <c r="K98" i="6"/>
  <c r="L96" i="10"/>
  <c r="K97" i="10"/>
  <c r="H96" i="10"/>
  <c r="G97" i="10"/>
  <c r="J95" i="10"/>
  <c r="I96" i="10"/>
  <c r="H96" i="9"/>
  <c r="G97" i="9"/>
  <c r="L96" i="9"/>
  <c r="K97" i="9"/>
  <c r="J97" i="9"/>
  <c r="I98" i="9"/>
  <c r="C96" i="6"/>
  <c r="H96" i="6" s="1"/>
  <c r="F97" i="6" l="1"/>
  <c r="J96" i="6"/>
  <c r="L96" i="6"/>
  <c r="K99" i="6"/>
  <c r="J96" i="10"/>
  <c r="I97" i="10"/>
  <c r="H97" i="10"/>
  <c r="G98" i="10"/>
  <c r="L97" i="10"/>
  <c r="K98" i="10"/>
  <c r="J98" i="9"/>
  <c r="I99" i="9"/>
  <c r="L97" i="9"/>
  <c r="K98" i="9"/>
  <c r="H97" i="9"/>
  <c r="G98" i="9"/>
  <c r="C97" i="6"/>
  <c r="H97" i="6" s="1"/>
  <c r="F98" i="6" l="1"/>
  <c r="J97" i="6"/>
  <c r="L97" i="6"/>
  <c r="K100" i="6"/>
  <c r="L98" i="10"/>
  <c r="K99" i="10"/>
  <c r="H98" i="10"/>
  <c r="G99" i="10"/>
  <c r="J97" i="10"/>
  <c r="I98" i="10"/>
  <c r="H98" i="9"/>
  <c r="G99" i="9"/>
  <c r="K99" i="9"/>
  <c r="L98" i="9"/>
  <c r="J99" i="9"/>
  <c r="I100" i="9"/>
  <c r="C98" i="6"/>
  <c r="H98" i="6" s="1"/>
  <c r="F99" i="6" l="1"/>
  <c r="J98" i="6"/>
  <c r="L98" i="6"/>
  <c r="K101" i="6"/>
  <c r="J98" i="10"/>
  <c r="I99" i="10"/>
  <c r="H99" i="10"/>
  <c r="G100" i="10"/>
  <c r="L99" i="10"/>
  <c r="K100" i="10"/>
  <c r="J100" i="9"/>
  <c r="I101" i="9"/>
  <c r="L99" i="9"/>
  <c r="K100" i="9"/>
  <c r="H99" i="9"/>
  <c r="G100" i="9"/>
  <c r="C99" i="6"/>
  <c r="H99" i="6" s="1"/>
  <c r="F100" i="6" l="1"/>
  <c r="J99" i="6"/>
  <c r="L99" i="6"/>
  <c r="K102" i="6"/>
  <c r="L100" i="10"/>
  <c r="K101" i="10"/>
  <c r="H100" i="10"/>
  <c r="G101" i="10"/>
  <c r="J99" i="10"/>
  <c r="I100" i="10"/>
  <c r="H100" i="9"/>
  <c r="G101" i="9"/>
  <c r="L100" i="9"/>
  <c r="K101" i="9"/>
  <c r="I102" i="9"/>
  <c r="J101" i="9"/>
  <c r="C100" i="6"/>
  <c r="H100" i="6" s="1"/>
  <c r="F101" i="6" l="1"/>
  <c r="J100" i="6"/>
  <c r="L100" i="6"/>
  <c r="K103" i="6"/>
  <c r="I101" i="10"/>
  <c r="J100" i="10"/>
  <c r="H101" i="10"/>
  <c r="G102" i="10"/>
  <c r="L101" i="10"/>
  <c r="K102" i="10"/>
  <c r="I103" i="9"/>
  <c r="J102" i="9"/>
  <c r="L101" i="9"/>
  <c r="K102" i="9"/>
  <c r="H101" i="9"/>
  <c r="G102" i="9"/>
  <c r="C101" i="6"/>
  <c r="H101" i="6" s="1"/>
  <c r="F102" i="6" l="1"/>
  <c r="J101" i="6"/>
  <c r="L101" i="6"/>
  <c r="K104" i="6"/>
  <c r="K103" i="10"/>
  <c r="L102" i="10"/>
  <c r="H102" i="10"/>
  <c r="G103" i="10"/>
  <c r="I102" i="10"/>
  <c r="J101" i="10"/>
  <c r="H102" i="9"/>
  <c r="G103" i="9"/>
  <c r="K103" i="9"/>
  <c r="L102" i="9"/>
  <c r="J103" i="9"/>
  <c r="I104" i="9"/>
  <c r="C102" i="6"/>
  <c r="H102" i="6" s="1"/>
  <c r="F103" i="6" l="1"/>
  <c r="J102" i="6"/>
  <c r="L102" i="6"/>
  <c r="K105" i="6"/>
  <c r="I103" i="10"/>
  <c r="J102" i="10"/>
  <c r="H103" i="10"/>
  <c r="G104" i="10"/>
  <c r="K104" i="10"/>
  <c r="L103" i="10"/>
  <c r="J104" i="9"/>
  <c r="I105" i="9"/>
  <c r="L103" i="9"/>
  <c r="K104" i="9"/>
  <c r="H103" i="9"/>
  <c r="G104" i="9"/>
  <c r="C103" i="6"/>
  <c r="H103" i="6" s="1"/>
  <c r="F104" i="6" l="1"/>
  <c r="J103" i="6"/>
  <c r="L103" i="6"/>
  <c r="K106" i="6"/>
  <c r="K105" i="10"/>
  <c r="L104" i="10"/>
  <c r="H104" i="10"/>
  <c r="G105" i="10"/>
  <c r="I104" i="10"/>
  <c r="J103" i="10"/>
  <c r="H104" i="9"/>
  <c r="G105" i="9"/>
  <c r="L104" i="9"/>
  <c r="K105" i="9"/>
  <c r="I106" i="9"/>
  <c r="J105" i="9"/>
  <c r="C104" i="6"/>
  <c r="H104" i="6" s="1"/>
  <c r="F105" i="6" l="1"/>
  <c r="J104" i="6"/>
  <c r="L104" i="6"/>
  <c r="K107" i="6"/>
  <c r="J104" i="10"/>
  <c r="I105" i="10"/>
  <c r="H105" i="10"/>
  <c r="G106" i="10"/>
  <c r="K106" i="10"/>
  <c r="L105" i="10"/>
  <c r="J106" i="9"/>
  <c r="I107" i="9"/>
  <c r="L105" i="9"/>
  <c r="K106" i="9"/>
  <c r="H105" i="9"/>
  <c r="G106" i="9"/>
  <c r="C105" i="6"/>
  <c r="H105" i="6" s="1"/>
  <c r="F106" i="6" l="1"/>
  <c r="J105" i="6"/>
  <c r="L105" i="6"/>
  <c r="K108" i="6"/>
  <c r="L106" i="10"/>
  <c r="K107" i="10"/>
  <c r="H106" i="10"/>
  <c r="G107" i="10"/>
  <c r="J105" i="10"/>
  <c r="I106" i="10"/>
  <c r="H106" i="9"/>
  <c r="G107" i="9"/>
  <c r="K107" i="9"/>
  <c r="L106" i="9"/>
  <c r="J107" i="9"/>
  <c r="I108" i="9"/>
  <c r="C106" i="6"/>
  <c r="H106" i="6" s="1"/>
  <c r="F107" i="6" l="1"/>
  <c r="J106" i="6"/>
  <c r="L106" i="6"/>
  <c r="K109" i="6"/>
  <c r="J106" i="10"/>
  <c r="I107" i="10"/>
  <c r="L107" i="10"/>
  <c r="K108" i="10"/>
  <c r="H107" i="10"/>
  <c r="G108" i="10"/>
  <c r="J108" i="9"/>
  <c r="I109" i="9"/>
  <c r="L107" i="9"/>
  <c r="K108" i="9"/>
  <c r="H107" i="9"/>
  <c r="G108" i="9"/>
  <c r="C107" i="6"/>
  <c r="H107" i="6" s="1"/>
  <c r="F108" i="6" l="1"/>
  <c r="J107" i="6"/>
  <c r="L107" i="6"/>
  <c r="K110" i="6"/>
  <c r="L108" i="10"/>
  <c r="K109" i="10"/>
  <c r="H108" i="10"/>
  <c r="G109" i="10"/>
  <c r="J107" i="10"/>
  <c r="I108" i="10"/>
  <c r="H108" i="9"/>
  <c r="G109" i="9"/>
  <c r="L108" i="9"/>
  <c r="K109" i="9"/>
  <c r="I110" i="9"/>
  <c r="J109" i="9"/>
  <c r="C108" i="6"/>
  <c r="H108" i="6" s="1"/>
  <c r="F109" i="6" l="1"/>
  <c r="J108" i="6"/>
  <c r="L108" i="6"/>
  <c r="K111" i="6"/>
  <c r="J108" i="10"/>
  <c r="I109" i="10"/>
  <c r="H109" i="10"/>
  <c r="G110" i="10"/>
  <c r="L109" i="10"/>
  <c r="K110" i="10"/>
  <c r="J110" i="9"/>
  <c r="I111" i="9"/>
  <c r="L109" i="9"/>
  <c r="K110" i="9"/>
  <c r="H109" i="9"/>
  <c r="G110" i="9"/>
  <c r="C109" i="6"/>
  <c r="H109" i="6" s="1"/>
  <c r="F110" i="6" l="1"/>
  <c r="J109" i="6"/>
  <c r="L109" i="6"/>
  <c r="K112" i="6"/>
  <c r="L110" i="10"/>
  <c r="K111" i="10"/>
  <c r="H110" i="10"/>
  <c r="G111" i="10"/>
  <c r="J109" i="10"/>
  <c r="I110" i="10"/>
  <c r="H110" i="9"/>
  <c r="G111" i="9"/>
  <c r="K111" i="9"/>
  <c r="L110" i="9"/>
  <c r="J111" i="9"/>
  <c r="I112" i="9"/>
  <c r="C110" i="6"/>
  <c r="H110" i="6" s="1"/>
  <c r="F111" i="6" l="1"/>
  <c r="J110" i="6"/>
  <c r="L110" i="6"/>
  <c r="K113" i="6"/>
  <c r="J110" i="10"/>
  <c r="I111" i="10"/>
  <c r="H111" i="10"/>
  <c r="G112" i="10"/>
  <c r="L111" i="10"/>
  <c r="K112" i="10"/>
  <c r="J112" i="9"/>
  <c r="I113" i="9"/>
  <c r="L111" i="9"/>
  <c r="K112" i="9"/>
  <c r="H111" i="9"/>
  <c r="G112" i="9"/>
  <c r="C111" i="6"/>
  <c r="H111" i="6" s="1"/>
  <c r="F112" i="6" l="1"/>
  <c r="J111" i="6"/>
  <c r="L111" i="6"/>
  <c r="K114" i="6"/>
  <c r="L112" i="10"/>
  <c r="K113" i="10"/>
  <c r="H112" i="10"/>
  <c r="G113" i="10"/>
  <c r="J111" i="10"/>
  <c r="I112" i="10"/>
  <c r="H112" i="9"/>
  <c r="G113" i="9"/>
  <c r="L112" i="9"/>
  <c r="K113" i="9"/>
  <c r="I114" i="9"/>
  <c r="J113" i="9"/>
  <c r="C112" i="6"/>
  <c r="H112" i="6" s="1"/>
  <c r="F113" i="6" l="1"/>
  <c r="J112" i="6"/>
  <c r="L112" i="6"/>
  <c r="K115" i="6"/>
  <c r="I113" i="10"/>
  <c r="J112" i="10"/>
  <c r="H113" i="10"/>
  <c r="G114" i="10"/>
  <c r="L113" i="10"/>
  <c r="K114" i="10"/>
  <c r="J114" i="9"/>
  <c r="I115" i="9"/>
  <c r="L113" i="9"/>
  <c r="K114" i="9"/>
  <c r="H113" i="9"/>
  <c r="G114" i="9"/>
  <c r="C113" i="6"/>
  <c r="H113" i="6" s="1"/>
  <c r="F114" i="6" l="1"/>
  <c r="J113" i="6"/>
  <c r="L113" i="6"/>
  <c r="K116" i="6"/>
  <c r="K115" i="10"/>
  <c r="L114" i="10"/>
  <c r="H114" i="10"/>
  <c r="G115" i="10"/>
  <c r="I114" i="10"/>
  <c r="J113" i="10"/>
  <c r="H114" i="9"/>
  <c r="G115" i="9"/>
  <c r="L114" i="9"/>
  <c r="K115" i="9"/>
  <c r="J115" i="9"/>
  <c r="I116" i="9"/>
  <c r="C114" i="6"/>
  <c r="H114" i="6" s="1"/>
  <c r="F115" i="6" l="1"/>
  <c r="J114" i="6"/>
  <c r="L114" i="6"/>
  <c r="K117" i="6"/>
  <c r="I115" i="10"/>
  <c r="J114" i="10"/>
  <c r="H115" i="10"/>
  <c r="G116" i="10"/>
  <c r="K116" i="10"/>
  <c r="L115" i="10"/>
  <c r="I117" i="9"/>
  <c r="J116" i="9"/>
  <c r="L115" i="9"/>
  <c r="K116" i="9"/>
  <c r="H115" i="9"/>
  <c r="G116" i="9"/>
  <c r="C115" i="6"/>
  <c r="H115" i="6" s="1"/>
  <c r="F116" i="6" l="1"/>
  <c r="J115" i="6"/>
  <c r="L115" i="6"/>
  <c r="K118" i="6"/>
  <c r="K117" i="10"/>
  <c r="L116" i="10"/>
  <c r="J115" i="10"/>
  <c r="I116" i="10"/>
  <c r="H116" i="10"/>
  <c r="G117" i="10"/>
  <c r="H116" i="9"/>
  <c r="G117" i="9"/>
  <c r="L116" i="9"/>
  <c r="K117" i="9"/>
  <c r="J117" i="9"/>
  <c r="I118" i="9"/>
  <c r="C116" i="6"/>
  <c r="H116" i="6" s="1"/>
  <c r="F117" i="6" l="1"/>
  <c r="J116" i="6"/>
  <c r="L116" i="6"/>
  <c r="K119" i="6"/>
  <c r="H117" i="10"/>
  <c r="G118" i="10"/>
  <c r="J116" i="10"/>
  <c r="I117" i="10"/>
  <c r="L117" i="10"/>
  <c r="K118" i="10"/>
  <c r="J118" i="9"/>
  <c r="I119" i="9"/>
  <c r="K118" i="9"/>
  <c r="L117" i="9"/>
  <c r="H117" i="9"/>
  <c r="G118" i="9"/>
  <c r="C117" i="6"/>
  <c r="H117" i="6" s="1"/>
  <c r="F118" i="6" l="1"/>
  <c r="J117" i="6"/>
  <c r="L117" i="6"/>
  <c r="K120" i="6"/>
  <c r="L118" i="10"/>
  <c r="K119" i="10"/>
  <c r="H118" i="10"/>
  <c r="G119" i="10"/>
  <c r="J117" i="10"/>
  <c r="I118" i="10"/>
  <c r="H118" i="9"/>
  <c r="G119" i="9"/>
  <c r="L118" i="9"/>
  <c r="K119" i="9"/>
  <c r="J119" i="9"/>
  <c r="I120" i="9"/>
  <c r="C118" i="6"/>
  <c r="H118" i="6" s="1"/>
  <c r="F119" i="6" l="1"/>
  <c r="J118" i="6"/>
  <c r="L118" i="6"/>
  <c r="K121" i="6"/>
  <c r="J118" i="10"/>
  <c r="I119" i="10"/>
  <c r="H119" i="10"/>
  <c r="G120" i="10"/>
  <c r="L119" i="10"/>
  <c r="K120" i="10"/>
  <c r="J120" i="9"/>
  <c r="I121" i="9"/>
  <c r="L119" i="9"/>
  <c r="K120" i="9"/>
  <c r="H119" i="9"/>
  <c r="G120" i="9"/>
  <c r="C119" i="6"/>
  <c r="H119" i="6" s="1"/>
  <c r="F120" i="6" l="1"/>
  <c r="J119" i="6"/>
  <c r="L119" i="6"/>
  <c r="K122" i="6"/>
  <c r="H120" i="10"/>
  <c r="G121" i="10"/>
  <c r="L120" i="10"/>
  <c r="K121" i="10"/>
  <c r="J119" i="10"/>
  <c r="I120" i="10"/>
  <c r="H120" i="9"/>
  <c r="G121" i="9"/>
  <c r="K121" i="9"/>
  <c r="L120" i="9"/>
  <c r="J121" i="9"/>
  <c r="I122" i="9"/>
  <c r="C120" i="6"/>
  <c r="H120" i="6" s="1"/>
  <c r="F121" i="6" l="1"/>
  <c r="J120" i="6"/>
  <c r="L120" i="6"/>
  <c r="K123" i="6"/>
  <c r="J120" i="10"/>
  <c r="I121" i="10"/>
  <c r="L121" i="10"/>
  <c r="K122" i="10"/>
  <c r="H121" i="10"/>
  <c r="G122" i="10"/>
  <c r="I123" i="9"/>
  <c r="J122" i="9"/>
  <c r="L121" i="9"/>
  <c r="K122" i="9"/>
  <c r="H121" i="9"/>
  <c r="G122" i="9"/>
  <c r="C121" i="6"/>
  <c r="H121" i="6" s="1"/>
  <c r="F122" i="6" l="1"/>
  <c r="J121" i="6"/>
  <c r="L121" i="6"/>
  <c r="K124" i="6"/>
  <c r="H122" i="10"/>
  <c r="G123" i="10"/>
  <c r="L122" i="10"/>
  <c r="K123" i="10"/>
  <c r="J121" i="10"/>
  <c r="I122" i="10"/>
  <c r="H122" i="9"/>
  <c r="G123" i="9"/>
  <c r="L122" i="9"/>
  <c r="K123" i="9"/>
  <c r="I124" i="9"/>
  <c r="J123" i="9"/>
  <c r="C122" i="6"/>
  <c r="H122" i="6" s="1"/>
  <c r="F123" i="6" l="1"/>
  <c r="J122" i="6"/>
  <c r="L122" i="6"/>
  <c r="K125" i="6"/>
  <c r="J122" i="10"/>
  <c r="I123" i="10"/>
  <c r="H123" i="10"/>
  <c r="G124" i="10"/>
  <c r="L123" i="10"/>
  <c r="K124" i="10"/>
  <c r="J124" i="9"/>
  <c r="I125" i="9"/>
  <c r="K124" i="9"/>
  <c r="L123" i="9"/>
  <c r="H123" i="9"/>
  <c r="G124" i="9"/>
  <c r="C123" i="6"/>
  <c r="H123" i="6" s="1"/>
  <c r="F124" i="6" l="1"/>
  <c r="J123" i="6"/>
  <c r="L123" i="6"/>
  <c r="K126" i="6"/>
  <c r="L124" i="10"/>
  <c r="K125" i="10"/>
  <c r="J123" i="10"/>
  <c r="I124" i="10"/>
  <c r="H124" i="10"/>
  <c r="G125" i="10"/>
  <c r="H124" i="9"/>
  <c r="G125" i="9"/>
  <c r="L124" i="9"/>
  <c r="K125" i="9"/>
  <c r="J125" i="9"/>
  <c r="I126" i="9"/>
  <c r="C124" i="6"/>
  <c r="H124" i="6" s="1"/>
  <c r="F125" i="6" l="1"/>
  <c r="J124" i="6"/>
  <c r="L124" i="6"/>
  <c r="K127" i="6"/>
  <c r="J124" i="10"/>
  <c r="I125" i="10"/>
  <c r="H125" i="10"/>
  <c r="G126" i="10"/>
  <c r="L125" i="10"/>
  <c r="K126" i="10"/>
  <c r="J126" i="9"/>
  <c r="I127" i="9"/>
  <c r="L125" i="9"/>
  <c r="K126" i="9"/>
  <c r="H125" i="9"/>
  <c r="G126" i="9"/>
  <c r="C125" i="6"/>
  <c r="H125" i="6" s="1"/>
  <c r="F126" i="6" l="1"/>
  <c r="J125" i="6"/>
  <c r="L125" i="6"/>
  <c r="K128" i="6"/>
  <c r="L126" i="10"/>
  <c r="K127" i="10"/>
  <c r="H126" i="10"/>
  <c r="G127" i="10"/>
  <c r="I126" i="10"/>
  <c r="J125" i="10"/>
  <c r="H126" i="9"/>
  <c r="G127" i="9"/>
  <c r="K127" i="9"/>
  <c r="L126" i="9"/>
  <c r="J127" i="9"/>
  <c r="I128" i="9"/>
  <c r="C126" i="6"/>
  <c r="H126" i="6" s="1"/>
  <c r="F127" i="6" l="1"/>
  <c r="J126" i="6"/>
  <c r="L126" i="6"/>
  <c r="K129" i="6"/>
  <c r="H127" i="10"/>
  <c r="G128" i="10"/>
  <c r="I127" i="10"/>
  <c r="J126" i="10"/>
  <c r="K128" i="10"/>
  <c r="L127" i="10"/>
  <c r="I129" i="9"/>
  <c r="J128" i="9"/>
  <c r="L127" i="9"/>
  <c r="K128" i="9"/>
  <c r="H127" i="9"/>
  <c r="G128" i="9"/>
  <c r="C127" i="6"/>
  <c r="H127" i="6" s="1"/>
  <c r="F128" i="6" l="1"/>
  <c r="J127" i="6"/>
  <c r="L127" i="6"/>
  <c r="K130" i="6"/>
  <c r="K129" i="10"/>
  <c r="L128" i="10"/>
  <c r="J127" i="10"/>
  <c r="I128" i="10"/>
  <c r="H128" i="10"/>
  <c r="G129" i="10"/>
  <c r="H128" i="9"/>
  <c r="G129" i="9"/>
  <c r="L128" i="9"/>
  <c r="K129" i="9"/>
  <c r="J129" i="9"/>
  <c r="I130" i="9"/>
  <c r="C128" i="6"/>
  <c r="H128" i="6" s="1"/>
  <c r="F129" i="6" l="1"/>
  <c r="J128" i="6"/>
  <c r="L128" i="6"/>
  <c r="K131" i="6"/>
  <c r="H129" i="10"/>
  <c r="G130" i="10"/>
  <c r="J128" i="10"/>
  <c r="I129" i="10"/>
  <c r="L129" i="10"/>
  <c r="K130" i="10"/>
  <c r="J130" i="9"/>
  <c r="I131" i="9"/>
  <c r="K130" i="9"/>
  <c r="L129" i="9"/>
  <c r="H129" i="9"/>
  <c r="G130" i="9"/>
  <c r="C129" i="6"/>
  <c r="H129" i="6" s="1"/>
  <c r="F130" i="6" l="1"/>
  <c r="J129" i="6"/>
  <c r="L129" i="6"/>
  <c r="K132" i="6"/>
  <c r="L130" i="10"/>
  <c r="K131" i="10"/>
  <c r="H130" i="10"/>
  <c r="G131" i="10"/>
  <c r="J129" i="10"/>
  <c r="I130" i="10"/>
  <c r="H130" i="9"/>
  <c r="G131" i="9"/>
  <c r="L130" i="9"/>
  <c r="K131" i="9"/>
  <c r="I132" i="9"/>
  <c r="J131" i="9"/>
  <c r="C130" i="6"/>
  <c r="H130" i="6" s="1"/>
  <c r="F131" i="6" l="1"/>
  <c r="J130" i="6"/>
  <c r="L130" i="6"/>
  <c r="K133" i="6"/>
  <c r="J130" i="10"/>
  <c r="I131" i="10"/>
  <c r="H131" i="10"/>
  <c r="G132" i="10"/>
  <c r="L131" i="10"/>
  <c r="K132" i="10"/>
  <c r="J132" i="9"/>
  <c r="I133" i="9"/>
  <c r="L131" i="9"/>
  <c r="K132" i="9"/>
  <c r="H131" i="9"/>
  <c r="G132" i="9"/>
  <c r="C131" i="6"/>
  <c r="H131" i="6" s="1"/>
  <c r="F132" i="6" l="1"/>
  <c r="J131" i="6"/>
  <c r="L131" i="6"/>
  <c r="K134" i="6"/>
  <c r="L132" i="10"/>
  <c r="K133" i="10"/>
  <c r="H132" i="10"/>
  <c r="G133" i="10"/>
  <c r="J131" i="10"/>
  <c r="I132" i="10"/>
  <c r="H132" i="9"/>
  <c r="G133" i="9"/>
  <c r="L132" i="9"/>
  <c r="K133" i="9"/>
  <c r="I134" i="9"/>
  <c r="J133" i="9"/>
  <c r="C132" i="6"/>
  <c r="H132" i="6" s="1"/>
  <c r="F133" i="6" l="1"/>
  <c r="J132" i="6"/>
  <c r="L132" i="6"/>
  <c r="K135" i="6"/>
  <c r="I133" i="10"/>
  <c r="J132" i="10"/>
  <c r="H133" i="10"/>
  <c r="G134" i="10"/>
  <c r="L133" i="10"/>
  <c r="K134" i="10"/>
  <c r="I135" i="9"/>
  <c r="J134" i="9"/>
  <c r="L133" i="9"/>
  <c r="K134" i="9"/>
  <c r="H133" i="9"/>
  <c r="G134" i="9"/>
  <c r="C133" i="6"/>
  <c r="H133" i="6" s="1"/>
  <c r="F134" i="6" l="1"/>
  <c r="J133" i="6"/>
  <c r="L133" i="6"/>
  <c r="K136" i="6"/>
  <c r="L134" i="10"/>
  <c r="K135" i="10"/>
  <c r="H134" i="10"/>
  <c r="G135" i="10"/>
  <c r="J133" i="10"/>
  <c r="I134" i="10"/>
  <c r="H134" i="9"/>
  <c r="G135" i="9"/>
  <c r="K135" i="9"/>
  <c r="L134" i="9"/>
  <c r="J135" i="9"/>
  <c r="I136" i="9"/>
  <c r="C134" i="6"/>
  <c r="H134" i="6" s="1"/>
  <c r="F135" i="6" l="1"/>
  <c r="J134" i="6"/>
  <c r="L134" i="6"/>
  <c r="K137" i="6"/>
  <c r="H135" i="10"/>
  <c r="G136" i="10"/>
  <c r="J134" i="10"/>
  <c r="I135" i="10"/>
  <c r="L135" i="10"/>
  <c r="K136" i="10"/>
  <c r="K136" i="9"/>
  <c r="L135" i="9"/>
  <c r="J136" i="9"/>
  <c r="I137" i="9"/>
  <c r="H135" i="9"/>
  <c r="G136" i="9"/>
  <c r="C135" i="6"/>
  <c r="H135" i="6" s="1"/>
  <c r="F136" i="6" l="1"/>
  <c r="J135" i="6"/>
  <c r="L135" i="6"/>
  <c r="K138" i="6"/>
  <c r="L136" i="10"/>
  <c r="K137" i="10"/>
  <c r="J135" i="10"/>
  <c r="I136" i="10"/>
  <c r="H136" i="10"/>
  <c r="G137" i="10"/>
  <c r="H136" i="9"/>
  <c r="G137" i="9"/>
  <c r="J137" i="9"/>
  <c r="I138" i="9"/>
  <c r="K137" i="9"/>
  <c r="L136" i="9"/>
  <c r="C136" i="6"/>
  <c r="H136" i="6" s="1"/>
  <c r="F137" i="6" l="1"/>
  <c r="J136" i="6"/>
  <c r="L136" i="6"/>
  <c r="K139" i="6"/>
  <c r="H137" i="10"/>
  <c r="G138" i="10"/>
  <c r="I137" i="10"/>
  <c r="J136" i="10"/>
  <c r="L137" i="10"/>
  <c r="K138" i="10"/>
  <c r="L137" i="9"/>
  <c r="K138" i="9"/>
  <c r="J138" i="9"/>
  <c r="I139" i="9"/>
  <c r="H137" i="9"/>
  <c r="G138" i="9"/>
  <c r="C137" i="6"/>
  <c r="H137" i="6" s="1"/>
  <c r="F138" i="6" l="1"/>
  <c r="J137" i="6"/>
  <c r="L137" i="6"/>
  <c r="K140" i="6"/>
  <c r="L138" i="10"/>
  <c r="K139" i="10"/>
  <c r="J137" i="10"/>
  <c r="I138" i="10"/>
  <c r="H138" i="10"/>
  <c r="G139" i="10"/>
  <c r="H138" i="9"/>
  <c r="G139" i="9"/>
  <c r="I140" i="9"/>
  <c r="J139" i="9"/>
  <c r="L138" i="9"/>
  <c r="K139" i="9"/>
  <c r="C138" i="6"/>
  <c r="H138" i="6" s="1"/>
  <c r="F139" i="6" l="1"/>
  <c r="J138" i="6"/>
  <c r="L138" i="6"/>
  <c r="K141" i="6"/>
  <c r="L139" i="10"/>
  <c r="K140" i="10"/>
  <c r="H139" i="10"/>
  <c r="G140" i="10"/>
  <c r="J138" i="10"/>
  <c r="I139" i="10"/>
  <c r="L139" i="9"/>
  <c r="K140" i="9"/>
  <c r="I141" i="9"/>
  <c r="J140" i="9"/>
  <c r="H139" i="9"/>
  <c r="G140" i="9"/>
  <c r="C139" i="6"/>
  <c r="H139" i="6" s="1"/>
  <c r="F140" i="6" l="1"/>
  <c r="J139" i="6"/>
  <c r="L139" i="6"/>
  <c r="K142" i="6"/>
  <c r="J139" i="10"/>
  <c r="I140" i="10"/>
  <c r="H140" i="10"/>
  <c r="G141" i="10"/>
  <c r="L140" i="10"/>
  <c r="K141" i="10"/>
  <c r="I142" i="9"/>
  <c r="J141" i="9"/>
  <c r="H140" i="9"/>
  <c r="G141" i="9"/>
  <c r="L140" i="9"/>
  <c r="K141" i="9"/>
  <c r="C140" i="6"/>
  <c r="H140" i="6" s="1"/>
  <c r="F141" i="6" l="1"/>
  <c r="J140" i="6"/>
  <c r="L140" i="6"/>
  <c r="K143" i="6"/>
  <c r="L141" i="10"/>
  <c r="K142" i="10"/>
  <c r="H141" i="10"/>
  <c r="G142" i="10"/>
  <c r="I141" i="10"/>
  <c r="J140" i="10"/>
  <c r="K142" i="9"/>
  <c r="L141" i="9"/>
  <c r="H141" i="9"/>
  <c r="G142" i="9"/>
  <c r="J142" i="9"/>
  <c r="I143" i="9"/>
  <c r="C141" i="6"/>
  <c r="H141" i="6" s="1"/>
  <c r="F142" i="6" l="1"/>
  <c r="J141" i="6"/>
  <c r="L141" i="6"/>
  <c r="K144" i="6"/>
  <c r="J141" i="10"/>
  <c r="I142" i="10"/>
  <c r="H142" i="10"/>
  <c r="G143" i="10"/>
  <c r="L142" i="10"/>
  <c r="K143" i="10"/>
  <c r="J143" i="9"/>
  <c r="I144" i="9"/>
  <c r="H142" i="9"/>
  <c r="G143" i="9"/>
  <c r="L142" i="9"/>
  <c r="K143" i="9"/>
  <c r="C142" i="6"/>
  <c r="H142" i="6" s="1"/>
  <c r="F143" i="6" l="1"/>
  <c r="J142" i="6"/>
  <c r="L142" i="6"/>
  <c r="K145" i="6"/>
  <c r="L143" i="10"/>
  <c r="K144" i="10"/>
  <c r="H143" i="10"/>
  <c r="G144" i="10"/>
  <c r="J142" i="10"/>
  <c r="I143" i="10"/>
  <c r="L143" i="9"/>
  <c r="K144" i="9"/>
  <c r="H143" i="9"/>
  <c r="G144" i="9"/>
  <c r="J144" i="9"/>
  <c r="I145" i="9"/>
  <c r="C143" i="6"/>
  <c r="H143" i="6" s="1"/>
  <c r="F144" i="6" l="1"/>
  <c r="J143" i="6"/>
  <c r="L143" i="6"/>
  <c r="K146" i="6"/>
  <c r="H144" i="10"/>
  <c r="G145" i="10"/>
  <c r="I144" i="10"/>
  <c r="J143" i="10"/>
  <c r="L144" i="10"/>
  <c r="K145" i="10"/>
  <c r="J145" i="9"/>
  <c r="I146" i="9"/>
  <c r="H144" i="9"/>
  <c r="G145" i="9"/>
  <c r="L144" i="9"/>
  <c r="K145" i="9"/>
  <c r="C144" i="6"/>
  <c r="H144" i="6" s="1"/>
  <c r="F145" i="6" l="1"/>
  <c r="J144" i="6"/>
  <c r="L144" i="6"/>
  <c r="K147" i="6"/>
  <c r="I145" i="10"/>
  <c r="J144" i="10"/>
  <c r="L145" i="10"/>
  <c r="K146" i="10"/>
  <c r="H145" i="10"/>
  <c r="G146" i="10"/>
  <c r="L145" i="9"/>
  <c r="K146" i="9"/>
  <c r="H145" i="9"/>
  <c r="G146" i="9"/>
  <c r="I147" i="9"/>
  <c r="J146" i="9"/>
  <c r="C145" i="6"/>
  <c r="H145" i="6" s="1"/>
  <c r="F146" i="6" l="1"/>
  <c r="J145" i="6"/>
  <c r="L145" i="6"/>
  <c r="K148" i="6"/>
  <c r="J145" i="10"/>
  <c r="I146" i="10"/>
  <c r="H146" i="10"/>
  <c r="G147" i="10"/>
  <c r="L146" i="10"/>
  <c r="K147" i="10"/>
  <c r="I148" i="9"/>
  <c r="J147" i="9"/>
  <c r="L146" i="9"/>
  <c r="K147" i="9"/>
  <c r="H146" i="9"/>
  <c r="G147" i="9"/>
  <c r="C146" i="6"/>
  <c r="H146" i="6" s="1"/>
  <c r="F147" i="6" l="1"/>
  <c r="J146" i="6"/>
  <c r="L146" i="6"/>
  <c r="K149" i="6"/>
  <c r="L147" i="10"/>
  <c r="K148" i="10"/>
  <c r="H147" i="10"/>
  <c r="G148" i="10"/>
  <c r="I147" i="10"/>
  <c r="J146" i="10"/>
  <c r="H147" i="9"/>
  <c r="G148" i="9"/>
  <c r="K148" i="9"/>
  <c r="L147" i="9"/>
  <c r="J148" i="9"/>
  <c r="I149" i="9"/>
  <c r="C147" i="6"/>
  <c r="H147" i="6" s="1"/>
  <c r="F148" i="6" l="1"/>
  <c r="J147" i="6"/>
  <c r="L147" i="6"/>
  <c r="K150" i="6"/>
  <c r="I148" i="10"/>
  <c r="J147" i="10"/>
  <c r="H148" i="10"/>
  <c r="G149" i="10"/>
  <c r="L148" i="10"/>
  <c r="K149" i="10"/>
  <c r="J149" i="9"/>
  <c r="I150" i="9"/>
  <c r="K149" i="9"/>
  <c r="L148" i="9"/>
  <c r="H148" i="9"/>
  <c r="G149" i="9"/>
  <c r="C148" i="6"/>
  <c r="H148" i="6" s="1"/>
  <c r="F149" i="6" l="1"/>
  <c r="J148" i="6"/>
  <c r="L148" i="6"/>
  <c r="K151" i="6"/>
  <c r="L149" i="10"/>
  <c r="K150" i="10"/>
  <c r="H149" i="10"/>
  <c r="G150" i="10"/>
  <c r="J148" i="10"/>
  <c r="I149" i="10"/>
  <c r="H149" i="9"/>
  <c r="G150" i="9"/>
  <c r="L149" i="9"/>
  <c r="K150" i="9"/>
  <c r="J150" i="9"/>
  <c r="I151" i="9"/>
  <c r="C149" i="6"/>
  <c r="H149" i="6" s="1"/>
  <c r="F150" i="6" l="1"/>
  <c r="J149" i="6"/>
  <c r="L149" i="6"/>
  <c r="K152" i="6"/>
  <c r="I150" i="10"/>
  <c r="J149" i="10"/>
  <c r="H150" i="10"/>
  <c r="G151" i="10"/>
  <c r="L150" i="10"/>
  <c r="K151" i="10"/>
  <c r="J151" i="9"/>
  <c r="I152" i="9"/>
  <c r="L150" i="9"/>
  <c r="K151" i="9"/>
  <c r="H150" i="9"/>
  <c r="G151" i="9"/>
  <c r="C150" i="6"/>
  <c r="H150" i="6" s="1"/>
  <c r="F151" i="6" l="1"/>
  <c r="J150" i="6"/>
  <c r="L150" i="6"/>
  <c r="K153" i="6"/>
  <c r="L151" i="10"/>
  <c r="K152" i="10"/>
  <c r="H151" i="10"/>
  <c r="G152" i="10"/>
  <c r="I151" i="10"/>
  <c r="J150" i="10"/>
  <c r="H151" i="9"/>
  <c r="G152" i="9"/>
  <c r="L151" i="9"/>
  <c r="K152" i="9"/>
  <c r="I153" i="9"/>
  <c r="J152" i="9"/>
  <c r="C151" i="6"/>
  <c r="H151" i="6" s="1"/>
  <c r="F152" i="6" l="1"/>
  <c r="J151" i="6"/>
  <c r="L151" i="6"/>
  <c r="K154" i="6"/>
  <c r="J151" i="10"/>
  <c r="I152" i="10"/>
  <c r="L152" i="10"/>
  <c r="K153" i="10"/>
  <c r="H152" i="10"/>
  <c r="G153" i="10"/>
  <c r="I154" i="9"/>
  <c r="J153" i="9"/>
  <c r="H152" i="9"/>
  <c r="G153" i="9"/>
  <c r="L152" i="9"/>
  <c r="K153" i="9"/>
  <c r="C152" i="6"/>
  <c r="H152" i="6" s="1"/>
  <c r="F153" i="6" l="1"/>
  <c r="J152" i="6"/>
  <c r="L152" i="6"/>
  <c r="K155" i="6"/>
  <c r="H153" i="10"/>
  <c r="G154" i="10"/>
  <c r="L153" i="10"/>
  <c r="K154" i="10"/>
  <c r="I153" i="10"/>
  <c r="J152" i="10"/>
  <c r="K154" i="9"/>
  <c r="L153" i="9"/>
  <c r="H153" i="9"/>
  <c r="G154" i="9"/>
  <c r="J154" i="9"/>
  <c r="I155" i="9"/>
  <c r="C153" i="6"/>
  <c r="H153" i="6" s="1"/>
  <c r="F154" i="6" l="1"/>
  <c r="J153" i="6"/>
  <c r="L153" i="6"/>
  <c r="K156" i="6"/>
  <c r="I154" i="10"/>
  <c r="J153" i="10"/>
  <c r="H154" i="10"/>
  <c r="G155" i="10"/>
  <c r="L154" i="10"/>
  <c r="K155" i="10"/>
  <c r="J155" i="9"/>
  <c r="I156" i="9"/>
  <c r="H154" i="9"/>
  <c r="G155" i="9"/>
  <c r="K155" i="9"/>
  <c r="L154" i="9"/>
  <c r="C154" i="6"/>
  <c r="H154" i="6" s="1"/>
  <c r="F155" i="6" l="1"/>
  <c r="J154" i="6"/>
  <c r="L154" i="6"/>
  <c r="K157" i="6"/>
  <c r="H155" i="10"/>
  <c r="G156" i="10"/>
  <c r="L155" i="10"/>
  <c r="K156" i="10"/>
  <c r="J154" i="10"/>
  <c r="I155" i="10"/>
  <c r="L155" i="9"/>
  <c r="K156" i="9"/>
  <c r="H155" i="9"/>
  <c r="G156" i="9"/>
  <c r="J156" i="9"/>
  <c r="I157" i="9"/>
  <c r="C155" i="6"/>
  <c r="H155" i="6" s="1"/>
  <c r="F156" i="6" l="1"/>
  <c r="J155" i="6"/>
  <c r="L155" i="6"/>
  <c r="K158" i="6"/>
  <c r="L156" i="10"/>
  <c r="K157" i="10"/>
  <c r="I156" i="10"/>
  <c r="J155" i="10"/>
  <c r="H156" i="10"/>
  <c r="G157" i="10"/>
  <c r="J157" i="9"/>
  <c r="I158" i="9"/>
  <c r="H156" i="9"/>
  <c r="G157" i="9"/>
  <c r="L156" i="9"/>
  <c r="K157" i="9"/>
  <c r="C156" i="6"/>
  <c r="H156" i="6" s="1"/>
  <c r="F157" i="6" l="1"/>
  <c r="J156" i="6"/>
  <c r="L156" i="6"/>
  <c r="K159" i="6"/>
  <c r="L157" i="10"/>
  <c r="K158" i="10"/>
  <c r="H157" i="10"/>
  <c r="G158" i="10"/>
  <c r="I157" i="10"/>
  <c r="J156" i="10"/>
  <c r="L157" i="9"/>
  <c r="K158" i="9"/>
  <c r="H157" i="9"/>
  <c r="G158" i="9"/>
  <c r="I159" i="9"/>
  <c r="J158" i="9"/>
  <c r="C157" i="6"/>
  <c r="H157" i="6" s="1"/>
  <c r="F158" i="6" l="1"/>
  <c r="J157" i="6"/>
  <c r="L157" i="6"/>
  <c r="K160" i="6"/>
  <c r="J157" i="10"/>
  <c r="I158" i="10"/>
  <c r="H158" i="10"/>
  <c r="G159" i="10"/>
  <c r="L158" i="10"/>
  <c r="K159" i="10"/>
  <c r="I160" i="9"/>
  <c r="J159" i="9"/>
  <c r="H158" i="9"/>
  <c r="G159" i="9"/>
  <c r="L158" i="9"/>
  <c r="K159" i="9"/>
  <c r="C158" i="6"/>
  <c r="H158" i="6" s="1"/>
  <c r="F159" i="6" l="1"/>
  <c r="J158" i="6"/>
  <c r="L158" i="6"/>
  <c r="K161" i="6"/>
  <c r="L159" i="10"/>
  <c r="K160" i="10"/>
  <c r="H159" i="10"/>
  <c r="G160" i="10"/>
  <c r="I159" i="10"/>
  <c r="J158" i="10"/>
  <c r="K160" i="9"/>
  <c r="L159" i="9"/>
  <c r="H159" i="9"/>
  <c r="G160" i="9"/>
  <c r="J160" i="9"/>
  <c r="I161" i="9"/>
  <c r="C159" i="6"/>
  <c r="H159" i="6" s="1"/>
  <c r="F160" i="6" l="1"/>
  <c r="J159" i="6"/>
  <c r="L159" i="6"/>
  <c r="K162" i="6"/>
  <c r="I160" i="10"/>
  <c r="J159" i="10"/>
  <c r="H160" i="10"/>
  <c r="G161" i="10"/>
  <c r="L160" i="10"/>
  <c r="K161" i="10"/>
  <c r="J161" i="9"/>
  <c r="I162" i="9"/>
  <c r="H160" i="9"/>
  <c r="G161" i="9"/>
  <c r="K161" i="9"/>
  <c r="L160" i="9"/>
  <c r="C160" i="6"/>
  <c r="H160" i="6" s="1"/>
  <c r="F161" i="6" l="1"/>
  <c r="J160" i="6"/>
  <c r="L160" i="6"/>
  <c r="K163" i="6"/>
  <c r="L161" i="10"/>
  <c r="K162" i="10"/>
  <c r="H161" i="10"/>
  <c r="G162" i="10"/>
  <c r="J160" i="10"/>
  <c r="I161" i="10"/>
  <c r="L161" i="9"/>
  <c r="K162" i="9"/>
  <c r="H161" i="9"/>
  <c r="G162" i="9"/>
  <c r="J162" i="9"/>
  <c r="I163" i="9"/>
  <c r="C161" i="6"/>
  <c r="H161" i="6" s="1"/>
  <c r="F162" i="6" l="1"/>
  <c r="J161" i="6"/>
  <c r="L161" i="6"/>
  <c r="K164" i="6"/>
  <c r="I162" i="10"/>
  <c r="J161" i="10"/>
  <c r="H162" i="10"/>
  <c r="G163" i="10"/>
  <c r="L162" i="10"/>
  <c r="K163" i="10"/>
  <c r="J163" i="9"/>
  <c r="I164" i="9"/>
  <c r="H162" i="9"/>
  <c r="G163" i="9"/>
  <c r="L162" i="9"/>
  <c r="K163" i="9"/>
  <c r="C162" i="6"/>
  <c r="H162" i="6" s="1"/>
  <c r="F163" i="6" l="1"/>
  <c r="J162" i="6"/>
  <c r="L162" i="6"/>
  <c r="K165" i="6"/>
  <c r="H163" i="10"/>
  <c r="G164" i="10"/>
  <c r="L163" i="10"/>
  <c r="K164" i="10"/>
  <c r="J162" i="10"/>
  <c r="I163" i="10"/>
  <c r="L163" i="9"/>
  <c r="K164" i="9"/>
  <c r="H163" i="9"/>
  <c r="G164" i="9"/>
  <c r="I165" i="9"/>
  <c r="J164" i="9"/>
  <c r="C163" i="6"/>
  <c r="H163" i="6" s="1"/>
  <c r="F164" i="6" l="1"/>
  <c r="J163" i="6"/>
  <c r="L163" i="6"/>
  <c r="K166" i="6"/>
  <c r="I164" i="10"/>
  <c r="J163" i="10"/>
  <c r="L164" i="10"/>
  <c r="K165" i="10"/>
  <c r="H164" i="10"/>
  <c r="G165" i="10"/>
  <c r="J165" i="9"/>
  <c r="I166" i="9"/>
  <c r="H164" i="9"/>
  <c r="G165" i="9"/>
  <c r="K165" i="9"/>
  <c r="L164" i="9"/>
  <c r="C164" i="6"/>
  <c r="H164" i="6" s="1"/>
  <c r="F165" i="6" l="1"/>
  <c r="J164" i="6"/>
  <c r="L164" i="6"/>
  <c r="K167" i="6"/>
  <c r="H165" i="10"/>
  <c r="G166" i="10"/>
  <c r="L165" i="10"/>
  <c r="K166" i="10"/>
  <c r="J164" i="10"/>
  <c r="I165" i="10"/>
  <c r="K166" i="9"/>
  <c r="L165" i="9"/>
  <c r="H165" i="9"/>
  <c r="G166" i="9"/>
  <c r="J166" i="9"/>
  <c r="I167" i="9"/>
  <c r="C165" i="6"/>
  <c r="H165" i="6" s="1"/>
  <c r="F166" i="6" l="1"/>
  <c r="J165" i="6"/>
  <c r="L165" i="6"/>
  <c r="K168" i="6"/>
  <c r="J165" i="10"/>
  <c r="I166" i="10"/>
  <c r="L166" i="10"/>
  <c r="K167" i="10"/>
  <c r="H166" i="10"/>
  <c r="G167" i="10"/>
  <c r="J167" i="9"/>
  <c r="I168" i="9"/>
  <c r="H166" i="9"/>
  <c r="G167" i="9"/>
  <c r="L166" i="9"/>
  <c r="K167" i="9"/>
  <c r="C166" i="6"/>
  <c r="H166" i="6" s="1"/>
  <c r="F167" i="6" l="1"/>
  <c r="J166" i="6"/>
  <c r="L166" i="6"/>
  <c r="K169" i="6"/>
  <c r="H167" i="10"/>
  <c r="G168" i="10"/>
  <c r="L167" i="10"/>
  <c r="K168" i="10"/>
  <c r="I167" i="10"/>
  <c r="J166" i="10"/>
  <c r="L167" i="9"/>
  <c r="K168" i="9"/>
  <c r="H167" i="9"/>
  <c r="G168" i="9"/>
  <c r="J168" i="9"/>
  <c r="I169" i="9"/>
  <c r="C167" i="6"/>
  <c r="H167" i="6" s="1"/>
  <c r="F168" i="6" l="1"/>
  <c r="J167" i="6"/>
  <c r="L167" i="6"/>
  <c r="K170" i="6"/>
  <c r="J167" i="10"/>
  <c r="I168" i="10"/>
  <c r="H168" i="10"/>
  <c r="G169" i="10"/>
  <c r="L168" i="10"/>
  <c r="K169" i="10"/>
  <c r="I170" i="9"/>
  <c r="J169" i="9"/>
  <c r="H168" i="9"/>
  <c r="G169" i="9"/>
  <c r="L168" i="9"/>
  <c r="K169" i="9"/>
  <c r="C168" i="6"/>
  <c r="H168" i="6" s="1"/>
  <c r="F169" i="6" l="1"/>
  <c r="J168" i="6"/>
  <c r="L168" i="6"/>
  <c r="K171" i="6"/>
  <c r="L169" i="10"/>
  <c r="K170" i="10"/>
  <c r="H169" i="10"/>
  <c r="G170" i="10"/>
  <c r="I169" i="10"/>
  <c r="J168" i="10"/>
  <c r="H169" i="9"/>
  <c r="G170" i="9"/>
  <c r="L169" i="9"/>
  <c r="K170" i="9"/>
  <c r="I171" i="9"/>
  <c r="J170" i="9"/>
  <c r="C169" i="6"/>
  <c r="H169" i="6" s="1"/>
  <c r="F170" i="6" l="1"/>
  <c r="J169" i="6"/>
  <c r="L169" i="6"/>
  <c r="K172" i="6"/>
  <c r="H170" i="10"/>
  <c r="G171" i="10"/>
  <c r="J169" i="10"/>
  <c r="I170" i="10"/>
  <c r="L170" i="10"/>
  <c r="K171" i="10"/>
  <c r="J171" i="9"/>
  <c r="I172" i="9"/>
  <c r="K171" i="9"/>
  <c r="L170" i="9"/>
  <c r="H170" i="9"/>
  <c r="G171" i="9"/>
  <c r="C170" i="6"/>
  <c r="H170" i="6" s="1"/>
  <c r="F171" i="6" l="1"/>
  <c r="J170" i="6"/>
  <c r="L170" i="6"/>
  <c r="K173" i="6"/>
  <c r="I171" i="10"/>
  <c r="J170" i="10"/>
  <c r="L171" i="10"/>
  <c r="K172" i="10"/>
  <c r="H171" i="10"/>
  <c r="G172" i="10"/>
  <c r="H171" i="9"/>
  <c r="G172" i="9"/>
  <c r="K172" i="9"/>
  <c r="L171" i="9"/>
  <c r="J172" i="9"/>
  <c r="I173" i="9"/>
  <c r="C171" i="6"/>
  <c r="H171" i="6" s="1"/>
  <c r="F172" i="6" l="1"/>
  <c r="J171" i="6"/>
  <c r="L171" i="6"/>
  <c r="K174" i="6"/>
  <c r="L172" i="10"/>
  <c r="K173" i="10"/>
  <c r="H172" i="10"/>
  <c r="G173" i="10"/>
  <c r="I172" i="10"/>
  <c r="J171" i="10"/>
  <c r="J173" i="9"/>
  <c r="I174" i="9"/>
  <c r="L172" i="9"/>
  <c r="K173" i="9"/>
  <c r="H172" i="9"/>
  <c r="G173" i="9"/>
  <c r="C172" i="6"/>
  <c r="H172" i="6" s="1"/>
  <c r="F173" i="6" l="1"/>
  <c r="J172" i="6"/>
  <c r="L172" i="6"/>
  <c r="K175" i="6"/>
  <c r="J172" i="10"/>
  <c r="I173" i="10"/>
  <c r="H173" i="10"/>
  <c r="G174" i="10"/>
  <c r="L173" i="10"/>
  <c r="K174" i="10"/>
  <c r="H173" i="9"/>
  <c r="G174" i="9"/>
  <c r="L173" i="9"/>
  <c r="K174" i="9"/>
  <c r="J174" i="9"/>
  <c r="I175" i="9"/>
  <c r="C173" i="6"/>
  <c r="H173" i="6" s="1"/>
  <c r="F174" i="6" l="1"/>
  <c r="J173" i="6"/>
  <c r="L173" i="6"/>
  <c r="K176" i="6"/>
  <c r="L174" i="10"/>
  <c r="K175" i="10"/>
  <c r="H174" i="10"/>
  <c r="G175" i="10"/>
  <c r="I174" i="10"/>
  <c r="J173" i="10"/>
  <c r="I176" i="9"/>
  <c r="J175" i="9"/>
  <c r="L174" i="9"/>
  <c r="K175" i="9"/>
  <c r="H174" i="9"/>
  <c r="G175" i="9"/>
  <c r="C174" i="6"/>
  <c r="H174" i="6" s="1"/>
  <c r="F175" i="6" l="1"/>
  <c r="J174" i="6"/>
  <c r="L174" i="6"/>
  <c r="K177" i="6"/>
  <c r="J174" i="10"/>
  <c r="I175" i="10"/>
  <c r="H175" i="10"/>
  <c r="G176" i="10"/>
  <c r="L175" i="10"/>
  <c r="K176" i="10"/>
  <c r="H175" i="9"/>
  <c r="G176" i="9"/>
  <c r="L175" i="9"/>
  <c r="K176" i="9"/>
  <c r="I177" i="9"/>
  <c r="J176" i="9"/>
  <c r="C175" i="6"/>
  <c r="H175" i="6" s="1"/>
  <c r="F176" i="6" l="1"/>
  <c r="J175" i="6"/>
  <c r="L175" i="6"/>
  <c r="K178" i="6"/>
  <c r="L176" i="10"/>
  <c r="K177" i="10"/>
  <c r="H176" i="10"/>
  <c r="G177" i="10"/>
  <c r="I176" i="10"/>
  <c r="J175" i="10"/>
  <c r="J177" i="9"/>
  <c r="I178" i="9"/>
  <c r="K177" i="9"/>
  <c r="L176" i="9"/>
  <c r="H176" i="9"/>
  <c r="G177" i="9"/>
  <c r="C176" i="6"/>
  <c r="H176" i="6" s="1"/>
  <c r="F177" i="6" l="1"/>
  <c r="J176" i="6"/>
  <c r="L176" i="6"/>
  <c r="K179" i="6"/>
  <c r="J176" i="10"/>
  <c r="I177" i="10"/>
  <c r="H177" i="10"/>
  <c r="G178" i="10"/>
  <c r="L177" i="10"/>
  <c r="K178" i="10"/>
  <c r="H177" i="9"/>
  <c r="G178" i="9"/>
  <c r="K178" i="9"/>
  <c r="L177" i="9"/>
  <c r="J178" i="9"/>
  <c r="I179" i="9"/>
  <c r="C177" i="6"/>
  <c r="H177" i="6" s="1"/>
  <c r="F178" i="6" l="1"/>
  <c r="J177" i="6"/>
  <c r="L177" i="6"/>
  <c r="K180" i="6"/>
  <c r="L178" i="10"/>
  <c r="K179" i="10"/>
  <c r="H178" i="10"/>
  <c r="G179" i="10"/>
  <c r="I178" i="10"/>
  <c r="J177" i="10"/>
  <c r="J179" i="9"/>
  <c r="I180" i="9"/>
  <c r="L178" i="9"/>
  <c r="K179" i="9"/>
  <c r="H178" i="9"/>
  <c r="G179" i="9"/>
  <c r="C178" i="6"/>
  <c r="H178" i="6" s="1"/>
  <c r="F179" i="6" l="1"/>
  <c r="J178" i="6"/>
  <c r="L178" i="6"/>
  <c r="K181" i="6"/>
  <c r="I179" i="10"/>
  <c r="J178" i="10"/>
  <c r="H179" i="10"/>
  <c r="G180" i="10"/>
  <c r="K180" i="10"/>
  <c r="L179" i="10"/>
  <c r="H179" i="9"/>
  <c r="G180" i="9"/>
  <c r="L179" i="9"/>
  <c r="K180" i="9"/>
  <c r="J180" i="9"/>
  <c r="I181" i="9"/>
  <c r="C179" i="6"/>
  <c r="H179" i="6" s="1"/>
  <c r="F180" i="6" l="1"/>
  <c r="J179" i="6"/>
  <c r="L179" i="6"/>
  <c r="K182" i="6"/>
  <c r="K181" i="10"/>
  <c r="L180" i="10"/>
  <c r="G181" i="10"/>
  <c r="H180" i="10"/>
  <c r="J179" i="10"/>
  <c r="I180" i="10"/>
  <c r="I182" i="9"/>
  <c r="J181" i="9"/>
  <c r="L180" i="9"/>
  <c r="K181" i="9"/>
  <c r="H180" i="9"/>
  <c r="G181" i="9"/>
  <c r="C180" i="6"/>
  <c r="H180" i="6" s="1"/>
  <c r="F181" i="6" l="1"/>
  <c r="J180" i="6"/>
  <c r="L180" i="6"/>
  <c r="K183" i="6"/>
  <c r="J180" i="10"/>
  <c r="I181" i="10"/>
  <c r="G182" i="10"/>
  <c r="H181" i="10"/>
  <c r="L181" i="10"/>
  <c r="K182" i="10"/>
  <c r="H181" i="9"/>
  <c r="G182" i="9"/>
  <c r="L181" i="9"/>
  <c r="K182" i="9"/>
  <c r="I183" i="9"/>
  <c r="J182" i="9"/>
  <c r="C181" i="6"/>
  <c r="H181" i="6" s="1"/>
  <c r="F182" i="6" l="1"/>
  <c r="J181" i="6"/>
  <c r="L181" i="6"/>
  <c r="K184" i="6"/>
  <c r="G183" i="10"/>
  <c r="H182" i="10"/>
  <c r="L182" i="10"/>
  <c r="K183" i="10"/>
  <c r="J181" i="10"/>
  <c r="I182" i="10"/>
  <c r="J183" i="9"/>
  <c r="I184" i="9"/>
  <c r="K183" i="9"/>
  <c r="L182" i="9"/>
  <c r="H182" i="9"/>
  <c r="G183" i="9"/>
  <c r="C182" i="6"/>
  <c r="H182" i="6" s="1"/>
  <c r="F183" i="6" l="1"/>
  <c r="J182" i="6"/>
  <c r="L182" i="6"/>
  <c r="K185" i="6"/>
  <c r="I183" i="10"/>
  <c r="J182" i="10"/>
  <c r="L183" i="10"/>
  <c r="K184" i="10"/>
  <c r="H183" i="10"/>
  <c r="G184" i="10"/>
  <c r="K184" i="9"/>
  <c r="L183" i="9"/>
  <c r="H183" i="9"/>
  <c r="G184" i="9"/>
  <c r="J184" i="9"/>
  <c r="I185" i="9"/>
  <c r="C183" i="6"/>
  <c r="H183" i="6" s="1"/>
  <c r="F184" i="6" l="1"/>
  <c r="J183" i="6"/>
  <c r="L183" i="6"/>
  <c r="K186" i="6"/>
  <c r="H184" i="10"/>
  <c r="G185" i="10"/>
  <c r="K185" i="10"/>
  <c r="L184" i="10"/>
  <c r="I184" i="10"/>
  <c r="J183" i="10"/>
  <c r="J185" i="9"/>
  <c r="I186" i="9"/>
  <c r="H184" i="9"/>
  <c r="G185" i="9"/>
  <c r="L184" i="9"/>
  <c r="K185" i="9"/>
  <c r="C184" i="6"/>
  <c r="H184" i="6" s="1"/>
  <c r="F185" i="6" l="1"/>
  <c r="J184" i="6"/>
  <c r="L184" i="6"/>
  <c r="K187" i="6"/>
  <c r="I185" i="10"/>
  <c r="J184" i="10"/>
  <c r="K186" i="10"/>
  <c r="L185" i="10"/>
  <c r="H185" i="10"/>
  <c r="G186" i="10"/>
  <c r="L185" i="9"/>
  <c r="K186" i="9"/>
  <c r="H185" i="9"/>
  <c r="G186" i="9"/>
  <c r="J186" i="9"/>
  <c r="I187" i="9"/>
  <c r="C185" i="6"/>
  <c r="H185" i="6" s="1"/>
  <c r="F186" i="6" l="1"/>
  <c r="J185" i="6"/>
  <c r="L185" i="6"/>
  <c r="K188" i="6"/>
  <c r="H186" i="10"/>
  <c r="G187" i="10"/>
  <c r="K187" i="10"/>
  <c r="L186" i="10"/>
  <c r="J185" i="10"/>
  <c r="I186" i="10"/>
  <c r="I188" i="9"/>
  <c r="J187" i="9"/>
  <c r="H186" i="9"/>
  <c r="G187" i="9"/>
  <c r="L186" i="9"/>
  <c r="K187" i="9"/>
  <c r="C186" i="6"/>
  <c r="H186" i="6" s="1"/>
  <c r="F187" i="6" l="1"/>
  <c r="J186" i="6"/>
  <c r="L186" i="6"/>
  <c r="K189" i="6"/>
  <c r="J186" i="10"/>
  <c r="I187" i="10"/>
  <c r="L187" i="10"/>
  <c r="K188" i="10"/>
  <c r="H187" i="10"/>
  <c r="G188" i="10"/>
  <c r="L187" i="9"/>
  <c r="K188" i="9"/>
  <c r="H187" i="9"/>
  <c r="G188" i="9"/>
  <c r="I189" i="9"/>
  <c r="J188" i="9"/>
  <c r="C187" i="6"/>
  <c r="H187" i="6" s="1"/>
  <c r="F188" i="6" l="1"/>
  <c r="J187" i="6"/>
  <c r="L187" i="6"/>
  <c r="K190" i="6"/>
  <c r="G189" i="10"/>
  <c r="H188" i="10"/>
  <c r="L188" i="10"/>
  <c r="K189" i="10"/>
  <c r="J187" i="10"/>
  <c r="I188" i="10"/>
  <c r="J189" i="9"/>
  <c r="I190" i="9"/>
  <c r="H188" i="9"/>
  <c r="G189" i="9"/>
  <c r="K189" i="9"/>
  <c r="L188" i="9"/>
  <c r="C188" i="6"/>
  <c r="H188" i="6" s="1"/>
  <c r="F189" i="6" l="1"/>
  <c r="J188" i="6"/>
  <c r="L188" i="6"/>
  <c r="K191" i="6"/>
  <c r="J188" i="10"/>
  <c r="I189" i="10"/>
  <c r="L189" i="10"/>
  <c r="K190" i="10"/>
  <c r="H189" i="10"/>
  <c r="G190" i="10"/>
  <c r="H189" i="9"/>
  <c r="G190" i="9"/>
  <c r="K190" i="9"/>
  <c r="L189" i="9"/>
  <c r="J190" i="9"/>
  <c r="I191" i="9"/>
  <c r="C189" i="6"/>
  <c r="H189" i="6" s="1"/>
  <c r="F190" i="6" l="1"/>
  <c r="J189" i="6"/>
  <c r="L189" i="6"/>
  <c r="K192" i="6"/>
  <c r="H190" i="10"/>
  <c r="G191" i="10"/>
  <c r="J189" i="10"/>
  <c r="I190" i="10"/>
  <c r="L190" i="10"/>
  <c r="K191" i="10"/>
  <c r="J191" i="9"/>
  <c r="I192" i="9"/>
  <c r="L190" i="9"/>
  <c r="K191" i="9"/>
  <c r="H190" i="9"/>
  <c r="G191" i="9"/>
  <c r="C190" i="6"/>
  <c r="H190" i="6" s="1"/>
  <c r="F191" i="6" l="1"/>
  <c r="J190" i="6"/>
  <c r="L190" i="6"/>
  <c r="K193" i="6"/>
  <c r="L191" i="10"/>
  <c r="K192" i="10"/>
  <c r="H191" i="10"/>
  <c r="G192" i="10"/>
  <c r="I191" i="10"/>
  <c r="J190" i="10"/>
  <c r="L191" i="9"/>
  <c r="K192" i="9"/>
  <c r="H191" i="9"/>
  <c r="G192" i="9"/>
  <c r="J192" i="9"/>
  <c r="I193" i="9"/>
  <c r="C191" i="6"/>
  <c r="H191" i="6" s="1"/>
  <c r="F192" i="6" l="1"/>
  <c r="J191" i="6"/>
  <c r="L191" i="6"/>
  <c r="K194" i="6"/>
  <c r="J191" i="10"/>
  <c r="I192" i="10"/>
  <c r="G193" i="10"/>
  <c r="H192" i="10"/>
  <c r="K193" i="10"/>
  <c r="L192" i="10"/>
  <c r="I194" i="9"/>
  <c r="J193" i="9"/>
  <c r="H192" i="9"/>
  <c r="G193" i="9"/>
  <c r="L192" i="9"/>
  <c r="K193" i="9"/>
  <c r="C192" i="6"/>
  <c r="H192" i="6" s="1"/>
  <c r="F193" i="6" l="1"/>
  <c r="J192" i="6"/>
  <c r="L192" i="6"/>
  <c r="K195" i="6"/>
  <c r="L193" i="10"/>
  <c r="K194" i="10"/>
  <c r="G194" i="10"/>
  <c r="H193" i="10"/>
  <c r="J192" i="10"/>
  <c r="I193" i="10"/>
  <c r="L193" i="9"/>
  <c r="K194" i="9"/>
  <c r="H193" i="9"/>
  <c r="G194" i="9"/>
  <c r="I195" i="9"/>
  <c r="J194" i="9"/>
  <c r="C193" i="6"/>
  <c r="H193" i="6" s="1"/>
  <c r="F194" i="6" l="1"/>
  <c r="J193" i="6"/>
  <c r="L193" i="6"/>
  <c r="K196" i="6"/>
  <c r="J193" i="10"/>
  <c r="I194" i="10"/>
  <c r="G195" i="10"/>
  <c r="H194" i="10"/>
  <c r="L194" i="10"/>
  <c r="K195" i="10"/>
  <c r="J195" i="9"/>
  <c r="I196" i="9"/>
  <c r="H194" i="9"/>
  <c r="G195" i="9"/>
  <c r="K195" i="9"/>
  <c r="L194" i="9"/>
  <c r="C194" i="6"/>
  <c r="H194" i="6" s="1"/>
  <c r="F195" i="6" l="1"/>
  <c r="J194" i="6"/>
  <c r="L194" i="6"/>
  <c r="K197" i="6"/>
  <c r="L195" i="10"/>
  <c r="K196" i="10"/>
  <c r="H195" i="10"/>
  <c r="G196" i="10"/>
  <c r="I195" i="10"/>
  <c r="J194" i="10"/>
  <c r="K196" i="9"/>
  <c r="L195" i="9"/>
  <c r="H195" i="9"/>
  <c r="G196" i="9"/>
  <c r="J196" i="9"/>
  <c r="I197" i="9"/>
  <c r="C195" i="6"/>
  <c r="H195" i="6" s="1"/>
  <c r="F196" i="6" l="1"/>
  <c r="J195" i="6"/>
  <c r="L195" i="6"/>
  <c r="K198" i="6"/>
  <c r="I196" i="10"/>
  <c r="J195" i="10"/>
  <c r="H196" i="10"/>
  <c r="G197" i="10"/>
  <c r="K197" i="10"/>
  <c r="L196" i="10"/>
  <c r="H196" i="9"/>
  <c r="G197" i="9"/>
  <c r="J197" i="9"/>
  <c r="I198" i="9"/>
  <c r="L196" i="9"/>
  <c r="K197" i="9"/>
  <c r="C196" i="6"/>
  <c r="H196" i="6" s="1"/>
  <c r="F197" i="6" l="1"/>
  <c r="J196" i="6"/>
  <c r="L196" i="6"/>
  <c r="K199" i="6"/>
  <c r="K198" i="10"/>
  <c r="L197" i="10"/>
  <c r="H197" i="10"/>
  <c r="G198" i="10"/>
  <c r="J196" i="10"/>
  <c r="I197" i="10"/>
  <c r="I199" i="9"/>
  <c r="J198" i="9"/>
  <c r="L197" i="9"/>
  <c r="K198" i="9"/>
  <c r="H197" i="9"/>
  <c r="G198" i="9"/>
  <c r="C197" i="6"/>
  <c r="H197" i="6" s="1"/>
  <c r="F198" i="6" l="1"/>
  <c r="J197" i="6"/>
  <c r="L197" i="6"/>
  <c r="K200" i="6"/>
  <c r="J197" i="10"/>
  <c r="I198" i="10"/>
  <c r="G199" i="10"/>
  <c r="H198" i="10"/>
  <c r="K199" i="10"/>
  <c r="L198" i="10"/>
  <c r="L198" i="9"/>
  <c r="K199" i="9"/>
  <c r="H198" i="9"/>
  <c r="G199" i="9"/>
  <c r="J199" i="9"/>
  <c r="I200" i="9"/>
  <c r="C198" i="6"/>
  <c r="H198" i="6" s="1"/>
  <c r="F199" i="6" l="1"/>
  <c r="J198" i="6"/>
  <c r="L198" i="6"/>
  <c r="K201" i="6"/>
  <c r="K200" i="10"/>
  <c r="L199" i="10"/>
  <c r="H199" i="10"/>
  <c r="G200" i="10"/>
  <c r="I199" i="10"/>
  <c r="J198" i="10"/>
  <c r="J200" i="9"/>
  <c r="I201" i="9"/>
  <c r="H199" i="9"/>
  <c r="G200" i="9"/>
  <c r="K200" i="9"/>
  <c r="L199" i="9"/>
  <c r="C199" i="6"/>
  <c r="H199" i="6" s="1"/>
  <c r="F200" i="6" l="1"/>
  <c r="J199" i="6"/>
  <c r="L199" i="6"/>
  <c r="K202" i="6"/>
  <c r="I200" i="10"/>
  <c r="J199" i="10"/>
  <c r="H200" i="10"/>
  <c r="G201" i="10"/>
  <c r="K201" i="10"/>
  <c r="L200" i="10"/>
  <c r="L200" i="9"/>
  <c r="K201" i="9"/>
  <c r="H200" i="9"/>
  <c r="G201" i="9"/>
  <c r="I202" i="9"/>
  <c r="J201" i="9"/>
  <c r="C200" i="6"/>
  <c r="H200" i="6" s="1"/>
  <c r="F201" i="6" l="1"/>
  <c r="J200" i="6"/>
  <c r="L200" i="6"/>
  <c r="K203" i="6"/>
  <c r="K202" i="10"/>
  <c r="L201" i="10"/>
  <c r="G202" i="10"/>
  <c r="H201" i="10"/>
  <c r="J200" i="10"/>
  <c r="I201" i="10"/>
  <c r="H201" i="9"/>
  <c r="G202" i="9"/>
  <c r="I203" i="9"/>
  <c r="J202" i="9"/>
  <c r="L201" i="9"/>
  <c r="K202" i="9"/>
  <c r="C201" i="6"/>
  <c r="H201" i="6" s="1"/>
  <c r="F202" i="6" l="1"/>
  <c r="J201" i="6"/>
  <c r="L201" i="6"/>
  <c r="K204" i="6"/>
  <c r="I202" i="10"/>
  <c r="J201" i="10"/>
  <c r="H202" i="10"/>
  <c r="G203" i="10"/>
  <c r="K203" i="10"/>
  <c r="L202" i="10"/>
  <c r="K203" i="9"/>
  <c r="L202" i="9"/>
  <c r="J203" i="9"/>
  <c r="I204" i="9"/>
  <c r="H202" i="9"/>
  <c r="G203" i="9"/>
  <c r="C202" i="6"/>
  <c r="H202" i="6" s="1"/>
  <c r="F203" i="6" l="1"/>
  <c r="J202" i="6"/>
  <c r="L202" i="6"/>
  <c r="K205" i="6"/>
  <c r="K204" i="10"/>
  <c r="L203" i="10"/>
  <c r="H203" i="10"/>
  <c r="G204" i="10"/>
  <c r="I203" i="10"/>
  <c r="J202" i="10"/>
  <c r="I205" i="9"/>
  <c r="J204" i="9"/>
  <c r="H203" i="9"/>
  <c r="G204" i="9"/>
  <c r="L203" i="9"/>
  <c r="K204" i="9"/>
  <c r="C203" i="6"/>
  <c r="H203" i="6" s="1"/>
  <c r="F204" i="6" l="1"/>
  <c r="J203" i="6"/>
  <c r="L203" i="6"/>
  <c r="K206" i="6"/>
  <c r="J203" i="10"/>
  <c r="I204" i="10"/>
  <c r="G205" i="10"/>
  <c r="H204" i="10"/>
  <c r="K205" i="10"/>
  <c r="L204" i="10"/>
  <c r="H204" i="9"/>
  <c r="G205" i="9"/>
  <c r="L204" i="9"/>
  <c r="K205" i="9"/>
  <c r="I206" i="9"/>
  <c r="J205" i="9"/>
  <c r="C204" i="6"/>
  <c r="H204" i="6" s="1"/>
  <c r="F205" i="6" l="1"/>
  <c r="J204" i="6"/>
  <c r="L204" i="6"/>
  <c r="K207" i="6"/>
  <c r="K206" i="10"/>
  <c r="L205" i="10"/>
  <c r="H205" i="10"/>
  <c r="G206" i="10"/>
  <c r="I205" i="10"/>
  <c r="J204" i="10"/>
  <c r="J206" i="9"/>
  <c r="I207" i="9"/>
  <c r="K206" i="9"/>
  <c r="L205" i="9"/>
  <c r="H205" i="9"/>
  <c r="G206" i="9"/>
  <c r="C205" i="6"/>
  <c r="H205" i="6" s="1"/>
  <c r="F206" i="6" l="1"/>
  <c r="J205" i="6"/>
  <c r="L205" i="6"/>
  <c r="K208" i="6"/>
  <c r="I206" i="10"/>
  <c r="J205" i="10"/>
  <c r="H206" i="10"/>
  <c r="G207" i="10"/>
  <c r="K207" i="10"/>
  <c r="L206" i="10"/>
  <c r="H206" i="9"/>
  <c r="G207" i="9"/>
  <c r="L206" i="9"/>
  <c r="K207" i="9"/>
  <c r="I208" i="9"/>
  <c r="J207" i="9"/>
  <c r="C206" i="6"/>
  <c r="H206" i="6" s="1"/>
  <c r="F207" i="6" l="1"/>
  <c r="J206" i="6"/>
  <c r="L206" i="6"/>
  <c r="K209" i="6"/>
  <c r="G208" i="10"/>
  <c r="H207" i="10"/>
  <c r="K208" i="10"/>
  <c r="L207" i="10"/>
  <c r="J206" i="10"/>
  <c r="I207" i="10"/>
  <c r="I209" i="9"/>
  <c r="J208" i="9"/>
  <c r="L207" i="9"/>
  <c r="K208" i="9"/>
  <c r="H207" i="9"/>
  <c r="G208" i="9"/>
  <c r="C207" i="6"/>
  <c r="H207" i="6" s="1"/>
  <c r="F208" i="6" l="1"/>
  <c r="J207" i="6"/>
  <c r="L207" i="6"/>
  <c r="K210" i="6"/>
  <c r="I208" i="10"/>
  <c r="J207" i="10"/>
  <c r="K209" i="10"/>
  <c r="L208" i="10"/>
  <c r="H208" i="10"/>
  <c r="G209" i="10"/>
  <c r="K209" i="9"/>
  <c r="L208" i="9"/>
  <c r="H208" i="9"/>
  <c r="G209" i="9"/>
  <c r="J209" i="9"/>
  <c r="I210" i="9"/>
  <c r="C208" i="6"/>
  <c r="H208" i="6" s="1"/>
  <c r="F209" i="6" l="1"/>
  <c r="J208" i="6"/>
  <c r="L208" i="6"/>
  <c r="K211" i="6"/>
  <c r="H209" i="10"/>
  <c r="G210" i="10"/>
  <c r="K210" i="10"/>
  <c r="L209" i="10"/>
  <c r="I209" i="10"/>
  <c r="J208" i="10"/>
  <c r="I211" i="9"/>
  <c r="J210" i="9"/>
  <c r="H209" i="9"/>
  <c r="G210" i="9"/>
  <c r="L209" i="9"/>
  <c r="K210" i="9"/>
  <c r="C209" i="6"/>
  <c r="H209" i="6" s="1"/>
  <c r="F210" i="6" l="1"/>
  <c r="J209" i="6"/>
  <c r="L209" i="6"/>
  <c r="K212" i="6"/>
  <c r="J209" i="10"/>
  <c r="I210" i="10"/>
  <c r="K211" i="10"/>
  <c r="L210" i="10"/>
  <c r="G211" i="10"/>
  <c r="H210" i="10"/>
  <c r="H210" i="9"/>
  <c r="G211" i="9"/>
  <c r="L210" i="9"/>
  <c r="K211" i="9"/>
  <c r="I212" i="9"/>
  <c r="J211" i="9"/>
  <c r="C210" i="6"/>
  <c r="H210" i="6" s="1"/>
  <c r="F211" i="6" l="1"/>
  <c r="J210" i="6"/>
  <c r="L210" i="6"/>
  <c r="K213" i="6"/>
  <c r="K212" i="10"/>
  <c r="L211" i="10"/>
  <c r="H211" i="10"/>
  <c r="G212" i="10"/>
  <c r="I211" i="10"/>
  <c r="J210" i="10"/>
  <c r="K212" i="9"/>
  <c r="L211" i="9"/>
  <c r="J212" i="9"/>
  <c r="I213" i="9"/>
  <c r="H211" i="9"/>
  <c r="G212" i="9"/>
  <c r="C211" i="6"/>
  <c r="H211" i="6" s="1"/>
  <c r="F212" i="6" l="1"/>
  <c r="J211" i="6"/>
  <c r="L211" i="6"/>
  <c r="K214" i="6"/>
  <c r="I212" i="10"/>
  <c r="J211" i="10"/>
  <c r="H212" i="10"/>
  <c r="G213" i="10"/>
  <c r="K213" i="10"/>
  <c r="L212" i="10"/>
  <c r="I214" i="9"/>
  <c r="J213" i="9"/>
  <c r="H212" i="9"/>
  <c r="G213" i="9"/>
  <c r="L212" i="9"/>
  <c r="K213" i="9"/>
  <c r="C212" i="6"/>
  <c r="H212" i="6" s="1"/>
  <c r="F213" i="6" l="1"/>
  <c r="J212" i="6"/>
  <c r="L212" i="6"/>
  <c r="K215" i="6"/>
  <c r="K214" i="10"/>
  <c r="L213" i="10"/>
  <c r="G214" i="10"/>
  <c r="H213" i="10"/>
  <c r="J212" i="10"/>
  <c r="I213" i="10"/>
  <c r="H213" i="9"/>
  <c r="G214" i="9"/>
  <c r="L213" i="9"/>
  <c r="K214" i="9"/>
  <c r="I215" i="9"/>
  <c r="J214" i="9"/>
  <c r="C213" i="6"/>
  <c r="H213" i="6" s="1"/>
  <c r="F214" i="6" l="1"/>
  <c r="J213" i="6"/>
  <c r="L213" i="6"/>
  <c r="K216" i="6"/>
  <c r="I214" i="10"/>
  <c r="J213" i="10"/>
  <c r="H214" i="10"/>
  <c r="G215" i="10"/>
  <c r="K215" i="10"/>
  <c r="L214" i="10"/>
  <c r="K215" i="9"/>
  <c r="L214" i="9"/>
  <c r="J215" i="9"/>
  <c r="I216" i="9"/>
  <c r="H214" i="9"/>
  <c r="G215" i="9"/>
  <c r="C214" i="6"/>
  <c r="H214" i="6" s="1"/>
  <c r="F215" i="6" l="1"/>
  <c r="J214" i="6"/>
  <c r="L214" i="6"/>
  <c r="K217" i="6"/>
  <c r="K216" i="10"/>
  <c r="L215" i="10"/>
  <c r="H215" i="10"/>
  <c r="G216" i="10"/>
  <c r="I215" i="10"/>
  <c r="J214" i="10"/>
  <c r="H215" i="9"/>
  <c r="G216" i="9"/>
  <c r="I217" i="9"/>
  <c r="J216" i="9"/>
  <c r="L215" i="9"/>
  <c r="K216" i="9"/>
  <c r="C215" i="6"/>
  <c r="H215" i="6" s="1"/>
  <c r="F216" i="6" l="1"/>
  <c r="J215" i="6"/>
  <c r="L215" i="6"/>
  <c r="K218" i="6"/>
  <c r="J215" i="10"/>
  <c r="I216" i="10"/>
  <c r="G217" i="10"/>
  <c r="H216" i="10"/>
  <c r="K217" i="10"/>
  <c r="L216" i="10"/>
  <c r="I218" i="9"/>
  <c r="J217" i="9"/>
  <c r="L216" i="9"/>
  <c r="K217" i="9"/>
  <c r="H216" i="9"/>
  <c r="G217" i="9"/>
  <c r="C216" i="6"/>
  <c r="H216" i="6" s="1"/>
  <c r="F217" i="6" l="1"/>
  <c r="J216" i="6"/>
  <c r="L216" i="6"/>
  <c r="K219" i="6"/>
  <c r="L217" i="10"/>
  <c r="K218" i="10"/>
  <c r="H217" i="10"/>
  <c r="G218" i="10"/>
  <c r="I217" i="10"/>
  <c r="J216" i="10"/>
  <c r="H217" i="9"/>
  <c r="G218" i="9"/>
  <c r="K218" i="9"/>
  <c r="L217" i="9"/>
  <c r="I219" i="9"/>
  <c r="J218" i="9"/>
  <c r="C217" i="6"/>
  <c r="H217" i="6" s="1"/>
  <c r="F218" i="6" l="1"/>
  <c r="J217" i="6"/>
  <c r="L217" i="6"/>
  <c r="K220" i="6"/>
  <c r="I218" i="10"/>
  <c r="J217" i="10"/>
  <c r="G219" i="10"/>
  <c r="H218" i="10"/>
  <c r="L218" i="10"/>
  <c r="K219" i="10"/>
  <c r="I220" i="9"/>
  <c r="J219" i="9"/>
  <c r="K219" i="9"/>
  <c r="L218" i="9"/>
  <c r="H218" i="9"/>
  <c r="G219" i="9"/>
  <c r="C218" i="6"/>
  <c r="H218" i="6" s="1"/>
  <c r="F219" i="6" l="1"/>
  <c r="J218" i="6"/>
  <c r="L218" i="6"/>
  <c r="K221" i="6"/>
  <c r="L219" i="10"/>
  <c r="K220" i="10"/>
  <c r="G220" i="10"/>
  <c r="H219" i="10"/>
  <c r="J218" i="10"/>
  <c r="I219" i="10"/>
  <c r="H219" i="9"/>
  <c r="G220" i="9"/>
  <c r="L219" i="9"/>
  <c r="K220" i="9"/>
  <c r="I221" i="9"/>
  <c r="J220" i="9"/>
  <c r="C219" i="6"/>
  <c r="H219" i="6" s="1"/>
  <c r="F220" i="6" l="1"/>
  <c r="J219" i="6"/>
  <c r="L219" i="6"/>
  <c r="K222" i="6"/>
  <c r="I220" i="10"/>
  <c r="J219" i="10"/>
  <c r="H220" i="10"/>
  <c r="G221" i="10"/>
  <c r="L220" i="10"/>
  <c r="K221" i="10"/>
  <c r="L220" i="9"/>
  <c r="K221" i="9"/>
  <c r="I222" i="9"/>
  <c r="J221" i="9"/>
  <c r="H220" i="9"/>
  <c r="G221" i="9"/>
  <c r="C220" i="6"/>
  <c r="H220" i="6" s="1"/>
  <c r="F221" i="6" l="1"/>
  <c r="J220" i="6"/>
  <c r="L220" i="6"/>
  <c r="K223" i="6"/>
  <c r="L221" i="10"/>
  <c r="K222" i="10"/>
  <c r="G222" i="10"/>
  <c r="H221" i="10"/>
  <c r="J220" i="10"/>
  <c r="I221" i="10"/>
  <c r="H221" i="9"/>
  <c r="G222" i="9"/>
  <c r="I223" i="9"/>
  <c r="J222" i="9"/>
  <c r="L221" i="9"/>
  <c r="K222" i="9"/>
  <c r="C221" i="6"/>
  <c r="H221" i="6" s="1"/>
  <c r="F222" i="6" l="1"/>
  <c r="J221" i="6"/>
  <c r="L221" i="6"/>
  <c r="K224" i="6"/>
  <c r="L222" i="10"/>
  <c r="K223" i="10"/>
  <c r="I222" i="10"/>
  <c r="J221" i="10"/>
  <c r="H222" i="10"/>
  <c r="G223" i="10"/>
  <c r="L222" i="9"/>
  <c r="K223" i="9"/>
  <c r="I224" i="9"/>
  <c r="J223" i="9"/>
  <c r="H222" i="9"/>
  <c r="G223" i="9"/>
  <c r="C222" i="6"/>
  <c r="H222" i="6" s="1"/>
  <c r="F223" i="6" l="1"/>
  <c r="J222" i="6"/>
  <c r="L222" i="6"/>
  <c r="K225" i="6"/>
  <c r="J222" i="10"/>
  <c r="I223" i="10"/>
  <c r="G224" i="10"/>
  <c r="H223" i="10"/>
  <c r="L223" i="10"/>
  <c r="K224" i="10"/>
  <c r="H223" i="9"/>
  <c r="G224" i="9"/>
  <c r="I225" i="9"/>
  <c r="J224" i="9"/>
  <c r="L223" i="9"/>
  <c r="K224" i="9"/>
  <c r="C223" i="6"/>
  <c r="H223" i="6" s="1"/>
  <c r="F224" i="6" l="1"/>
  <c r="J223" i="6"/>
  <c r="L223" i="6"/>
  <c r="K226" i="6"/>
  <c r="L224" i="10"/>
  <c r="K225" i="10"/>
  <c r="H224" i="10"/>
  <c r="G225" i="10"/>
  <c r="J223" i="10"/>
  <c r="I224" i="10"/>
  <c r="K225" i="9"/>
  <c r="L224" i="9"/>
  <c r="I226" i="9"/>
  <c r="J225" i="9"/>
  <c r="H224" i="9"/>
  <c r="G225" i="9"/>
  <c r="C224" i="6"/>
  <c r="H224" i="6" s="1"/>
  <c r="F225" i="6" l="1"/>
  <c r="J224" i="6"/>
  <c r="L224" i="6"/>
  <c r="K227" i="6"/>
  <c r="H225" i="10"/>
  <c r="G226" i="10"/>
  <c r="I225" i="10"/>
  <c r="J224" i="10"/>
  <c r="L225" i="10"/>
  <c r="K226" i="10"/>
  <c r="H225" i="9"/>
  <c r="G226" i="9"/>
  <c r="I227" i="9"/>
  <c r="J226" i="9"/>
  <c r="L225" i="9"/>
  <c r="K226" i="9"/>
  <c r="C225" i="6"/>
  <c r="H225" i="6" s="1"/>
  <c r="F226" i="6" l="1"/>
  <c r="J225" i="6"/>
  <c r="L225" i="6"/>
  <c r="K228" i="6"/>
  <c r="G227" i="10"/>
  <c r="H226" i="10"/>
  <c r="L226" i="10"/>
  <c r="K227" i="10"/>
  <c r="J225" i="10"/>
  <c r="I226" i="10"/>
  <c r="I228" i="9"/>
  <c r="J227" i="9"/>
  <c r="K227" i="9"/>
  <c r="L226" i="9"/>
  <c r="H226" i="9"/>
  <c r="G227" i="9"/>
  <c r="C226" i="6"/>
  <c r="H226" i="6" s="1"/>
  <c r="F227" i="6" l="1"/>
  <c r="J226" i="6"/>
  <c r="L226" i="6"/>
  <c r="K229" i="6"/>
  <c r="I227" i="10"/>
  <c r="J226" i="10"/>
  <c r="L227" i="10"/>
  <c r="K228" i="10"/>
  <c r="H227" i="10"/>
  <c r="G228" i="10"/>
  <c r="H227" i="9"/>
  <c r="G228" i="9"/>
  <c r="L227" i="9"/>
  <c r="K228" i="9"/>
  <c r="I229" i="9"/>
  <c r="J228" i="9"/>
  <c r="C227" i="6"/>
  <c r="H227" i="6" s="1"/>
  <c r="F228" i="6" l="1"/>
  <c r="J227" i="6"/>
  <c r="L227" i="6"/>
  <c r="K230" i="6"/>
  <c r="L228" i="10"/>
  <c r="K229" i="10"/>
  <c r="G229" i="10"/>
  <c r="H228" i="10"/>
  <c r="J227" i="10"/>
  <c r="I228" i="10"/>
  <c r="L228" i="9"/>
  <c r="K229" i="9"/>
  <c r="I230" i="9"/>
  <c r="J229" i="9"/>
  <c r="H228" i="9"/>
  <c r="G229" i="9"/>
  <c r="C228" i="6"/>
  <c r="H228" i="6" s="1"/>
  <c r="F229" i="6" l="1"/>
  <c r="J228" i="6"/>
  <c r="L228" i="6"/>
  <c r="K231" i="6"/>
  <c r="I229" i="10"/>
  <c r="J228" i="10"/>
  <c r="H229" i="10"/>
  <c r="G230" i="10"/>
  <c r="L229" i="10"/>
  <c r="K230" i="10"/>
  <c r="H229" i="9"/>
  <c r="G230" i="9"/>
  <c r="I231" i="9"/>
  <c r="J230" i="9"/>
  <c r="L229" i="9"/>
  <c r="K230" i="9"/>
  <c r="C229" i="6"/>
  <c r="H229" i="6" s="1"/>
  <c r="F230" i="6" l="1"/>
  <c r="J229" i="6"/>
  <c r="L229" i="6"/>
  <c r="K232" i="6"/>
  <c r="L230" i="10"/>
  <c r="K231" i="10"/>
  <c r="G231" i="10"/>
  <c r="H230" i="10"/>
  <c r="I230" i="10"/>
  <c r="J229" i="10"/>
  <c r="K231" i="9"/>
  <c r="L230" i="9"/>
  <c r="I232" i="9"/>
  <c r="J231" i="9"/>
  <c r="H230" i="9"/>
  <c r="G231" i="9"/>
  <c r="C230" i="6"/>
  <c r="H230" i="6" s="1"/>
  <c r="F231" i="6" l="1"/>
  <c r="J230" i="6"/>
  <c r="L230" i="6"/>
  <c r="K233" i="6"/>
  <c r="G232" i="10"/>
  <c r="H231" i="10"/>
  <c r="J230" i="10"/>
  <c r="I231" i="10"/>
  <c r="L231" i="10"/>
  <c r="K232" i="10"/>
  <c r="H231" i="9"/>
  <c r="G232" i="9"/>
  <c r="I233" i="9"/>
  <c r="J232" i="9"/>
  <c r="L231" i="9"/>
  <c r="K232" i="9"/>
  <c r="C231" i="6"/>
  <c r="H231" i="6" s="1"/>
  <c r="F232" i="6" l="1"/>
  <c r="J231" i="6"/>
  <c r="L231" i="6"/>
  <c r="K234" i="6"/>
  <c r="L232" i="10"/>
  <c r="K233" i="10"/>
  <c r="I232" i="10"/>
  <c r="J231" i="10"/>
  <c r="H232" i="10"/>
  <c r="G233" i="10"/>
  <c r="K233" i="9"/>
  <c r="L232" i="9"/>
  <c r="I234" i="9"/>
  <c r="J233" i="9"/>
  <c r="H232" i="9"/>
  <c r="G233" i="9"/>
  <c r="C232" i="6"/>
  <c r="H232" i="6" s="1"/>
  <c r="F233" i="6" l="1"/>
  <c r="J232" i="6"/>
  <c r="L232" i="6"/>
  <c r="K235" i="6"/>
  <c r="G234" i="10"/>
  <c r="H233" i="10"/>
  <c r="J232" i="10"/>
  <c r="I233" i="10"/>
  <c r="L233" i="10"/>
  <c r="K234" i="10"/>
  <c r="H233" i="9"/>
  <c r="G234" i="9"/>
  <c r="I235" i="9"/>
  <c r="J234" i="9"/>
  <c r="L233" i="9"/>
  <c r="K234" i="9"/>
  <c r="C233" i="6"/>
  <c r="H233" i="6" s="1"/>
  <c r="F234" i="6" l="1"/>
  <c r="J233" i="6"/>
  <c r="L233" i="6"/>
  <c r="K236" i="6"/>
  <c r="L234" i="10"/>
  <c r="K235" i="10"/>
  <c r="I234" i="10"/>
  <c r="J233" i="10"/>
  <c r="H234" i="10"/>
  <c r="G235" i="10"/>
  <c r="K235" i="9"/>
  <c r="L234" i="9"/>
  <c r="I236" i="9"/>
  <c r="J235" i="9"/>
  <c r="H234" i="9"/>
  <c r="G235" i="9"/>
  <c r="C234" i="6"/>
  <c r="H234" i="6" s="1"/>
  <c r="F235" i="6" l="1"/>
  <c r="J234" i="6"/>
  <c r="L234" i="6"/>
  <c r="K237" i="6"/>
  <c r="G236" i="10"/>
  <c r="H235" i="10"/>
  <c r="J234" i="10"/>
  <c r="I235" i="10"/>
  <c r="L235" i="10"/>
  <c r="K236" i="10"/>
  <c r="I237" i="9"/>
  <c r="J236" i="9"/>
  <c r="H235" i="9"/>
  <c r="G236" i="9"/>
  <c r="L235" i="9"/>
  <c r="K236" i="9"/>
  <c r="C235" i="6"/>
  <c r="H235" i="6" s="1"/>
  <c r="F236" i="6" l="1"/>
  <c r="J235" i="6"/>
  <c r="L235" i="6"/>
  <c r="K238" i="6"/>
  <c r="L236" i="10"/>
  <c r="K237" i="10"/>
  <c r="J235" i="10"/>
  <c r="I236" i="10"/>
  <c r="H236" i="10"/>
  <c r="G237" i="10"/>
  <c r="K237" i="9"/>
  <c r="L236" i="9"/>
  <c r="H236" i="9"/>
  <c r="G237" i="9"/>
  <c r="I238" i="9"/>
  <c r="J237" i="9"/>
  <c r="C236" i="6"/>
  <c r="H236" i="6" s="1"/>
  <c r="F237" i="6" l="1"/>
  <c r="J236" i="6"/>
  <c r="L236" i="6"/>
  <c r="K239" i="6"/>
  <c r="H237" i="10"/>
  <c r="G238" i="10"/>
  <c r="I237" i="10"/>
  <c r="J236" i="10"/>
  <c r="K238" i="10"/>
  <c r="L237" i="10"/>
  <c r="I239" i="9"/>
  <c r="J238" i="9"/>
  <c r="H237" i="9"/>
  <c r="G238" i="9"/>
  <c r="L237" i="9"/>
  <c r="K238" i="9"/>
  <c r="C237" i="6"/>
  <c r="H237" i="6" s="1"/>
  <c r="F238" i="6" l="1"/>
  <c r="J237" i="6"/>
  <c r="L237" i="6"/>
  <c r="K240" i="6"/>
  <c r="K239" i="10"/>
  <c r="L238" i="10"/>
  <c r="J237" i="10"/>
  <c r="I238" i="10"/>
  <c r="G239" i="10"/>
  <c r="H238" i="10"/>
  <c r="K239" i="9"/>
  <c r="L238" i="9"/>
  <c r="H238" i="9"/>
  <c r="G239" i="9"/>
  <c r="I240" i="9"/>
  <c r="J239" i="9"/>
  <c r="C238" i="6"/>
  <c r="H238" i="6" s="1"/>
  <c r="F239" i="6" l="1"/>
  <c r="J238" i="6"/>
  <c r="L238" i="6"/>
  <c r="K241" i="6"/>
  <c r="G240" i="10"/>
  <c r="H239" i="10"/>
  <c r="I239" i="10"/>
  <c r="J238" i="10"/>
  <c r="K240" i="10"/>
  <c r="L239" i="10"/>
  <c r="H239" i="9"/>
  <c r="G240" i="9"/>
  <c r="I241" i="9"/>
  <c r="J240" i="9"/>
  <c r="L239" i="9"/>
  <c r="K240" i="9"/>
  <c r="C239" i="6"/>
  <c r="H239" i="6" s="1"/>
  <c r="F240" i="6" l="1"/>
  <c r="J239" i="6"/>
  <c r="L239" i="6"/>
  <c r="K242" i="6"/>
  <c r="K241" i="10"/>
  <c r="L240" i="10"/>
  <c r="J239" i="10"/>
  <c r="I240" i="10"/>
  <c r="G241" i="10"/>
  <c r="H240" i="10"/>
  <c r="K241" i="9"/>
  <c r="L240" i="9"/>
  <c r="I242" i="9"/>
  <c r="J241" i="9"/>
  <c r="H240" i="9"/>
  <c r="G241" i="9"/>
  <c r="C240" i="6"/>
  <c r="H240" i="6" s="1"/>
  <c r="F241" i="6" l="1"/>
  <c r="J240" i="6"/>
  <c r="L240" i="6"/>
  <c r="K243" i="6"/>
  <c r="H241" i="10"/>
  <c r="G242" i="10"/>
  <c r="I241" i="10"/>
  <c r="J240" i="10"/>
  <c r="K242" i="10"/>
  <c r="L241" i="10"/>
  <c r="H241" i="9"/>
  <c r="G242" i="9"/>
  <c r="I243" i="9"/>
  <c r="J242" i="9"/>
  <c r="K242" i="9"/>
  <c r="L241" i="9"/>
  <c r="C241" i="6"/>
  <c r="H241" i="6" s="1"/>
  <c r="F242" i="6" l="1"/>
  <c r="J241" i="6"/>
  <c r="L241" i="6"/>
  <c r="K244" i="6"/>
  <c r="K243" i="10"/>
  <c r="L242" i="10"/>
  <c r="I242" i="10"/>
  <c r="J241" i="10"/>
  <c r="H242" i="10"/>
  <c r="G243" i="10"/>
  <c r="L242" i="9"/>
  <c r="K243" i="9"/>
  <c r="I244" i="9"/>
  <c r="J243" i="9"/>
  <c r="H242" i="9"/>
  <c r="G243" i="9"/>
  <c r="C242" i="6"/>
  <c r="H242" i="6" s="1"/>
  <c r="F243" i="6" l="1"/>
  <c r="J242" i="6"/>
  <c r="L242" i="6"/>
  <c r="K245" i="6"/>
  <c r="H243" i="10"/>
  <c r="G244" i="10"/>
  <c r="I243" i="10"/>
  <c r="J242" i="10"/>
  <c r="K244" i="10"/>
  <c r="L243" i="10"/>
  <c r="H243" i="9"/>
  <c r="G244" i="9"/>
  <c r="I245" i="9"/>
  <c r="J244" i="9"/>
  <c r="L243" i="9"/>
  <c r="K244" i="9"/>
  <c r="C243" i="6"/>
  <c r="H243" i="6" s="1"/>
  <c r="F244" i="6" l="1"/>
  <c r="J243" i="6"/>
  <c r="L243" i="6"/>
  <c r="K246" i="6"/>
  <c r="K245" i="10"/>
  <c r="L244" i="10"/>
  <c r="J243" i="10"/>
  <c r="I244" i="10"/>
  <c r="H244" i="10"/>
  <c r="G245" i="10"/>
  <c r="I246" i="9"/>
  <c r="J245" i="9"/>
  <c r="K245" i="9"/>
  <c r="L244" i="9"/>
  <c r="H244" i="9"/>
  <c r="G245" i="9"/>
  <c r="C244" i="6"/>
  <c r="H244" i="6" s="1"/>
  <c r="F245" i="6" l="1"/>
  <c r="J244" i="6"/>
  <c r="L244" i="6"/>
  <c r="K247" i="6"/>
  <c r="H245" i="10"/>
  <c r="G246" i="10"/>
  <c r="J244" i="10"/>
  <c r="I245" i="10"/>
  <c r="K246" i="10"/>
  <c r="L245" i="10"/>
  <c r="H245" i="9"/>
  <c r="G246" i="9"/>
  <c r="K246" i="9"/>
  <c r="L245" i="9"/>
  <c r="I247" i="9"/>
  <c r="J246" i="9"/>
  <c r="C245" i="6"/>
  <c r="H245" i="6" s="1"/>
  <c r="F246" i="6" l="1"/>
  <c r="J245" i="6"/>
  <c r="L245" i="6"/>
  <c r="K248" i="6"/>
  <c r="K247" i="10"/>
  <c r="L246" i="10"/>
  <c r="J245" i="10"/>
  <c r="I246" i="10"/>
  <c r="H246" i="10"/>
  <c r="G247" i="10"/>
  <c r="I248" i="9"/>
  <c r="J247" i="9"/>
  <c r="L246" i="9"/>
  <c r="K247" i="9"/>
  <c r="H246" i="9"/>
  <c r="G247" i="9"/>
  <c r="C246" i="6"/>
  <c r="H246" i="6" s="1"/>
  <c r="F247" i="6" l="1"/>
  <c r="J246" i="6"/>
  <c r="L246" i="6"/>
  <c r="K249" i="6"/>
  <c r="G248" i="10"/>
  <c r="H247" i="10"/>
  <c r="J246" i="10"/>
  <c r="I247" i="10"/>
  <c r="K248" i="10"/>
  <c r="L247" i="10"/>
  <c r="L247" i="9"/>
  <c r="K248" i="9"/>
  <c r="H247" i="9"/>
  <c r="G248" i="9"/>
  <c r="I249" i="9"/>
  <c r="J248" i="9"/>
  <c r="C247" i="6"/>
  <c r="H247" i="6" s="1"/>
  <c r="F248" i="6" l="1"/>
  <c r="J247" i="6"/>
  <c r="L247" i="6"/>
  <c r="K250" i="6"/>
  <c r="J247" i="10"/>
  <c r="I248" i="10"/>
  <c r="K249" i="10"/>
  <c r="L248" i="10"/>
  <c r="G249" i="10"/>
  <c r="H248" i="10"/>
  <c r="K249" i="9"/>
  <c r="L248" i="9"/>
  <c r="I250" i="9"/>
  <c r="J249" i="9"/>
  <c r="H248" i="9"/>
  <c r="G249" i="9"/>
  <c r="C248" i="6"/>
  <c r="H248" i="6" s="1"/>
  <c r="F249" i="6" l="1"/>
  <c r="J248" i="6"/>
  <c r="L248" i="6"/>
  <c r="K251" i="6"/>
  <c r="H249" i="10"/>
  <c r="G250" i="10"/>
  <c r="K250" i="10"/>
  <c r="L249" i="10"/>
  <c r="I249" i="10"/>
  <c r="J248" i="10"/>
  <c r="H249" i="9"/>
  <c r="G250" i="9"/>
  <c r="I251" i="9"/>
  <c r="J250" i="9"/>
  <c r="K250" i="9"/>
  <c r="L249" i="9"/>
  <c r="C249" i="6"/>
  <c r="H249" i="6" s="1"/>
  <c r="F250" i="6" l="1"/>
  <c r="J249" i="6"/>
  <c r="L249" i="6"/>
  <c r="K252" i="6"/>
  <c r="I250" i="10"/>
  <c r="J249" i="10"/>
  <c r="K251" i="10"/>
  <c r="L250" i="10"/>
  <c r="H250" i="10"/>
  <c r="G251" i="10"/>
  <c r="L250" i="9"/>
  <c r="K251" i="9"/>
  <c r="I252" i="9"/>
  <c r="J251" i="9"/>
  <c r="H250" i="9"/>
  <c r="G251" i="9"/>
  <c r="C250" i="6"/>
  <c r="H250" i="6" s="1"/>
  <c r="F251" i="6" l="1"/>
  <c r="J250" i="6"/>
  <c r="L250" i="6"/>
  <c r="K253" i="6"/>
  <c r="K252" i="10"/>
  <c r="L251" i="10"/>
  <c r="H251" i="10"/>
  <c r="G252" i="10"/>
  <c r="J250" i="10"/>
  <c r="I251" i="10"/>
  <c r="H251" i="9"/>
  <c r="G252" i="9"/>
  <c r="I253" i="9"/>
  <c r="J252" i="9"/>
  <c r="L251" i="9"/>
  <c r="K252" i="9"/>
  <c r="C251" i="6"/>
  <c r="H251" i="6" s="1"/>
  <c r="F252" i="6" l="1"/>
  <c r="J251" i="6"/>
  <c r="L251" i="6"/>
  <c r="K254" i="6"/>
  <c r="J251" i="10"/>
  <c r="I252" i="10"/>
  <c r="H252" i="10"/>
  <c r="G253" i="10"/>
  <c r="K253" i="10"/>
  <c r="L252" i="10"/>
  <c r="K253" i="9"/>
  <c r="L252" i="9"/>
  <c r="I254" i="9"/>
  <c r="J253" i="9"/>
  <c r="H252" i="9"/>
  <c r="G253" i="9"/>
  <c r="C252" i="6"/>
  <c r="H252" i="6" s="1"/>
  <c r="F253" i="6" l="1"/>
  <c r="J252" i="6"/>
  <c r="L252" i="6"/>
  <c r="K255" i="6"/>
  <c r="K254" i="10"/>
  <c r="L253" i="10"/>
  <c r="G254" i="10"/>
  <c r="H253" i="10"/>
  <c r="J252" i="10"/>
  <c r="I253" i="10"/>
  <c r="H253" i="9"/>
  <c r="G254" i="9"/>
  <c r="I255" i="9"/>
  <c r="J254" i="9"/>
  <c r="K254" i="9"/>
  <c r="L253" i="9"/>
  <c r="C253" i="6"/>
  <c r="H253" i="6" s="1"/>
  <c r="F254" i="6" l="1"/>
  <c r="J253" i="6"/>
  <c r="L253" i="6"/>
  <c r="K256" i="6"/>
  <c r="J253" i="10"/>
  <c r="I254" i="10"/>
  <c r="G255" i="10"/>
  <c r="H254" i="10"/>
  <c r="K255" i="10"/>
  <c r="L254" i="10"/>
  <c r="L254" i="9"/>
  <c r="K255" i="9"/>
  <c r="I256" i="9"/>
  <c r="J255" i="9"/>
  <c r="H254" i="9"/>
  <c r="G255" i="9"/>
  <c r="C254" i="6"/>
  <c r="H254" i="6" s="1"/>
  <c r="F255" i="6" l="1"/>
  <c r="J254" i="6"/>
  <c r="L254" i="6"/>
  <c r="K257" i="6"/>
  <c r="K256" i="10"/>
  <c r="L255" i="10"/>
  <c r="H255" i="10"/>
  <c r="G256" i="10"/>
  <c r="I255" i="10"/>
  <c r="J254" i="10"/>
  <c r="H255" i="9"/>
  <c r="G256" i="9"/>
  <c r="I257" i="9"/>
  <c r="J256" i="9"/>
  <c r="L255" i="9"/>
  <c r="K256" i="9"/>
  <c r="C255" i="6"/>
  <c r="H255" i="6" s="1"/>
  <c r="F256" i="6" l="1"/>
  <c r="J255" i="6"/>
  <c r="L255" i="6"/>
  <c r="K258" i="6"/>
  <c r="I256" i="10"/>
  <c r="J255" i="10"/>
  <c r="H256" i="10"/>
  <c r="G257" i="10"/>
  <c r="K257" i="10"/>
  <c r="L256" i="10"/>
  <c r="I258" i="9"/>
  <c r="J257" i="9"/>
  <c r="K257" i="9"/>
  <c r="L256" i="9"/>
  <c r="H256" i="9"/>
  <c r="G257" i="9"/>
  <c r="C256" i="6"/>
  <c r="H256" i="6" s="1"/>
  <c r="F257" i="6" l="1"/>
  <c r="J256" i="6"/>
  <c r="L256" i="6"/>
  <c r="K259" i="6"/>
  <c r="H257" i="10"/>
  <c r="G258" i="10"/>
  <c r="K258" i="10"/>
  <c r="L257" i="10"/>
  <c r="J256" i="10"/>
  <c r="I257" i="10"/>
  <c r="H257" i="9"/>
  <c r="G258" i="9"/>
  <c r="K258" i="9"/>
  <c r="L257" i="9"/>
  <c r="I259" i="9"/>
  <c r="J258" i="9"/>
  <c r="C257" i="6"/>
  <c r="H257" i="6" s="1"/>
  <c r="F258" i="6" l="1"/>
  <c r="J257" i="6"/>
  <c r="L257" i="6"/>
  <c r="K260" i="6"/>
  <c r="J257" i="10"/>
  <c r="I258" i="10"/>
  <c r="K259" i="10"/>
  <c r="L258" i="10"/>
  <c r="H258" i="10"/>
  <c r="G259" i="10"/>
  <c r="I260" i="9"/>
  <c r="J259" i="9"/>
  <c r="L258" i="9"/>
  <c r="K259" i="9"/>
  <c r="H258" i="9"/>
  <c r="G259" i="9"/>
  <c r="C258" i="6"/>
  <c r="H258" i="6" s="1"/>
  <c r="F259" i="6" l="1"/>
  <c r="J258" i="6"/>
  <c r="L258" i="6"/>
  <c r="K261" i="6"/>
  <c r="K260" i="10"/>
  <c r="L259" i="10"/>
  <c r="G260" i="10"/>
  <c r="H259" i="10"/>
  <c r="J258" i="10"/>
  <c r="I259" i="10"/>
  <c r="K260" i="9"/>
  <c r="L259" i="9"/>
  <c r="H259" i="9"/>
  <c r="G260" i="9"/>
  <c r="I261" i="9"/>
  <c r="J260" i="9"/>
  <c r="C259" i="6"/>
  <c r="H259" i="6" s="1"/>
  <c r="F260" i="6" l="1"/>
  <c r="J259" i="6"/>
  <c r="L259" i="6"/>
  <c r="K262" i="6"/>
  <c r="J259" i="10"/>
  <c r="I260" i="10"/>
  <c r="G261" i="10"/>
  <c r="H260" i="10"/>
  <c r="K261" i="10"/>
  <c r="L260" i="10"/>
  <c r="I262" i="9"/>
  <c r="J261" i="9"/>
  <c r="H260" i="9"/>
  <c r="G261" i="9"/>
  <c r="K261" i="9"/>
  <c r="L260" i="9"/>
  <c r="C260" i="6"/>
  <c r="H260" i="6" s="1"/>
  <c r="F261" i="6" l="1"/>
  <c r="J260" i="6"/>
  <c r="L260" i="6"/>
  <c r="K263" i="6"/>
  <c r="K262" i="10"/>
  <c r="L261" i="10"/>
  <c r="H261" i="10"/>
  <c r="G262" i="10"/>
  <c r="J260" i="10"/>
  <c r="I261" i="10"/>
  <c r="L261" i="9"/>
  <c r="K262" i="9"/>
  <c r="H261" i="9"/>
  <c r="G262" i="9"/>
  <c r="I263" i="9"/>
  <c r="J262" i="9"/>
  <c r="H261" i="6"/>
  <c r="C261" i="6"/>
  <c r="F262" i="6" l="1"/>
  <c r="J261" i="6"/>
  <c r="L261" i="6"/>
  <c r="K264" i="6"/>
  <c r="I262" i="10"/>
  <c r="J261" i="10"/>
  <c r="H262" i="10"/>
  <c r="G263" i="10"/>
  <c r="K263" i="10"/>
  <c r="L262" i="10"/>
  <c r="I264" i="9"/>
  <c r="J263" i="9"/>
  <c r="H262" i="9"/>
  <c r="G263" i="9"/>
  <c r="K263" i="9"/>
  <c r="L262" i="9"/>
  <c r="C262" i="6"/>
  <c r="H262" i="6" s="1"/>
  <c r="F263" i="6" l="1"/>
  <c r="J262" i="6"/>
  <c r="L262" i="6"/>
  <c r="K265" i="6"/>
  <c r="K264" i="10"/>
  <c r="L263" i="10"/>
  <c r="H263" i="10"/>
  <c r="G264" i="10"/>
  <c r="J262" i="10"/>
  <c r="I263" i="10"/>
  <c r="K264" i="9"/>
  <c r="L263" i="9"/>
  <c r="H263" i="9"/>
  <c r="G264" i="9"/>
  <c r="I265" i="9"/>
  <c r="J264" i="9"/>
  <c r="C263" i="6"/>
  <c r="H263" i="6" s="1"/>
  <c r="F264" i="6" l="1"/>
  <c r="J263" i="6"/>
  <c r="L263" i="6"/>
  <c r="K266" i="6"/>
  <c r="J263" i="10"/>
  <c r="I264" i="10"/>
  <c r="H264" i="10"/>
  <c r="G265" i="10"/>
  <c r="K265" i="10"/>
  <c r="L264" i="10"/>
  <c r="I266" i="9"/>
  <c r="J265" i="9"/>
  <c r="H264" i="9"/>
  <c r="G265" i="9"/>
  <c r="L264" i="9"/>
  <c r="K265" i="9"/>
  <c r="C264" i="6"/>
  <c r="H264" i="6" s="1"/>
  <c r="F265" i="6" l="1"/>
  <c r="J264" i="6"/>
  <c r="L264" i="6"/>
  <c r="K267" i="6"/>
  <c r="K266" i="10"/>
  <c r="L265" i="10"/>
  <c r="G266" i="10"/>
  <c r="H265" i="10"/>
  <c r="J264" i="10"/>
  <c r="I265" i="10"/>
  <c r="K266" i="9"/>
  <c r="L265" i="9"/>
  <c r="H265" i="9"/>
  <c r="G266" i="9"/>
  <c r="I267" i="9"/>
  <c r="J266" i="9"/>
  <c r="C265" i="6"/>
  <c r="H265" i="6" s="1"/>
  <c r="F266" i="6" l="1"/>
  <c r="J265" i="6"/>
  <c r="L265" i="6"/>
  <c r="K268" i="6"/>
  <c r="J265" i="10"/>
  <c r="I266" i="10"/>
  <c r="G267" i="10"/>
  <c r="H266" i="10"/>
  <c r="K267" i="10"/>
  <c r="L266" i="10"/>
  <c r="I268" i="9"/>
  <c r="J267" i="9"/>
  <c r="H266" i="9"/>
  <c r="G267" i="9"/>
  <c r="K267" i="9"/>
  <c r="L266" i="9"/>
  <c r="C266" i="6"/>
  <c r="H266" i="6" s="1"/>
  <c r="F267" i="6" l="1"/>
  <c r="J266" i="6"/>
  <c r="L266" i="6"/>
  <c r="K269" i="6"/>
  <c r="K268" i="10"/>
  <c r="L267" i="10"/>
  <c r="H267" i="10"/>
  <c r="G268" i="10"/>
  <c r="J266" i="10"/>
  <c r="I267" i="10"/>
  <c r="L267" i="9"/>
  <c r="K268" i="9"/>
  <c r="H267" i="9"/>
  <c r="G268" i="9"/>
  <c r="I269" i="9"/>
  <c r="J268" i="9"/>
  <c r="C267" i="6"/>
  <c r="H267" i="6" s="1"/>
  <c r="F268" i="6" l="1"/>
  <c r="J267" i="6"/>
  <c r="L267" i="6"/>
  <c r="K270" i="6"/>
  <c r="J267" i="10"/>
  <c r="I268" i="10"/>
  <c r="H268" i="10"/>
  <c r="G269" i="10"/>
  <c r="K269" i="10"/>
  <c r="L268" i="10"/>
  <c r="I270" i="9"/>
  <c r="J269" i="9"/>
  <c r="H268" i="9"/>
  <c r="G269" i="9"/>
  <c r="K269" i="9"/>
  <c r="L268" i="9"/>
  <c r="C268" i="6"/>
  <c r="H268" i="6" s="1"/>
  <c r="F269" i="6" l="1"/>
  <c r="J268" i="6"/>
  <c r="L268" i="6"/>
  <c r="K271" i="6"/>
  <c r="K270" i="10"/>
  <c r="L269" i="10"/>
  <c r="G270" i="10"/>
  <c r="H269" i="10"/>
  <c r="J268" i="10"/>
  <c r="I269" i="10"/>
  <c r="K270" i="9"/>
  <c r="L269" i="9"/>
  <c r="H269" i="9"/>
  <c r="G270" i="9"/>
  <c r="I271" i="9"/>
  <c r="J270" i="9"/>
  <c r="C269" i="6"/>
  <c r="H269" i="6" s="1"/>
  <c r="F270" i="6" l="1"/>
  <c r="J269" i="6"/>
  <c r="L269" i="6"/>
  <c r="K272" i="6"/>
  <c r="J269" i="10"/>
  <c r="I270" i="10"/>
  <c r="H270" i="10"/>
  <c r="G271" i="10"/>
  <c r="K271" i="10"/>
  <c r="L270" i="10"/>
  <c r="I272" i="9"/>
  <c r="J271" i="9"/>
  <c r="H270" i="9"/>
  <c r="G271" i="9"/>
  <c r="L270" i="9"/>
  <c r="K271" i="9"/>
  <c r="C270" i="6"/>
  <c r="H270" i="6" s="1"/>
  <c r="F271" i="6" l="1"/>
  <c r="J270" i="6"/>
  <c r="L270" i="6"/>
  <c r="K273" i="6"/>
  <c r="K272" i="10"/>
  <c r="L271" i="10"/>
  <c r="H271" i="10"/>
  <c r="G272" i="10"/>
  <c r="J270" i="10"/>
  <c r="I271" i="10"/>
  <c r="K272" i="9"/>
  <c r="L271" i="9"/>
  <c r="H271" i="9"/>
  <c r="G272" i="9"/>
  <c r="I273" i="9"/>
  <c r="J272" i="9"/>
  <c r="C271" i="6"/>
  <c r="H271" i="6" s="1"/>
  <c r="F272" i="6" l="1"/>
  <c r="J271" i="6"/>
  <c r="L271" i="6"/>
  <c r="K274" i="6"/>
  <c r="J271" i="10"/>
  <c r="I272" i="10"/>
  <c r="G273" i="10"/>
  <c r="H272" i="10"/>
  <c r="K273" i="10"/>
  <c r="L272" i="10"/>
  <c r="I274" i="9"/>
  <c r="J273" i="9"/>
  <c r="H272" i="9"/>
  <c r="G273" i="9"/>
  <c r="K273" i="9"/>
  <c r="L272" i="9"/>
  <c r="C272" i="6"/>
  <c r="H272" i="6" s="1"/>
  <c r="F273" i="6" l="1"/>
  <c r="J272" i="6"/>
  <c r="L272" i="6"/>
  <c r="K275" i="6"/>
  <c r="K274" i="10"/>
  <c r="L273" i="10"/>
  <c r="H273" i="10"/>
  <c r="G274" i="10"/>
  <c r="J272" i="10"/>
  <c r="I273" i="10"/>
  <c r="L273" i="9"/>
  <c r="K274" i="9"/>
  <c r="H273" i="9"/>
  <c r="G274" i="9"/>
  <c r="I275" i="9"/>
  <c r="J274" i="9"/>
  <c r="C273" i="6"/>
  <c r="H273" i="6" s="1"/>
  <c r="F274" i="6" l="1"/>
  <c r="J273" i="6"/>
  <c r="L273" i="6"/>
  <c r="K276" i="6"/>
  <c r="J273" i="10"/>
  <c r="I274" i="10"/>
  <c r="H274" i="10"/>
  <c r="G275" i="10"/>
  <c r="K275" i="10"/>
  <c r="L274" i="10"/>
  <c r="I276" i="9"/>
  <c r="J275" i="9"/>
  <c r="H274" i="9"/>
  <c r="G275" i="9"/>
  <c r="K275" i="9"/>
  <c r="L274" i="9"/>
  <c r="C274" i="6"/>
  <c r="H274" i="6" s="1"/>
  <c r="F275" i="6" l="1"/>
  <c r="J274" i="6"/>
  <c r="L274" i="6"/>
  <c r="K277" i="6"/>
  <c r="K276" i="10"/>
  <c r="L275" i="10"/>
  <c r="G276" i="10"/>
  <c r="H275" i="10"/>
  <c r="J274" i="10"/>
  <c r="I275" i="10"/>
  <c r="K276" i="9"/>
  <c r="L275" i="9"/>
  <c r="H275" i="9"/>
  <c r="G276" i="9"/>
  <c r="I277" i="9"/>
  <c r="J276" i="9"/>
  <c r="C275" i="6"/>
  <c r="H275" i="6" s="1"/>
  <c r="F276" i="6" l="1"/>
  <c r="J275" i="6"/>
  <c r="L275" i="6"/>
  <c r="K278" i="6"/>
  <c r="J275" i="10"/>
  <c r="I276" i="10"/>
  <c r="G277" i="10"/>
  <c r="H276" i="10"/>
  <c r="K277" i="10"/>
  <c r="L276" i="10"/>
  <c r="I278" i="9"/>
  <c r="J277" i="9"/>
  <c r="H276" i="9"/>
  <c r="G277" i="9"/>
  <c r="L276" i="9"/>
  <c r="K277" i="9"/>
  <c r="C276" i="6"/>
  <c r="H276" i="6" s="1"/>
  <c r="F277" i="6" l="1"/>
  <c r="J276" i="6"/>
  <c r="L276" i="6"/>
  <c r="K279" i="6"/>
  <c r="K278" i="10"/>
  <c r="L277" i="10"/>
  <c r="G278" i="10"/>
  <c r="H277" i="10"/>
  <c r="J276" i="10"/>
  <c r="I277" i="10"/>
  <c r="K278" i="9"/>
  <c r="L277" i="9"/>
  <c r="H277" i="9"/>
  <c r="G278" i="9"/>
  <c r="J278" i="9"/>
  <c r="I279" i="9"/>
  <c r="C277" i="6"/>
  <c r="H277" i="6" s="1"/>
  <c r="F278" i="6" l="1"/>
  <c r="J277" i="6"/>
  <c r="L277" i="6"/>
  <c r="K280" i="6"/>
  <c r="G279" i="10"/>
  <c r="H278" i="10"/>
  <c r="J277" i="10"/>
  <c r="I278" i="10"/>
  <c r="K279" i="10"/>
  <c r="L278" i="10"/>
  <c r="J279" i="9"/>
  <c r="I280" i="9"/>
  <c r="H278" i="9"/>
  <c r="G279" i="9"/>
  <c r="L278" i="9"/>
  <c r="K279" i="9"/>
  <c r="C278" i="6"/>
  <c r="H278" i="6" s="1"/>
  <c r="F279" i="6" l="1"/>
  <c r="J278" i="6"/>
  <c r="L278" i="6"/>
  <c r="K281" i="6"/>
  <c r="K280" i="10"/>
  <c r="L279" i="10"/>
  <c r="J278" i="10"/>
  <c r="I279" i="10"/>
  <c r="G280" i="10"/>
  <c r="H279" i="10"/>
  <c r="K280" i="9"/>
  <c r="L279" i="9"/>
  <c r="H279" i="9"/>
  <c r="G280" i="9"/>
  <c r="J280" i="9"/>
  <c r="I281" i="9"/>
  <c r="C279" i="6"/>
  <c r="H279" i="6" s="1"/>
  <c r="F280" i="6" l="1"/>
  <c r="J279" i="6"/>
  <c r="L279" i="6"/>
  <c r="K282" i="6"/>
  <c r="G281" i="10"/>
  <c r="H280" i="10"/>
  <c r="J279" i="10"/>
  <c r="I280" i="10"/>
  <c r="K281" i="10"/>
  <c r="L280" i="10"/>
  <c r="J281" i="9"/>
  <c r="I282" i="9"/>
  <c r="H280" i="9"/>
  <c r="G281" i="9"/>
  <c r="K281" i="9"/>
  <c r="L280" i="9"/>
  <c r="C280" i="6"/>
  <c r="H280" i="6" s="1"/>
  <c r="F281" i="6" l="1"/>
  <c r="J280" i="6"/>
  <c r="L280" i="6"/>
  <c r="K283" i="6"/>
  <c r="K282" i="10"/>
  <c r="L281" i="10"/>
  <c r="J280" i="10"/>
  <c r="I281" i="10"/>
  <c r="G282" i="10"/>
  <c r="H281" i="10"/>
  <c r="K282" i="9"/>
  <c r="L281" i="9"/>
  <c r="H281" i="9"/>
  <c r="G282" i="9"/>
  <c r="J282" i="9"/>
  <c r="I283" i="9"/>
  <c r="C281" i="6"/>
  <c r="H281" i="6" s="1"/>
  <c r="F282" i="6" l="1"/>
  <c r="J281" i="6"/>
  <c r="L281" i="6"/>
  <c r="K284" i="6"/>
  <c r="G283" i="10"/>
  <c r="H282" i="10"/>
  <c r="J281" i="10"/>
  <c r="I282" i="10"/>
  <c r="K283" i="10"/>
  <c r="L282" i="10"/>
  <c r="J283" i="9"/>
  <c r="I284" i="9"/>
  <c r="H282" i="9"/>
  <c r="G283" i="9"/>
  <c r="K283" i="9"/>
  <c r="L282" i="9"/>
  <c r="C282" i="6"/>
  <c r="H282" i="6" s="1"/>
  <c r="F283" i="6" l="1"/>
  <c r="J282" i="6"/>
  <c r="L282" i="6"/>
  <c r="K285" i="6"/>
  <c r="K284" i="10"/>
  <c r="L283" i="10"/>
  <c r="J282" i="10"/>
  <c r="I283" i="10"/>
  <c r="G284" i="10"/>
  <c r="H283" i="10"/>
  <c r="K284" i="9"/>
  <c r="L283" i="9"/>
  <c r="H283" i="9"/>
  <c r="G284" i="9"/>
  <c r="J284" i="9"/>
  <c r="I285" i="9"/>
  <c r="C283" i="6"/>
  <c r="H283" i="6" s="1"/>
  <c r="F284" i="6" l="1"/>
  <c r="J283" i="6"/>
  <c r="L283" i="6"/>
  <c r="K286" i="6"/>
  <c r="G285" i="10"/>
  <c r="H284" i="10"/>
  <c r="J283" i="10"/>
  <c r="I284" i="10"/>
  <c r="K285" i="10"/>
  <c r="L284" i="10"/>
  <c r="J285" i="9"/>
  <c r="I286" i="9"/>
  <c r="H284" i="9"/>
  <c r="G285" i="9"/>
  <c r="K285" i="9"/>
  <c r="L284" i="9"/>
  <c r="C284" i="6"/>
  <c r="H284" i="6" s="1"/>
  <c r="F285" i="6" l="1"/>
  <c r="J284" i="6"/>
  <c r="L284" i="6"/>
  <c r="K287" i="6"/>
  <c r="K286" i="10"/>
  <c r="L285" i="10"/>
  <c r="J284" i="10"/>
  <c r="I285" i="10"/>
  <c r="G286" i="10"/>
  <c r="H285" i="10"/>
  <c r="K286" i="9"/>
  <c r="L285" i="9"/>
  <c r="H285" i="9"/>
  <c r="G286" i="9"/>
  <c r="J286" i="9"/>
  <c r="I287" i="9"/>
  <c r="C285" i="6"/>
  <c r="H285" i="6" s="1"/>
  <c r="F286" i="6" l="1"/>
  <c r="J285" i="6"/>
  <c r="L285" i="6"/>
  <c r="K288" i="6"/>
  <c r="G287" i="10"/>
  <c r="H286" i="10"/>
  <c r="J285" i="10"/>
  <c r="I286" i="10"/>
  <c r="K287" i="10"/>
  <c r="L286" i="10"/>
  <c r="J287" i="9"/>
  <c r="I288" i="9"/>
  <c r="H286" i="9"/>
  <c r="G287" i="9"/>
  <c r="K287" i="9"/>
  <c r="L286" i="9"/>
  <c r="C286" i="6"/>
  <c r="H286" i="6" s="1"/>
  <c r="F287" i="6" l="1"/>
  <c r="J286" i="6"/>
  <c r="L286" i="6"/>
  <c r="K289" i="6"/>
  <c r="K288" i="10"/>
  <c r="L287" i="10"/>
  <c r="J286" i="10"/>
  <c r="I287" i="10"/>
  <c r="G288" i="10"/>
  <c r="H287" i="10"/>
  <c r="L287" i="9"/>
  <c r="K288" i="9"/>
  <c r="G288" i="9"/>
  <c r="H287" i="9"/>
  <c r="J288" i="9"/>
  <c r="I289" i="9"/>
  <c r="C287" i="6"/>
  <c r="H287" i="6" s="1"/>
  <c r="F288" i="6" l="1"/>
  <c r="J287" i="6"/>
  <c r="L287" i="6"/>
  <c r="K290" i="6"/>
  <c r="G289" i="10"/>
  <c r="H288" i="10"/>
  <c r="J287" i="10"/>
  <c r="I288" i="10"/>
  <c r="K289" i="10"/>
  <c r="L288" i="10"/>
  <c r="I290" i="9"/>
  <c r="J289" i="9"/>
  <c r="G289" i="9"/>
  <c r="H288" i="9"/>
  <c r="L288" i="9"/>
  <c r="K289" i="9"/>
  <c r="C288" i="6"/>
  <c r="H288" i="6" s="1"/>
  <c r="F289" i="6" l="1"/>
  <c r="J288" i="6"/>
  <c r="L288" i="6"/>
  <c r="K291" i="6"/>
  <c r="K290" i="10"/>
  <c r="L289" i="10"/>
  <c r="J288" i="10"/>
  <c r="I289" i="10"/>
  <c r="G290" i="10"/>
  <c r="H289" i="10"/>
  <c r="L289" i="9"/>
  <c r="K290" i="9"/>
  <c r="H289" i="9"/>
  <c r="G290" i="9"/>
  <c r="I291" i="9"/>
  <c r="J290" i="9"/>
  <c r="C289" i="6"/>
  <c r="H289" i="6" s="1"/>
  <c r="F290" i="6" l="1"/>
  <c r="J289" i="6"/>
  <c r="L289" i="6"/>
  <c r="K292" i="6"/>
  <c r="G291" i="10"/>
  <c r="H290" i="10"/>
  <c r="J289" i="10"/>
  <c r="I290" i="10"/>
  <c r="K291" i="10"/>
  <c r="L290" i="10"/>
  <c r="J291" i="9"/>
  <c r="I292" i="9"/>
  <c r="H290" i="9"/>
  <c r="G291" i="9"/>
  <c r="L290" i="9"/>
  <c r="K291" i="9"/>
  <c r="C290" i="6"/>
  <c r="H290" i="6" s="1"/>
  <c r="F291" i="6" l="1"/>
  <c r="J290" i="6"/>
  <c r="L290" i="6"/>
  <c r="K293" i="6"/>
  <c r="K292" i="10"/>
  <c r="L291" i="10"/>
  <c r="J290" i="10"/>
  <c r="I291" i="10"/>
  <c r="G292" i="10"/>
  <c r="H291" i="10"/>
  <c r="H291" i="9"/>
  <c r="G292" i="9"/>
  <c r="K292" i="9"/>
  <c r="L291" i="9"/>
  <c r="J292" i="9"/>
  <c r="I293" i="9"/>
  <c r="C291" i="6"/>
  <c r="H291" i="6" s="1"/>
  <c r="F292" i="6" l="1"/>
  <c r="J291" i="6"/>
  <c r="L291" i="6"/>
  <c r="K294" i="6"/>
  <c r="G293" i="10"/>
  <c r="H292" i="10"/>
  <c r="J291" i="10"/>
  <c r="I292" i="10"/>
  <c r="K293" i="10"/>
  <c r="L292" i="10"/>
  <c r="J293" i="9"/>
  <c r="I294" i="9"/>
  <c r="K293" i="9"/>
  <c r="L292" i="9"/>
  <c r="H292" i="9"/>
  <c r="G293" i="9"/>
  <c r="C292" i="6"/>
  <c r="H292" i="6" s="1"/>
  <c r="F293" i="6" l="1"/>
  <c r="J292" i="6"/>
  <c r="L292" i="6"/>
  <c r="K295" i="6"/>
  <c r="K294" i="10"/>
  <c r="L293" i="10"/>
  <c r="J292" i="10"/>
  <c r="I293" i="10"/>
  <c r="G294" i="10"/>
  <c r="H293" i="10"/>
  <c r="G294" i="9"/>
  <c r="H293" i="9"/>
  <c r="L293" i="9"/>
  <c r="K294" i="9"/>
  <c r="J294" i="9"/>
  <c r="I295" i="9"/>
  <c r="C293" i="6"/>
  <c r="H293" i="6" s="1"/>
  <c r="F294" i="6" l="1"/>
  <c r="J293" i="6"/>
  <c r="L293" i="6"/>
  <c r="K296" i="6"/>
  <c r="G295" i="10"/>
  <c r="H294" i="10"/>
  <c r="J293" i="10"/>
  <c r="I294" i="10"/>
  <c r="K295" i="10"/>
  <c r="L294" i="10"/>
  <c r="L294" i="9"/>
  <c r="K295" i="9"/>
  <c r="I296" i="9"/>
  <c r="J295" i="9"/>
  <c r="G295" i="9"/>
  <c r="H294" i="9"/>
  <c r="C294" i="6"/>
  <c r="H294" i="6" s="1"/>
  <c r="F295" i="6" l="1"/>
  <c r="J294" i="6"/>
  <c r="L294" i="6"/>
  <c r="K297" i="6"/>
  <c r="K296" i="10"/>
  <c r="L295" i="10"/>
  <c r="J294" i="10"/>
  <c r="I295" i="10"/>
  <c r="G296" i="10"/>
  <c r="H295" i="10"/>
  <c r="H295" i="9"/>
  <c r="G296" i="9"/>
  <c r="I297" i="9"/>
  <c r="J296" i="9"/>
  <c r="L295" i="9"/>
  <c r="K296" i="9"/>
  <c r="C295" i="6"/>
  <c r="H295" i="6" s="1"/>
  <c r="F296" i="6" l="1"/>
  <c r="J295" i="6"/>
  <c r="L295" i="6"/>
  <c r="K298" i="6"/>
  <c r="G297" i="10"/>
  <c r="H296" i="10"/>
  <c r="J295" i="10"/>
  <c r="I296" i="10"/>
  <c r="K297" i="10"/>
  <c r="L296" i="10"/>
  <c r="L296" i="9"/>
  <c r="K297" i="9"/>
  <c r="J297" i="9"/>
  <c r="I298" i="9"/>
  <c r="H296" i="9"/>
  <c r="G297" i="9"/>
  <c r="C296" i="6"/>
  <c r="H296" i="6" s="1"/>
  <c r="F297" i="6" l="1"/>
  <c r="J296" i="6"/>
  <c r="L296" i="6"/>
  <c r="K299" i="6"/>
  <c r="K298" i="10"/>
  <c r="L297" i="10"/>
  <c r="J296" i="10"/>
  <c r="I297" i="10"/>
  <c r="G298" i="10"/>
  <c r="H297" i="10"/>
  <c r="J298" i="9"/>
  <c r="I299" i="9"/>
  <c r="H297" i="9"/>
  <c r="G298" i="9"/>
  <c r="K298" i="9"/>
  <c r="L297" i="9"/>
  <c r="C297" i="6"/>
  <c r="H297" i="6" s="1"/>
  <c r="F298" i="6" l="1"/>
  <c r="J297" i="6"/>
  <c r="L297" i="6"/>
  <c r="K300" i="6"/>
  <c r="G299" i="10"/>
  <c r="H298" i="10"/>
  <c r="J297" i="10"/>
  <c r="I298" i="10"/>
  <c r="K299" i="10"/>
  <c r="L298" i="10"/>
  <c r="J299" i="9"/>
  <c r="I300" i="9"/>
  <c r="K299" i="9"/>
  <c r="L298" i="9"/>
  <c r="G299" i="9"/>
  <c r="H298" i="9"/>
  <c r="C298" i="6"/>
  <c r="H298" i="6" s="1"/>
  <c r="F299" i="6" l="1"/>
  <c r="J298" i="6"/>
  <c r="L298" i="6"/>
  <c r="K301" i="6"/>
  <c r="K300" i="10"/>
  <c r="L299" i="10"/>
  <c r="J298" i="10"/>
  <c r="I299" i="10"/>
  <c r="G300" i="10"/>
  <c r="H299" i="10"/>
  <c r="G300" i="9"/>
  <c r="H299" i="9"/>
  <c r="J300" i="9"/>
  <c r="I301" i="9"/>
  <c r="L299" i="9"/>
  <c r="K300" i="9"/>
  <c r="C299" i="6"/>
  <c r="H299" i="6" s="1"/>
  <c r="F300" i="6" l="1"/>
  <c r="J299" i="6"/>
  <c r="L299" i="6"/>
  <c r="K302" i="6"/>
  <c r="G301" i="10"/>
  <c r="H300" i="10"/>
  <c r="J299" i="10"/>
  <c r="I300" i="10"/>
  <c r="K301" i="10"/>
  <c r="L300" i="10"/>
  <c r="L300" i="9"/>
  <c r="K301" i="9"/>
  <c r="J301" i="9"/>
  <c r="I302" i="9"/>
  <c r="G301" i="9"/>
  <c r="H300" i="9"/>
  <c r="C300" i="6"/>
  <c r="H300" i="6" s="1"/>
  <c r="F301" i="6" l="1"/>
  <c r="J300" i="6"/>
  <c r="L300" i="6"/>
  <c r="K303" i="6"/>
  <c r="K302" i="10"/>
  <c r="L301" i="10"/>
  <c r="J300" i="10"/>
  <c r="I301" i="10"/>
  <c r="G302" i="10"/>
  <c r="H301" i="10"/>
  <c r="G302" i="9"/>
  <c r="H301" i="9"/>
  <c r="I303" i="9"/>
  <c r="J302" i="9"/>
  <c r="L301" i="9"/>
  <c r="K302" i="9"/>
  <c r="C301" i="6"/>
  <c r="H301" i="6" s="1"/>
  <c r="F302" i="6" l="1"/>
  <c r="J301" i="6"/>
  <c r="L301" i="6"/>
  <c r="K304" i="6"/>
  <c r="G303" i="10"/>
  <c r="H302" i="10"/>
  <c r="J301" i="10"/>
  <c r="I302" i="10"/>
  <c r="K303" i="10"/>
  <c r="L302" i="10"/>
  <c r="L302" i="9"/>
  <c r="K303" i="9"/>
  <c r="I304" i="9"/>
  <c r="J303" i="9"/>
  <c r="G303" i="9"/>
  <c r="H302" i="9"/>
  <c r="C302" i="6"/>
  <c r="H302" i="6" s="1"/>
  <c r="F303" i="6" l="1"/>
  <c r="J302" i="6"/>
  <c r="L302" i="6"/>
  <c r="K305" i="6"/>
  <c r="K304" i="10"/>
  <c r="L303" i="10"/>
  <c r="J302" i="10"/>
  <c r="I303" i="10"/>
  <c r="G304" i="10"/>
  <c r="H303" i="10"/>
  <c r="G304" i="9"/>
  <c r="H303" i="9"/>
  <c r="J304" i="9"/>
  <c r="I305" i="9"/>
  <c r="K304" i="9"/>
  <c r="L303" i="9"/>
  <c r="C303" i="6"/>
  <c r="H303" i="6" s="1"/>
  <c r="F304" i="6" l="1"/>
  <c r="J303" i="6"/>
  <c r="L303" i="6"/>
  <c r="K306" i="6"/>
  <c r="G305" i="10"/>
  <c r="H304" i="10"/>
  <c r="J303" i="10"/>
  <c r="I304" i="10"/>
  <c r="K305" i="10"/>
  <c r="L304" i="10"/>
  <c r="K305" i="9"/>
  <c r="L304" i="9"/>
  <c r="J305" i="9"/>
  <c r="I306" i="9"/>
  <c r="G305" i="9"/>
  <c r="H304" i="9"/>
  <c r="C304" i="6"/>
  <c r="H304" i="6" s="1"/>
  <c r="F305" i="6" l="1"/>
  <c r="J304" i="6"/>
  <c r="L304" i="6"/>
  <c r="K307" i="6"/>
  <c r="K306" i="10"/>
  <c r="L305" i="10"/>
  <c r="J304" i="10"/>
  <c r="I305" i="10"/>
  <c r="G306" i="10"/>
  <c r="H305" i="10"/>
  <c r="G306" i="9"/>
  <c r="H305" i="9"/>
  <c r="J306" i="9"/>
  <c r="I307" i="9"/>
  <c r="L305" i="9"/>
  <c r="K306" i="9"/>
  <c r="C305" i="6"/>
  <c r="H305" i="6" s="1"/>
  <c r="F306" i="6" l="1"/>
  <c r="J305" i="6"/>
  <c r="L305" i="6"/>
  <c r="K308" i="6"/>
  <c r="J305" i="10"/>
  <c r="I306" i="10"/>
  <c r="G307" i="10"/>
  <c r="H306" i="10"/>
  <c r="K307" i="10"/>
  <c r="L306" i="10"/>
  <c r="L306" i="9"/>
  <c r="K307" i="9"/>
  <c r="J307" i="9"/>
  <c r="I308" i="9"/>
  <c r="G307" i="9"/>
  <c r="H306" i="9"/>
  <c r="C306" i="6"/>
  <c r="H306" i="6" s="1"/>
  <c r="F307" i="6" l="1"/>
  <c r="J306" i="6"/>
  <c r="L306" i="6"/>
  <c r="K309" i="6"/>
  <c r="L307" i="10"/>
  <c r="K308" i="10"/>
  <c r="G308" i="10"/>
  <c r="H307" i="10"/>
  <c r="I307" i="10"/>
  <c r="J306" i="10"/>
  <c r="G308" i="9"/>
  <c r="H307" i="9"/>
  <c r="L307" i="9"/>
  <c r="K308" i="9"/>
  <c r="I309" i="9"/>
  <c r="J308" i="9"/>
  <c r="C307" i="6"/>
  <c r="H307" i="6" s="1"/>
  <c r="F308" i="6" l="1"/>
  <c r="J307" i="6"/>
  <c r="L307" i="6"/>
  <c r="K310" i="6"/>
  <c r="L308" i="10"/>
  <c r="K309" i="10"/>
  <c r="I308" i="10"/>
  <c r="J307" i="10"/>
  <c r="H308" i="10"/>
  <c r="G309" i="10"/>
  <c r="I310" i="9"/>
  <c r="J309" i="9"/>
  <c r="L308" i="9"/>
  <c r="K309" i="9"/>
  <c r="G309" i="9"/>
  <c r="H308" i="9"/>
  <c r="C308" i="6"/>
  <c r="H308" i="6" s="1"/>
  <c r="F309" i="6" l="1"/>
  <c r="J308" i="6"/>
  <c r="L308" i="6"/>
  <c r="K311" i="6"/>
  <c r="H309" i="10"/>
  <c r="G310" i="10"/>
  <c r="L309" i="10"/>
  <c r="K310" i="10"/>
  <c r="I309" i="10"/>
  <c r="J308" i="10"/>
  <c r="G310" i="9"/>
  <c r="H309" i="9"/>
  <c r="K310" i="9"/>
  <c r="L309" i="9"/>
  <c r="J310" i="9"/>
  <c r="I311" i="9"/>
  <c r="C309" i="6"/>
  <c r="H309" i="6" s="1"/>
  <c r="F310" i="6" l="1"/>
  <c r="J309" i="6"/>
  <c r="L309" i="6"/>
  <c r="K312" i="6"/>
  <c r="I310" i="10"/>
  <c r="J309" i="10"/>
  <c r="K311" i="10"/>
  <c r="L310" i="10"/>
  <c r="H310" i="10"/>
  <c r="G311" i="10"/>
  <c r="J311" i="9"/>
  <c r="I312" i="9"/>
  <c r="K311" i="9"/>
  <c r="L310" i="9"/>
  <c r="G311" i="9"/>
  <c r="H310" i="9"/>
  <c r="C310" i="6"/>
  <c r="H310" i="6" s="1"/>
  <c r="F311" i="6" l="1"/>
  <c r="J310" i="6"/>
  <c r="L310" i="6"/>
  <c r="K313" i="6"/>
  <c r="G312" i="10"/>
  <c r="H311" i="10"/>
  <c r="L311" i="10"/>
  <c r="K312" i="10"/>
  <c r="I311" i="10"/>
  <c r="J310" i="10"/>
  <c r="G312" i="9"/>
  <c r="H311" i="9"/>
  <c r="J312" i="9"/>
  <c r="I313" i="9"/>
  <c r="L311" i="9"/>
  <c r="K312" i="9"/>
  <c r="C311" i="6"/>
  <c r="H311" i="6" s="1"/>
  <c r="F312" i="6" l="1"/>
  <c r="J311" i="6"/>
  <c r="L311" i="6"/>
  <c r="K314" i="6"/>
  <c r="I312" i="10"/>
  <c r="J311" i="10"/>
  <c r="L312" i="10"/>
  <c r="K313" i="10"/>
  <c r="G313" i="10"/>
  <c r="H312" i="10"/>
  <c r="L312" i="9"/>
  <c r="K313" i="9"/>
  <c r="J313" i="9"/>
  <c r="I314" i="9"/>
  <c r="G313" i="9"/>
  <c r="H312" i="9"/>
  <c r="C312" i="6"/>
  <c r="H312" i="6" s="1"/>
  <c r="F313" i="6" l="1"/>
  <c r="J312" i="6"/>
  <c r="L312" i="6"/>
  <c r="K315" i="6"/>
  <c r="G314" i="10"/>
  <c r="H313" i="10"/>
  <c r="L313" i="10"/>
  <c r="K314" i="10"/>
  <c r="I313" i="10"/>
  <c r="J312" i="10"/>
  <c r="G314" i="9"/>
  <c r="H313" i="9"/>
  <c r="I315" i="9"/>
  <c r="J314" i="9"/>
  <c r="L313" i="9"/>
  <c r="K314" i="9"/>
  <c r="C313" i="6"/>
  <c r="H313" i="6" s="1"/>
  <c r="F314" i="6" l="1"/>
  <c r="J313" i="6"/>
  <c r="L313" i="6"/>
  <c r="K316" i="6"/>
  <c r="I314" i="10"/>
  <c r="J313" i="10"/>
  <c r="L314" i="10"/>
  <c r="K315" i="10"/>
  <c r="H314" i="10"/>
  <c r="G315" i="10"/>
  <c r="L314" i="9"/>
  <c r="K315" i="9"/>
  <c r="I316" i="9"/>
  <c r="J315" i="9"/>
  <c r="G315" i="9"/>
  <c r="H314" i="9"/>
  <c r="C314" i="6"/>
  <c r="H314" i="6" s="1"/>
  <c r="F315" i="6" l="1"/>
  <c r="J314" i="6"/>
  <c r="L314" i="6"/>
  <c r="K317" i="6"/>
  <c r="I315" i="10"/>
  <c r="J314" i="10"/>
  <c r="H315" i="10"/>
  <c r="G316" i="10"/>
  <c r="K316" i="10"/>
  <c r="L315" i="10"/>
  <c r="G316" i="9"/>
  <c r="H315" i="9"/>
  <c r="K316" i="9"/>
  <c r="L315" i="9"/>
  <c r="J316" i="9"/>
  <c r="I317" i="9"/>
  <c r="C315" i="6"/>
  <c r="H315" i="6" s="1"/>
  <c r="F316" i="6" l="1"/>
  <c r="J315" i="6"/>
  <c r="L315" i="6"/>
  <c r="K318" i="6"/>
  <c r="K317" i="10"/>
  <c r="L316" i="10"/>
  <c r="H316" i="10"/>
  <c r="G317" i="10"/>
  <c r="I316" i="10"/>
  <c r="J315" i="10"/>
  <c r="J317" i="9"/>
  <c r="I318" i="9"/>
  <c r="K317" i="9"/>
  <c r="L316" i="9"/>
  <c r="G317" i="9"/>
  <c r="H316" i="9"/>
  <c r="C316" i="6"/>
  <c r="H316" i="6" s="1"/>
  <c r="F317" i="6" l="1"/>
  <c r="J316" i="6"/>
  <c r="L316" i="6"/>
  <c r="K319" i="6"/>
  <c r="H317" i="10"/>
  <c r="G318" i="10"/>
  <c r="I317" i="10"/>
  <c r="J316" i="10"/>
  <c r="L317" i="10"/>
  <c r="K318" i="10"/>
  <c r="G318" i="9"/>
  <c r="H317" i="9"/>
  <c r="L317" i="9"/>
  <c r="K318" i="9"/>
  <c r="J318" i="9"/>
  <c r="I319" i="9"/>
  <c r="C317" i="6"/>
  <c r="H317" i="6" s="1"/>
  <c r="F318" i="6" l="1"/>
  <c r="J317" i="6"/>
  <c r="L317" i="6"/>
  <c r="K320" i="6"/>
  <c r="L318" i="10"/>
  <c r="K319" i="10"/>
  <c r="I318" i="10"/>
  <c r="J317" i="10"/>
  <c r="H318" i="10"/>
  <c r="G319" i="10"/>
  <c r="J319" i="9"/>
  <c r="I320" i="9"/>
  <c r="L318" i="9"/>
  <c r="K319" i="9"/>
  <c r="G319" i="9"/>
  <c r="H318" i="9"/>
  <c r="C318" i="6"/>
  <c r="H318" i="6" s="1"/>
  <c r="F319" i="6" l="1"/>
  <c r="J318" i="6"/>
  <c r="L318" i="6"/>
  <c r="K321" i="6"/>
  <c r="G320" i="10"/>
  <c r="H319" i="10"/>
  <c r="I319" i="10"/>
  <c r="J318" i="10"/>
  <c r="L319" i="10"/>
  <c r="K320" i="10"/>
  <c r="G320" i="9"/>
  <c r="H319" i="9"/>
  <c r="L319" i="9"/>
  <c r="K320" i="9"/>
  <c r="I321" i="9"/>
  <c r="J320" i="9"/>
  <c r="C319" i="6"/>
  <c r="H319" i="6" s="1"/>
  <c r="F320" i="6" l="1"/>
  <c r="J319" i="6"/>
  <c r="L319" i="6"/>
  <c r="K322" i="6"/>
  <c r="L320" i="10"/>
  <c r="K321" i="10"/>
  <c r="I320" i="10"/>
  <c r="J319" i="10"/>
  <c r="H320" i="10"/>
  <c r="G321" i="10"/>
  <c r="J321" i="9"/>
  <c r="I322" i="9"/>
  <c r="L320" i="9"/>
  <c r="K321" i="9"/>
  <c r="G321" i="9"/>
  <c r="H320" i="9"/>
  <c r="C320" i="6"/>
  <c r="H320" i="6" s="1"/>
  <c r="F321" i="6" l="1"/>
  <c r="J320" i="6"/>
  <c r="L320" i="6"/>
  <c r="K323" i="6"/>
  <c r="H321" i="10"/>
  <c r="G322" i="10"/>
  <c r="I321" i="10"/>
  <c r="J320" i="10"/>
  <c r="L321" i="10"/>
  <c r="K322" i="10"/>
  <c r="K322" i="9"/>
  <c r="L321" i="9"/>
  <c r="G322" i="9"/>
  <c r="H321" i="9"/>
  <c r="J322" i="9"/>
  <c r="I323" i="9"/>
  <c r="C321" i="6"/>
  <c r="H321" i="6" s="1"/>
  <c r="F322" i="6" l="1"/>
  <c r="J321" i="6"/>
  <c r="L321" i="6"/>
  <c r="K324" i="6"/>
  <c r="L322" i="10"/>
  <c r="K323" i="10"/>
  <c r="I322" i="10"/>
  <c r="J321" i="10"/>
  <c r="G323" i="10"/>
  <c r="H322" i="10"/>
  <c r="I324" i="9"/>
  <c r="J323" i="9"/>
  <c r="G323" i="9"/>
  <c r="H322" i="9"/>
  <c r="L322" i="9"/>
  <c r="K323" i="9"/>
  <c r="C322" i="6"/>
  <c r="H322" i="6" s="1"/>
  <c r="F323" i="6" l="1"/>
  <c r="J322" i="6"/>
  <c r="L322" i="6"/>
  <c r="K325" i="6"/>
  <c r="J322" i="10"/>
  <c r="I323" i="10"/>
  <c r="G324" i="10"/>
  <c r="H323" i="10"/>
  <c r="K324" i="10"/>
  <c r="L323" i="10"/>
  <c r="L323" i="9"/>
  <c r="K324" i="9"/>
  <c r="G324" i="9"/>
  <c r="H323" i="9"/>
  <c r="I325" i="9"/>
  <c r="J324" i="9"/>
  <c r="C323" i="6"/>
  <c r="H323" i="6" s="1"/>
  <c r="F324" i="6" l="1"/>
  <c r="J323" i="6"/>
  <c r="L323" i="6"/>
  <c r="K326" i="6"/>
  <c r="L324" i="10"/>
  <c r="K325" i="10"/>
  <c r="G325" i="10"/>
  <c r="H324" i="10"/>
  <c r="J323" i="10"/>
  <c r="I324" i="10"/>
  <c r="J325" i="9"/>
  <c r="I326" i="9"/>
  <c r="G325" i="9"/>
  <c r="H324" i="9"/>
  <c r="K325" i="9"/>
  <c r="L324" i="9"/>
  <c r="C324" i="6"/>
  <c r="H324" i="6" s="1"/>
  <c r="F325" i="6" l="1"/>
  <c r="J324" i="6"/>
  <c r="L324" i="6"/>
  <c r="K327" i="6"/>
  <c r="L325" i="10"/>
  <c r="K326" i="10"/>
  <c r="J324" i="10"/>
  <c r="I325" i="10"/>
  <c r="G326" i="10"/>
  <c r="H325" i="10"/>
  <c r="L325" i="9"/>
  <c r="K326" i="9"/>
  <c r="G326" i="9"/>
  <c r="H325" i="9"/>
  <c r="I327" i="9"/>
  <c r="J326" i="9"/>
  <c r="C325" i="6"/>
  <c r="H325" i="6" s="1"/>
  <c r="F326" i="6" l="1"/>
  <c r="J325" i="6"/>
  <c r="L325" i="6"/>
  <c r="K328" i="6"/>
  <c r="L326" i="10"/>
  <c r="K327" i="10"/>
  <c r="G327" i="10"/>
  <c r="H326" i="10"/>
  <c r="J325" i="10"/>
  <c r="I326" i="10"/>
  <c r="J327" i="9"/>
  <c r="I328" i="9"/>
  <c r="G327" i="9"/>
  <c r="H326" i="9"/>
  <c r="K327" i="9"/>
  <c r="L326" i="9"/>
  <c r="C326" i="6"/>
  <c r="H326" i="6" s="1"/>
  <c r="F327" i="6" l="1"/>
  <c r="J326" i="6"/>
  <c r="L326" i="6"/>
  <c r="K329" i="6"/>
  <c r="G328" i="10"/>
  <c r="H327" i="10"/>
  <c r="J326" i="10"/>
  <c r="I327" i="10"/>
  <c r="K328" i="10"/>
  <c r="L327" i="10"/>
  <c r="K328" i="9"/>
  <c r="L327" i="9"/>
  <c r="G328" i="9"/>
  <c r="H327" i="9"/>
  <c r="I329" i="9"/>
  <c r="J328" i="9"/>
  <c r="C327" i="6"/>
  <c r="H327" i="6" s="1"/>
  <c r="F328" i="6" l="1"/>
  <c r="J327" i="6"/>
  <c r="L327" i="6"/>
  <c r="K330" i="6"/>
  <c r="L328" i="10"/>
  <c r="K329" i="10"/>
  <c r="J327" i="10"/>
  <c r="I328" i="10"/>
  <c r="G329" i="10"/>
  <c r="H328" i="10"/>
  <c r="I330" i="9"/>
  <c r="J329" i="9"/>
  <c r="G329" i="9"/>
  <c r="H328" i="9"/>
  <c r="L328" i="9"/>
  <c r="K329" i="9"/>
  <c r="C328" i="6"/>
  <c r="H328" i="6" s="1"/>
  <c r="F329" i="6" l="1"/>
  <c r="J328" i="6"/>
  <c r="L328" i="6"/>
  <c r="K331" i="6"/>
  <c r="G330" i="10"/>
  <c r="H329" i="10"/>
  <c r="J328" i="10"/>
  <c r="I329" i="10"/>
  <c r="K330" i="10"/>
  <c r="L329" i="10"/>
  <c r="K330" i="9"/>
  <c r="L329" i="9"/>
  <c r="G330" i="9"/>
  <c r="H329" i="9"/>
  <c r="J330" i="9"/>
  <c r="I331" i="9"/>
  <c r="C329" i="6"/>
  <c r="H329" i="6" s="1"/>
  <c r="F330" i="6" l="1"/>
  <c r="J329" i="6"/>
  <c r="L329" i="6"/>
  <c r="K332" i="6"/>
  <c r="L330" i="10"/>
  <c r="K331" i="10"/>
  <c r="J329" i="10"/>
  <c r="I330" i="10"/>
  <c r="G331" i="10"/>
  <c r="H330" i="10"/>
  <c r="I332" i="9"/>
  <c r="J331" i="9"/>
  <c r="G331" i="9"/>
  <c r="H330" i="9"/>
  <c r="L330" i="9"/>
  <c r="K331" i="9"/>
  <c r="C330" i="6"/>
  <c r="H330" i="6" s="1"/>
  <c r="F331" i="6" l="1"/>
  <c r="J330" i="6"/>
  <c r="L330" i="6"/>
  <c r="K333" i="6"/>
  <c r="G332" i="10"/>
  <c r="H331" i="10"/>
  <c r="J330" i="10"/>
  <c r="I331" i="10"/>
  <c r="L331" i="10"/>
  <c r="K332" i="10"/>
  <c r="K332" i="9"/>
  <c r="L331" i="9"/>
  <c r="G332" i="9"/>
  <c r="H331" i="9"/>
  <c r="J332" i="9"/>
  <c r="I333" i="9"/>
  <c r="C331" i="6"/>
  <c r="H331" i="6" s="1"/>
  <c r="F332" i="6" l="1"/>
  <c r="J331" i="6"/>
  <c r="L331" i="6"/>
  <c r="K334" i="6"/>
  <c r="K333" i="10"/>
  <c r="L332" i="10"/>
  <c r="J331" i="10"/>
  <c r="I332" i="10"/>
  <c r="G333" i="10"/>
  <c r="H332" i="10"/>
  <c r="I334" i="9"/>
  <c r="J333" i="9"/>
  <c r="G333" i="9"/>
  <c r="H332" i="9"/>
  <c r="L332" i="9"/>
  <c r="K333" i="9"/>
  <c r="C332" i="6"/>
  <c r="H332" i="6" s="1"/>
  <c r="F333" i="6" l="1"/>
  <c r="J332" i="6"/>
  <c r="L332" i="6"/>
  <c r="K335" i="6"/>
  <c r="G334" i="10"/>
  <c r="H333" i="10"/>
  <c r="J332" i="10"/>
  <c r="I333" i="10"/>
  <c r="L333" i="10"/>
  <c r="K334" i="10"/>
  <c r="L333" i="9"/>
  <c r="K334" i="9"/>
  <c r="G334" i="9"/>
  <c r="H333" i="9"/>
  <c r="J334" i="9"/>
  <c r="I335" i="9"/>
  <c r="C333" i="6"/>
  <c r="H333" i="6" s="1"/>
  <c r="F334" i="6" l="1"/>
  <c r="J333" i="6"/>
  <c r="L333" i="6"/>
  <c r="K336" i="6"/>
  <c r="J333" i="10"/>
  <c r="I334" i="10"/>
  <c r="K335" i="10"/>
  <c r="L334" i="10"/>
  <c r="G335" i="10"/>
  <c r="H334" i="10"/>
  <c r="I336" i="9"/>
  <c r="J335" i="9"/>
  <c r="G335" i="9"/>
  <c r="H334" i="9"/>
  <c r="L334" i="9"/>
  <c r="K335" i="9"/>
  <c r="C334" i="6"/>
  <c r="H334" i="6" s="1"/>
  <c r="F335" i="6" l="1"/>
  <c r="J334" i="6"/>
  <c r="L334" i="6"/>
  <c r="K337" i="6"/>
  <c r="L335" i="10"/>
  <c r="K336" i="10"/>
  <c r="G336" i="10"/>
  <c r="H335" i="10"/>
  <c r="J334" i="10"/>
  <c r="I335" i="10"/>
  <c r="L335" i="9"/>
  <c r="K336" i="9"/>
  <c r="G336" i="9"/>
  <c r="H335" i="9"/>
  <c r="J336" i="9"/>
  <c r="I337" i="9"/>
  <c r="C335" i="6"/>
  <c r="H335" i="6" s="1"/>
  <c r="F336" i="6" l="1"/>
  <c r="J335" i="6"/>
  <c r="L335" i="6"/>
  <c r="K338" i="6"/>
  <c r="J335" i="10"/>
  <c r="I336" i="10"/>
  <c r="K337" i="10"/>
  <c r="L336" i="10"/>
  <c r="G337" i="10"/>
  <c r="H336" i="10"/>
  <c r="G337" i="9"/>
  <c r="H336" i="9"/>
  <c r="I338" i="9"/>
  <c r="J337" i="9"/>
  <c r="L336" i="9"/>
  <c r="K337" i="9"/>
  <c r="C336" i="6"/>
  <c r="H336" i="6" s="1"/>
  <c r="F337" i="6" l="1"/>
  <c r="J336" i="6"/>
  <c r="L336" i="6"/>
  <c r="K339" i="6"/>
  <c r="K338" i="10"/>
  <c r="L337" i="10"/>
  <c r="G338" i="10"/>
  <c r="H337" i="10"/>
  <c r="J336" i="10"/>
  <c r="I337" i="10"/>
  <c r="L337" i="9"/>
  <c r="K338" i="9"/>
  <c r="J338" i="9"/>
  <c r="I339" i="9"/>
  <c r="G338" i="9"/>
  <c r="H337" i="9"/>
  <c r="C337" i="6"/>
  <c r="H337" i="6" s="1"/>
  <c r="F338" i="6" l="1"/>
  <c r="J337" i="6"/>
  <c r="L337" i="6"/>
  <c r="K340" i="6"/>
  <c r="J337" i="10"/>
  <c r="I338" i="10"/>
  <c r="G339" i="10"/>
  <c r="H338" i="10"/>
  <c r="L338" i="10"/>
  <c r="K339" i="10"/>
  <c r="G339" i="9"/>
  <c r="H338" i="9"/>
  <c r="I340" i="9"/>
  <c r="J339" i="9"/>
  <c r="L338" i="9"/>
  <c r="K339" i="9"/>
  <c r="C338" i="6"/>
  <c r="H338" i="6" s="1"/>
  <c r="F339" i="6" l="1"/>
  <c r="J338" i="6"/>
  <c r="L338" i="6"/>
  <c r="K341" i="6"/>
  <c r="K340" i="10"/>
  <c r="L339" i="10"/>
  <c r="H339" i="10"/>
  <c r="G340" i="10"/>
  <c r="J338" i="10"/>
  <c r="I339" i="10"/>
  <c r="L339" i="9"/>
  <c r="K340" i="9"/>
  <c r="J340" i="9"/>
  <c r="I341" i="9"/>
  <c r="G340" i="9"/>
  <c r="H339" i="9"/>
  <c r="C339" i="6"/>
  <c r="H339" i="6" s="1"/>
  <c r="F340" i="6" l="1"/>
  <c r="J339" i="6"/>
  <c r="L339" i="6"/>
  <c r="K342" i="6"/>
  <c r="H340" i="10"/>
  <c r="G341" i="10"/>
  <c r="J339" i="10"/>
  <c r="I340" i="10"/>
  <c r="L340" i="10"/>
  <c r="K341" i="10"/>
  <c r="G341" i="9"/>
  <c r="H340" i="9"/>
  <c r="I342" i="9"/>
  <c r="J341" i="9"/>
  <c r="L340" i="9"/>
  <c r="K341" i="9"/>
  <c r="C340" i="6"/>
  <c r="H340" i="6" s="1"/>
  <c r="F341" i="6" l="1"/>
  <c r="J340" i="6"/>
  <c r="L340" i="6"/>
  <c r="K343" i="6"/>
  <c r="K342" i="10"/>
  <c r="L341" i="10"/>
  <c r="J340" i="10"/>
  <c r="I341" i="10"/>
  <c r="H341" i="10"/>
  <c r="G342" i="10"/>
  <c r="J342" i="9"/>
  <c r="I343" i="9"/>
  <c r="L341" i="9"/>
  <c r="K342" i="9"/>
  <c r="G342" i="9"/>
  <c r="H341" i="9"/>
  <c r="C341" i="6"/>
  <c r="H341" i="6" s="1"/>
  <c r="F342" i="6" l="1"/>
  <c r="J341" i="6"/>
  <c r="L341" i="6"/>
  <c r="K344" i="6"/>
  <c r="H342" i="10"/>
  <c r="G343" i="10"/>
  <c r="J341" i="10"/>
  <c r="I342" i="10"/>
  <c r="L342" i="10"/>
  <c r="K343" i="10"/>
  <c r="G343" i="9"/>
  <c r="H342" i="9"/>
  <c r="L342" i="9"/>
  <c r="K343" i="9"/>
  <c r="I344" i="9"/>
  <c r="J343" i="9"/>
  <c r="C342" i="6"/>
  <c r="H342" i="6" s="1"/>
  <c r="F343" i="6" l="1"/>
  <c r="J342" i="6"/>
  <c r="L342" i="6"/>
  <c r="K345" i="6"/>
  <c r="K344" i="10"/>
  <c r="L343" i="10"/>
  <c r="J342" i="10"/>
  <c r="I343" i="10"/>
  <c r="H343" i="10"/>
  <c r="G344" i="10"/>
  <c r="J344" i="9"/>
  <c r="I345" i="9"/>
  <c r="L343" i="9"/>
  <c r="K344" i="9"/>
  <c r="G344" i="9"/>
  <c r="H343" i="9"/>
  <c r="C343" i="6"/>
  <c r="H343" i="6" s="1"/>
  <c r="F344" i="6" l="1"/>
  <c r="J343" i="6"/>
  <c r="L343" i="6"/>
  <c r="K346" i="6"/>
  <c r="H344" i="10"/>
  <c r="G345" i="10"/>
  <c r="J343" i="10"/>
  <c r="I344" i="10"/>
  <c r="L344" i="10"/>
  <c r="K345" i="10"/>
  <c r="G345" i="9"/>
  <c r="H344" i="9"/>
  <c r="L344" i="9"/>
  <c r="K345" i="9"/>
  <c r="J345" i="9"/>
  <c r="I346" i="9"/>
  <c r="C344" i="6"/>
  <c r="H344" i="6" s="1"/>
  <c r="F345" i="6" l="1"/>
  <c r="J344" i="6"/>
  <c r="L344" i="6"/>
  <c r="K347" i="6"/>
  <c r="L345" i="10"/>
  <c r="K346" i="10"/>
  <c r="J344" i="10"/>
  <c r="I345" i="10"/>
  <c r="H345" i="10"/>
  <c r="G346" i="10"/>
  <c r="J346" i="9"/>
  <c r="I347" i="9"/>
  <c r="K346" i="9"/>
  <c r="L345" i="9"/>
  <c r="H345" i="9"/>
  <c r="G346" i="9"/>
  <c r="C345" i="6"/>
  <c r="H345" i="6" s="1"/>
  <c r="F346" i="6" l="1"/>
  <c r="J345" i="6"/>
  <c r="L345" i="6"/>
  <c r="K348" i="6"/>
  <c r="H346" i="10"/>
  <c r="G347" i="10"/>
  <c r="J345" i="10"/>
  <c r="I346" i="10"/>
  <c r="L346" i="10"/>
  <c r="K347" i="10"/>
  <c r="H346" i="9"/>
  <c r="G347" i="9"/>
  <c r="K347" i="9"/>
  <c r="L346" i="9"/>
  <c r="J347" i="9"/>
  <c r="I348" i="9"/>
  <c r="C346" i="6"/>
  <c r="H346" i="6" s="1"/>
  <c r="F347" i="6" l="1"/>
  <c r="J346" i="6"/>
  <c r="L346" i="6"/>
  <c r="K349" i="6"/>
  <c r="L347" i="10"/>
  <c r="K348" i="10"/>
  <c r="J346" i="10"/>
  <c r="I347" i="10"/>
  <c r="G348" i="10"/>
  <c r="H347" i="10"/>
  <c r="K348" i="9"/>
  <c r="L347" i="9"/>
  <c r="H347" i="9"/>
  <c r="G348" i="9"/>
  <c r="J348" i="9"/>
  <c r="I349" i="9"/>
  <c r="C347" i="6"/>
  <c r="H347" i="6" s="1"/>
  <c r="F348" i="6" l="1"/>
  <c r="J347" i="6"/>
  <c r="L347" i="6"/>
  <c r="K350" i="6"/>
  <c r="H348" i="10"/>
  <c r="G349" i="10"/>
  <c r="L348" i="10"/>
  <c r="K349" i="10"/>
  <c r="J347" i="10"/>
  <c r="I348" i="10"/>
  <c r="J349" i="9"/>
  <c r="I350" i="9"/>
  <c r="H348" i="9"/>
  <c r="G349" i="9"/>
  <c r="L348" i="9"/>
  <c r="K349" i="9"/>
  <c r="C348" i="6"/>
  <c r="H348" i="6" s="1"/>
  <c r="F349" i="6" l="1"/>
  <c r="J348" i="6"/>
  <c r="L348" i="6"/>
  <c r="K351" i="6"/>
  <c r="J348" i="10"/>
  <c r="I349" i="10"/>
  <c r="L349" i="10"/>
  <c r="K350" i="10"/>
  <c r="G350" i="10"/>
  <c r="H349" i="10"/>
  <c r="L349" i="9"/>
  <c r="K350" i="9"/>
  <c r="J350" i="9"/>
  <c r="I351" i="9"/>
  <c r="H349" i="9"/>
  <c r="G350" i="9"/>
  <c r="C349" i="6"/>
  <c r="H349" i="6" s="1"/>
  <c r="F350" i="6" l="1"/>
  <c r="J349" i="6"/>
  <c r="L349" i="6"/>
  <c r="K352" i="6"/>
  <c r="H350" i="10"/>
  <c r="G351" i="10"/>
  <c r="L350" i="10"/>
  <c r="K351" i="10"/>
  <c r="J349" i="10"/>
  <c r="I350" i="10"/>
  <c r="H350" i="9"/>
  <c r="G351" i="9"/>
  <c r="J351" i="9"/>
  <c r="I352" i="9"/>
  <c r="L350" i="9"/>
  <c r="K351" i="9"/>
  <c r="C350" i="6"/>
  <c r="H350" i="6" s="1"/>
  <c r="F351" i="6" l="1"/>
  <c r="J350" i="6"/>
  <c r="L350" i="6"/>
  <c r="K353" i="6"/>
  <c r="L351" i="10"/>
  <c r="K352" i="10"/>
  <c r="G352" i="10"/>
  <c r="H351" i="10"/>
  <c r="J350" i="10"/>
  <c r="I351" i="10"/>
  <c r="L351" i="9"/>
  <c r="K352" i="9"/>
  <c r="J352" i="9"/>
  <c r="I353" i="9"/>
  <c r="H351" i="9"/>
  <c r="G352" i="9"/>
  <c r="C351" i="6"/>
  <c r="H351" i="6" s="1"/>
  <c r="F352" i="6" l="1"/>
  <c r="J351" i="6"/>
  <c r="L351" i="6"/>
  <c r="K354" i="6"/>
  <c r="J351" i="10"/>
  <c r="I352" i="10"/>
  <c r="L352" i="10"/>
  <c r="K353" i="10"/>
  <c r="H352" i="10"/>
  <c r="G353" i="10"/>
  <c r="J353" i="9"/>
  <c r="I354" i="9"/>
  <c r="H352" i="9"/>
  <c r="G353" i="9"/>
  <c r="L352" i="9"/>
  <c r="K353" i="9"/>
  <c r="C352" i="6"/>
  <c r="H352" i="6" s="1"/>
  <c r="F353" i="6" l="1"/>
  <c r="J352" i="6"/>
  <c r="L352" i="6"/>
  <c r="K355" i="6"/>
  <c r="H353" i="10"/>
  <c r="G354" i="10"/>
  <c r="L353" i="10"/>
  <c r="K354" i="10"/>
  <c r="J352" i="10"/>
  <c r="I353" i="10"/>
  <c r="L353" i="9"/>
  <c r="K354" i="9"/>
  <c r="H353" i="9"/>
  <c r="G354" i="9"/>
  <c r="J354" i="9"/>
  <c r="I355" i="9"/>
  <c r="C353" i="6"/>
  <c r="H353" i="6" s="1"/>
  <c r="F354" i="6" l="1"/>
  <c r="J353" i="6"/>
  <c r="L353" i="6"/>
  <c r="K356" i="6"/>
  <c r="J353" i="10"/>
  <c r="I354" i="10"/>
  <c r="H354" i="10"/>
  <c r="G355" i="10"/>
  <c r="L354" i="10"/>
  <c r="K355" i="10"/>
  <c r="G355" i="9"/>
  <c r="H354" i="9"/>
  <c r="J355" i="9"/>
  <c r="I356" i="9"/>
  <c r="L354" i="9"/>
  <c r="K355" i="9"/>
  <c r="C354" i="6"/>
  <c r="H354" i="6" s="1"/>
  <c r="F355" i="6" l="1"/>
  <c r="J354" i="6"/>
  <c r="L354" i="6"/>
  <c r="K357" i="6"/>
  <c r="L355" i="10"/>
  <c r="K356" i="10"/>
  <c r="G356" i="10"/>
  <c r="H355" i="10"/>
  <c r="J354" i="10"/>
  <c r="I355" i="10"/>
  <c r="J356" i="9"/>
  <c r="I357" i="9"/>
  <c r="L355" i="9"/>
  <c r="K356" i="9"/>
  <c r="G356" i="9"/>
  <c r="H355" i="9"/>
  <c r="C355" i="6"/>
  <c r="H355" i="6" s="1"/>
  <c r="F356" i="6" l="1"/>
  <c r="J355" i="6"/>
  <c r="L355" i="6"/>
  <c r="K358" i="6"/>
  <c r="J355" i="10"/>
  <c r="I356" i="10"/>
  <c r="H356" i="10"/>
  <c r="G357" i="10"/>
  <c r="L356" i="10"/>
  <c r="K357" i="10"/>
  <c r="L356" i="9"/>
  <c r="K357" i="9"/>
  <c r="J357" i="9"/>
  <c r="I358" i="9"/>
  <c r="G357" i="9"/>
  <c r="H356" i="9"/>
  <c r="C356" i="6"/>
  <c r="H356" i="6" s="1"/>
  <c r="F357" i="6" l="1"/>
  <c r="J356" i="6"/>
  <c r="L356" i="6"/>
  <c r="K359" i="6"/>
  <c r="J356" i="10"/>
  <c r="I357" i="10"/>
  <c r="L357" i="10"/>
  <c r="K358" i="10"/>
  <c r="H357" i="10"/>
  <c r="G358" i="10"/>
  <c r="H357" i="9"/>
  <c r="G358" i="9"/>
  <c r="J358" i="9"/>
  <c r="I359" i="9"/>
  <c r="K358" i="9"/>
  <c r="L357" i="9"/>
  <c r="C357" i="6"/>
  <c r="H357" i="6" s="1"/>
  <c r="F358" i="6" l="1"/>
  <c r="J357" i="6"/>
  <c r="L357" i="6"/>
  <c r="K360" i="6"/>
  <c r="L358" i="10"/>
  <c r="K359" i="10"/>
  <c r="H358" i="10"/>
  <c r="G359" i="10"/>
  <c r="J357" i="10"/>
  <c r="I358" i="10"/>
  <c r="K359" i="9"/>
  <c r="L358" i="9"/>
  <c r="J359" i="9"/>
  <c r="I360" i="9"/>
  <c r="H358" i="9"/>
  <c r="G359" i="9"/>
  <c r="C358" i="6"/>
  <c r="H358" i="6" s="1"/>
  <c r="F359" i="6" l="1"/>
  <c r="J358" i="6"/>
  <c r="L358" i="6"/>
  <c r="K361" i="6"/>
  <c r="G360" i="10"/>
  <c r="H359" i="10"/>
  <c r="J358" i="10"/>
  <c r="I359" i="10"/>
  <c r="L359" i="10"/>
  <c r="K360" i="10"/>
  <c r="H359" i="9"/>
  <c r="G360" i="9"/>
  <c r="K360" i="9"/>
  <c r="L359" i="9"/>
  <c r="J360" i="9"/>
  <c r="I361" i="9"/>
  <c r="C359" i="6"/>
  <c r="H359" i="6" s="1"/>
  <c r="F360" i="6" l="1"/>
  <c r="J359" i="6"/>
  <c r="L359" i="6"/>
  <c r="K362" i="6"/>
  <c r="L360" i="10"/>
  <c r="K361" i="10"/>
  <c r="J359" i="10"/>
  <c r="I360" i="10"/>
  <c r="H360" i="10"/>
  <c r="G361" i="10"/>
  <c r="H360" i="9"/>
  <c r="G361" i="9"/>
  <c r="J361" i="9"/>
  <c r="I362" i="9"/>
  <c r="L360" i="9"/>
  <c r="K361" i="9"/>
  <c r="C360" i="6"/>
  <c r="H360" i="6" s="1"/>
  <c r="F361" i="6" l="1"/>
  <c r="J360" i="6"/>
  <c r="L360" i="6"/>
  <c r="K363" i="6"/>
  <c r="H361" i="10"/>
  <c r="G362" i="10"/>
  <c r="J360" i="10"/>
  <c r="I361" i="10"/>
  <c r="L361" i="10"/>
  <c r="K362" i="10"/>
  <c r="L361" i="9"/>
  <c r="K362" i="9"/>
  <c r="J362" i="9"/>
  <c r="I363" i="9"/>
  <c r="H361" i="9"/>
  <c r="G362" i="9"/>
  <c r="C361" i="6"/>
  <c r="H361" i="6" s="1"/>
  <c r="F362" i="6" l="1"/>
  <c r="J361" i="6"/>
  <c r="L361" i="6"/>
  <c r="K364" i="6"/>
  <c r="L362" i="10"/>
  <c r="K363" i="10"/>
  <c r="J361" i="10"/>
  <c r="I362" i="10"/>
  <c r="H362" i="10"/>
  <c r="G363" i="10"/>
  <c r="J363" i="9"/>
  <c r="I364" i="9"/>
  <c r="H362" i="9"/>
  <c r="G363" i="9"/>
  <c r="L362" i="9"/>
  <c r="K363" i="9"/>
  <c r="C362" i="6"/>
  <c r="H362" i="6" s="1"/>
  <c r="F363" i="6" l="1"/>
  <c r="J362" i="6"/>
  <c r="L362" i="6"/>
  <c r="K365" i="6"/>
  <c r="G364" i="10"/>
  <c r="H363" i="10"/>
  <c r="J362" i="10"/>
  <c r="I363" i="10"/>
  <c r="L363" i="10"/>
  <c r="K364" i="10"/>
  <c r="L363" i="9"/>
  <c r="K364" i="9"/>
  <c r="J364" i="9"/>
  <c r="I365" i="9"/>
  <c r="H363" i="9"/>
  <c r="G364" i="9"/>
  <c r="C363" i="6"/>
  <c r="H363" i="6" s="1"/>
  <c r="F364" i="6" l="1"/>
  <c r="J363" i="6"/>
  <c r="L363" i="6"/>
  <c r="K366" i="6"/>
  <c r="L364" i="10"/>
  <c r="K365" i="10"/>
  <c r="J363" i="10"/>
  <c r="I364" i="10"/>
  <c r="H364" i="10"/>
  <c r="G365" i="10"/>
  <c r="H364" i="9"/>
  <c r="G365" i="9"/>
  <c r="L364" i="9"/>
  <c r="K365" i="9"/>
  <c r="J365" i="9"/>
  <c r="I366" i="9"/>
  <c r="C364" i="6"/>
  <c r="H364" i="6" s="1"/>
  <c r="F365" i="6" l="1"/>
  <c r="J364" i="6"/>
  <c r="L364" i="6"/>
  <c r="K367" i="6"/>
  <c r="H365" i="10"/>
  <c r="G366" i="10"/>
  <c r="J364" i="10"/>
  <c r="I365" i="10"/>
  <c r="L365" i="10"/>
  <c r="K366" i="10"/>
  <c r="L365" i="9"/>
  <c r="K366" i="9"/>
  <c r="J366" i="9"/>
  <c r="I367" i="9"/>
  <c r="H365" i="9"/>
  <c r="G366" i="9"/>
  <c r="C365" i="6"/>
  <c r="H365" i="6" s="1"/>
  <c r="F366" i="6" l="1"/>
  <c r="J365" i="6"/>
  <c r="L365" i="6"/>
  <c r="K368" i="6"/>
  <c r="L366" i="10"/>
  <c r="K367" i="10"/>
  <c r="J365" i="10"/>
  <c r="I366" i="10"/>
  <c r="H366" i="10"/>
  <c r="G367" i="10"/>
  <c r="J367" i="9"/>
  <c r="I368" i="9"/>
  <c r="G367" i="9"/>
  <c r="H366" i="9"/>
  <c r="L366" i="9"/>
  <c r="K367" i="9"/>
  <c r="C366" i="6"/>
  <c r="H366" i="6" s="1"/>
  <c r="F367" i="6" l="1"/>
  <c r="J366" i="6"/>
  <c r="L366" i="6"/>
  <c r="K369" i="6"/>
  <c r="G368" i="10"/>
  <c r="H367" i="10"/>
  <c r="J366" i="10"/>
  <c r="I367" i="10"/>
  <c r="L367" i="10"/>
  <c r="K368" i="10"/>
  <c r="L367" i="9"/>
  <c r="K368" i="9"/>
  <c r="J368" i="9"/>
  <c r="I369" i="9"/>
  <c r="G368" i="9"/>
  <c r="H367" i="9"/>
  <c r="C367" i="6"/>
  <c r="H367" i="6" s="1"/>
  <c r="F368" i="6" l="1"/>
  <c r="J367" i="6"/>
  <c r="L367" i="6"/>
  <c r="K370" i="6"/>
  <c r="L368" i="10"/>
  <c r="K369" i="10"/>
  <c r="J367" i="10"/>
  <c r="I368" i="10"/>
  <c r="H368" i="10"/>
  <c r="G369" i="10"/>
  <c r="G369" i="9"/>
  <c r="H368" i="9"/>
  <c r="J369" i="9"/>
  <c r="I370" i="9"/>
  <c r="L368" i="9"/>
  <c r="K369" i="9"/>
  <c r="C368" i="6"/>
  <c r="H368" i="6" s="1"/>
  <c r="F369" i="6" l="1"/>
  <c r="J368" i="6"/>
  <c r="L368" i="6"/>
  <c r="K371" i="6"/>
  <c r="H369" i="10"/>
  <c r="G370" i="10"/>
  <c r="J368" i="10"/>
  <c r="I369" i="10"/>
  <c r="L369" i="10"/>
  <c r="K370" i="10"/>
  <c r="L369" i="9"/>
  <c r="K370" i="9"/>
  <c r="J370" i="9"/>
  <c r="I371" i="9"/>
  <c r="H369" i="9"/>
  <c r="G370" i="9"/>
  <c r="C369" i="6"/>
  <c r="H369" i="6" s="1"/>
  <c r="F370" i="6" l="1"/>
  <c r="J369" i="6"/>
  <c r="L369" i="6"/>
  <c r="K372" i="6"/>
  <c r="L370" i="10"/>
  <c r="K371" i="10"/>
  <c r="J369" i="10"/>
  <c r="I370" i="10"/>
  <c r="H370" i="10"/>
  <c r="G371" i="10"/>
  <c r="H370" i="9"/>
  <c r="G371" i="9"/>
  <c r="J371" i="9"/>
  <c r="I372" i="9"/>
  <c r="K371" i="9"/>
  <c r="L370" i="9"/>
  <c r="C370" i="6"/>
  <c r="H370" i="6" s="1"/>
  <c r="F371" i="6" l="1"/>
  <c r="J370" i="6"/>
  <c r="L370" i="6"/>
  <c r="K373" i="6"/>
  <c r="G372" i="10"/>
  <c r="H371" i="10"/>
  <c r="J370" i="10"/>
  <c r="I371" i="10"/>
  <c r="L371" i="10"/>
  <c r="K372" i="10"/>
  <c r="K372" i="9"/>
  <c r="L371" i="9"/>
  <c r="J372" i="9"/>
  <c r="I373" i="9"/>
  <c r="H371" i="9"/>
  <c r="G372" i="9"/>
  <c r="C371" i="6"/>
  <c r="H371" i="6" s="1"/>
  <c r="F372" i="6" l="1"/>
  <c r="J371" i="6"/>
  <c r="L371" i="6"/>
  <c r="K374" i="6"/>
  <c r="L372" i="10"/>
  <c r="K373" i="10"/>
  <c r="J371" i="10"/>
  <c r="I372" i="10"/>
  <c r="H372" i="10"/>
  <c r="G373" i="10"/>
  <c r="J373" i="9"/>
  <c r="I374" i="9"/>
  <c r="H372" i="9"/>
  <c r="G373" i="9"/>
  <c r="L372" i="9"/>
  <c r="K373" i="9"/>
  <c r="C372" i="6"/>
  <c r="H372" i="6" s="1"/>
  <c r="F373" i="6" l="1"/>
  <c r="J372" i="6"/>
  <c r="L372" i="6"/>
  <c r="K375" i="6"/>
  <c r="H373" i="10"/>
  <c r="G374" i="10"/>
  <c r="J372" i="10"/>
  <c r="I373" i="10"/>
  <c r="L373" i="10"/>
  <c r="K374" i="10"/>
  <c r="L373" i="9"/>
  <c r="K374" i="9"/>
  <c r="H373" i="9"/>
  <c r="G374" i="9"/>
  <c r="J374" i="9"/>
  <c r="I375" i="9"/>
  <c r="C373" i="6"/>
  <c r="H373" i="6" s="1"/>
  <c r="F374" i="6" l="1"/>
  <c r="J373" i="6"/>
  <c r="L373" i="6"/>
  <c r="K376" i="6"/>
  <c r="L374" i="10"/>
  <c r="K375" i="10"/>
  <c r="J373" i="10"/>
  <c r="I374" i="10"/>
  <c r="H374" i="10"/>
  <c r="G375" i="10"/>
  <c r="J375" i="9"/>
  <c r="I376" i="9"/>
  <c r="H374" i="9"/>
  <c r="G375" i="9"/>
  <c r="L374" i="9"/>
  <c r="K375" i="9"/>
  <c r="C374" i="6"/>
  <c r="H374" i="6" s="1"/>
  <c r="F375" i="6" l="1"/>
  <c r="J374" i="6"/>
  <c r="L374" i="6"/>
  <c r="K377" i="6"/>
  <c r="G376" i="10"/>
  <c r="H375" i="10"/>
  <c r="J374" i="10"/>
  <c r="I375" i="10"/>
  <c r="L375" i="10"/>
  <c r="K376" i="10"/>
  <c r="H375" i="9"/>
  <c r="G376" i="9"/>
  <c r="K376" i="9"/>
  <c r="L375" i="9"/>
  <c r="J376" i="9"/>
  <c r="I377" i="9"/>
  <c r="C375" i="6"/>
  <c r="H375" i="6" s="1"/>
  <c r="F376" i="6" l="1"/>
  <c r="J375" i="6"/>
  <c r="L375" i="6"/>
  <c r="K378" i="6"/>
  <c r="L376" i="10"/>
  <c r="K377" i="10"/>
  <c r="J375" i="10"/>
  <c r="I376" i="10"/>
  <c r="H376" i="10"/>
  <c r="G377" i="10"/>
  <c r="J377" i="9"/>
  <c r="I378" i="9"/>
  <c r="K377" i="9"/>
  <c r="L376" i="9"/>
  <c r="H376" i="9"/>
  <c r="G377" i="9"/>
  <c r="C376" i="6"/>
  <c r="H376" i="6" s="1"/>
  <c r="F377" i="6" l="1"/>
  <c r="J376" i="6"/>
  <c r="L376" i="6"/>
  <c r="K379" i="6"/>
  <c r="H377" i="10"/>
  <c r="G378" i="10"/>
  <c r="J376" i="10"/>
  <c r="I377" i="10"/>
  <c r="L377" i="10"/>
  <c r="K378" i="10"/>
  <c r="G378" i="9"/>
  <c r="H377" i="9"/>
  <c r="K378" i="9"/>
  <c r="L377" i="9"/>
  <c r="J378" i="9"/>
  <c r="I379" i="9"/>
  <c r="C377" i="6"/>
  <c r="H377" i="6" s="1"/>
  <c r="F378" i="6" l="1"/>
  <c r="J377" i="6"/>
  <c r="L377" i="6"/>
  <c r="K380" i="6"/>
  <c r="L378" i="10"/>
  <c r="K379" i="10"/>
  <c r="J377" i="10"/>
  <c r="I378" i="10"/>
  <c r="H378" i="10"/>
  <c r="G379" i="10"/>
  <c r="J379" i="9"/>
  <c r="I380" i="9"/>
  <c r="K379" i="9"/>
  <c r="L378" i="9"/>
  <c r="G379" i="9"/>
  <c r="H378" i="9"/>
  <c r="C378" i="6"/>
  <c r="H378" i="6" s="1"/>
  <c r="F379" i="6" l="1"/>
  <c r="J378" i="6"/>
  <c r="L378" i="6"/>
  <c r="K381" i="6"/>
  <c r="G380" i="10"/>
  <c r="H379" i="10"/>
  <c r="J378" i="10"/>
  <c r="I379" i="10"/>
  <c r="L379" i="10"/>
  <c r="K380" i="10"/>
  <c r="K380" i="9"/>
  <c r="L379" i="9"/>
  <c r="H379" i="9"/>
  <c r="G380" i="9"/>
  <c r="J380" i="9"/>
  <c r="I381" i="9"/>
  <c r="C379" i="6"/>
  <c r="H379" i="6" s="1"/>
  <c r="F380" i="6" l="1"/>
  <c r="J379" i="6"/>
  <c r="L379" i="6"/>
  <c r="K382" i="6"/>
  <c r="L380" i="10"/>
  <c r="K381" i="10"/>
  <c r="J379" i="10"/>
  <c r="I380" i="10"/>
  <c r="H380" i="10"/>
  <c r="G381" i="10"/>
  <c r="H380" i="9"/>
  <c r="G381" i="9"/>
  <c r="J381" i="9"/>
  <c r="I382" i="9"/>
  <c r="K381" i="9"/>
  <c r="L380" i="9"/>
  <c r="C380" i="6"/>
  <c r="H380" i="6" s="1"/>
  <c r="F381" i="6" l="1"/>
  <c r="J380" i="6"/>
  <c r="L380" i="6"/>
  <c r="K383" i="6"/>
  <c r="J380" i="10"/>
  <c r="I381" i="10"/>
  <c r="H381" i="10"/>
  <c r="G382" i="10"/>
  <c r="L381" i="10"/>
  <c r="K382" i="10"/>
  <c r="K382" i="9"/>
  <c r="L381" i="9"/>
  <c r="J382" i="9"/>
  <c r="I383" i="9"/>
  <c r="H381" i="9"/>
  <c r="G382" i="9"/>
  <c r="C381" i="6"/>
  <c r="H381" i="6" s="1"/>
  <c r="F382" i="6" l="1"/>
  <c r="J381" i="6"/>
  <c r="L381" i="6"/>
  <c r="K384" i="6"/>
  <c r="L382" i="10"/>
  <c r="K383" i="10"/>
  <c r="H382" i="10"/>
  <c r="G383" i="10"/>
  <c r="J381" i="10"/>
  <c r="I382" i="10"/>
  <c r="H382" i="9"/>
  <c r="G383" i="9"/>
  <c r="J383" i="9"/>
  <c r="I384" i="9"/>
  <c r="L382" i="9"/>
  <c r="K383" i="9"/>
  <c r="C382" i="6"/>
  <c r="H382" i="6" s="1"/>
  <c r="F383" i="6" l="1"/>
  <c r="J382" i="6"/>
  <c r="L382" i="6"/>
  <c r="K385" i="6"/>
  <c r="J382" i="10"/>
  <c r="I383" i="10"/>
  <c r="L383" i="10"/>
  <c r="K384" i="10"/>
  <c r="G384" i="10"/>
  <c r="H383" i="10"/>
  <c r="L383" i="9"/>
  <c r="K384" i="9"/>
  <c r="H383" i="9"/>
  <c r="G384" i="9"/>
  <c r="J384" i="9"/>
  <c r="I385" i="9"/>
  <c r="C383" i="6"/>
  <c r="H383" i="6" s="1"/>
  <c r="F384" i="6" l="1"/>
  <c r="J383" i="6"/>
  <c r="L383" i="6"/>
  <c r="K386" i="6"/>
  <c r="H384" i="10"/>
  <c r="G385" i="10"/>
  <c r="J383" i="10"/>
  <c r="I384" i="10"/>
  <c r="L384" i="10"/>
  <c r="K385" i="10"/>
  <c r="J385" i="9"/>
  <c r="I386" i="9"/>
  <c r="H384" i="9"/>
  <c r="G385" i="9"/>
  <c r="L384" i="9"/>
  <c r="K385" i="9"/>
  <c r="C384" i="6"/>
  <c r="H384" i="6" s="1"/>
  <c r="F385" i="6" l="1"/>
  <c r="J384" i="6"/>
  <c r="L384" i="6"/>
  <c r="K387" i="6"/>
  <c r="J384" i="10"/>
  <c r="I385" i="10"/>
  <c r="H385" i="10"/>
  <c r="G386" i="10"/>
  <c r="L385" i="10"/>
  <c r="K386" i="10"/>
  <c r="L385" i="9"/>
  <c r="K386" i="9"/>
  <c r="H385" i="9"/>
  <c r="G386" i="9"/>
  <c r="J386" i="9"/>
  <c r="I387" i="9"/>
  <c r="C385" i="6"/>
  <c r="H385" i="6" s="1"/>
  <c r="F386" i="6" l="1"/>
  <c r="J385" i="6"/>
  <c r="L385" i="6"/>
  <c r="K388" i="6"/>
  <c r="L386" i="10"/>
  <c r="K387" i="10"/>
  <c r="H386" i="10"/>
  <c r="G387" i="10"/>
  <c r="J385" i="10"/>
  <c r="I386" i="10"/>
  <c r="J387" i="9"/>
  <c r="I388" i="9"/>
  <c r="H386" i="9"/>
  <c r="G387" i="9"/>
  <c r="L386" i="9"/>
  <c r="K387" i="9"/>
  <c r="C386" i="6"/>
  <c r="H386" i="6" s="1"/>
  <c r="F387" i="6" l="1"/>
  <c r="J386" i="6"/>
  <c r="L386" i="6"/>
  <c r="K389" i="6"/>
  <c r="J386" i="10"/>
  <c r="I387" i="10"/>
  <c r="G388" i="10"/>
  <c r="H387" i="10"/>
  <c r="L387" i="10"/>
  <c r="K388" i="10"/>
  <c r="L387" i="9"/>
  <c r="K388" i="9"/>
  <c r="H387" i="9"/>
  <c r="G388" i="9"/>
  <c r="J388" i="9"/>
  <c r="I389" i="9"/>
  <c r="C387" i="6"/>
  <c r="H387" i="6" s="1"/>
  <c r="F388" i="6" l="1"/>
  <c r="J387" i="6"/>
  <c r="L387" i="6"/>
  <c r="K390" i="6"/>
  <c r="L388" i="10"/>
  <c r="K389" i="10"/>
  <c r="H388" i="10"/>
  <c r="G389" i="10"/>
  <c r="J387" i="10"/>
  <c r="I388" i="10"/>
  <c r="J389" i="9"/>
  <c r="I390" i="9"/>
  <c r="H388" i="9"/>
  <c r="G389" i="9"/>
  <c r="L388" i="9"/>
  <c r="K389" i="9"/>
  <c r="C388" i="6"/>
  <c r="H388" i="6" s="1"/>
  <c r="F389" i="6" l="1"/>
  <c r="J388" i="6"/>
  <c r="L388" i="6"/>
  <c r="K391" i="6"/>
  <c r="J388" i="10"/>
  <c r="I389" i="10"/>
  <c r="H389" i="10"/>
  <c r="G390" i="10"/>
  <c r="L389" i="10"/>
  <c r="K390" i="10"/>
  <c r="L389" i="9"/>
  <c r="K390" i="9"/>
  <c r="H389" i="9"/>
  <c r="G390" i="9"/>
  <c r="J390" i="9"/>
  <c r="I391" i="9"/>
  <c r="C389" i="6"/>
  <c r="H389" i="6" s="1"/>
  <c r="F390" i="6" l="1"/>
  <c r="J389" i="6"/>
  <c r="L389" i="6"/>
  <c r="K392" i="6"/>
  <c r="L390" i="10"/>
  <c r="K391" i="10"/>
  <c r="H390" i="10"/>
  <c r="G391" i="10"/>
  <c r="J389" i="10"/>
  <c r="I390" i="10"/>
  <c r="J391" i="9"/>
  <c r="I392" i="9"/>
  <c r="H390" i="9"/>
  <c r="G391" i="9"/>
  <c r="L390" i="9"/>
  <c r="K391" i="9"/>
  <c r="C390" i="6"/>
  <c r="H390" i="6" s="1"/>
  <c r="F391" i="6" l="1"/>
  <c r="J390" i="6"/>
  <c r="L390" i="6"/>
  <c r="K393" i="6"/>
  <c r="J390" i="10"/>
  <c r="I391" i="10"/>
  <c r="G392" i="10"/>
  <c r="H391" i="10"/>
  <c r="L391" i="10"/>
  <c r="K392" i="10"/>
  <c r="J392" i="9"/>
  <c r="I393" i="9"/>
  <c r="L391" i="9"/>
  <c r="K392" i="9"/>
  <c r="H391" i="9"/>
  <c r="G392" i="9"/>
  <c r="C391" i="6"/>
  <c r="H391" i="6" s="1"/>
  <c r="F392" i="6" l="1"/>
  <c r="J391" i="6"/>
  <c r="L391" i="6"/>
  <c r="K394" i="6"/>
  <c r="L392" i="10"/>
  <c r="K393" i="10"/>
  <c r="H392" i="10"/>
  <c r="G393" i="10"/>
  <c r="J391" i="10"/>
  <c r="I392" i="10"/>
  <c r="L392" i="9"/>
  <c r="K393" i="9"/>
  <c r="H392" i="9"/>
  <c r="G393" i="9"/>
  <c r="J393" i="9"/>
  <c r="I394" i="9"/>
  <c r="C392" i="6"/>
  <c r="H392" i="6" s="1"/>
  <c r="F393" i="6" l="1"/>
  <c r="J392" i="6"/>
  <c r="L392" i="6"/>
  <c r="K395" i="6"/>
  <c r="J392" i="10"/>
  <c r="I393" i="10"/>
  <c r="H393" i="10"/>
  <c r="G394" i="10"/>
  <c r="L393" i="10"/>
  <c r="K394" i="10"/>
  <c r="J394" i="9"/>
  <c r="I395" i="9"/>
  <c r="H393" i="9"/>
  <c r="G394" i="9"/>
  <c r="L393" i="9"/>
  <c r="K394" i="9"/>
  <c r="C393" i="6"/>
  <c r="H393" i="6" s="1"/>
  <c r="F394" i="6" l="1"/>
  <c r="J393" i="6"/>
  <c r="L393" i="6"/>
  <c r="K396" i="6"/>
  <c r="L394" i="10"/>
  <c r="K395" i="10"/>
  <c r="H394" i="10"/>
  <c r="G395" i="10"/>
  <c r="J393" i="10"/>
  <c r="I394" i="10"/>
  <c r="L394" i="9"/>
  <c r="K395" i="9"/>
  <c r="H394" i="9"/>
  <c r="G395" i="9"/>
  <c r="J395" i="9"/>
  <c r="I396" i="9"/>
  <c r="C394" i="6"/>
  <c r="H394" i="6" s="1"/>
  <c r="F395" i="6" l="1"/>
  <c r="J394" i="6"/>
  <c r="L394" i="6"/>
  <c r="K397" i="6"/>
  <c r="J394" i="10"/>
  <c r="I395" i="10"/>
  <c r="L395" i="10"/>
  <c r="K396" i="10"/>
  <c r="G396" i="10"/>
  <c r="H395" i="10"/>
  <c r="H395" i="9"/>
  <c r="G396" i="9"/>
  <c r="L395" i="9"/>
  <c r="K396" i="9"/>
  <c r="J396" i="9"/>
  <c r="I397" i="9"/>
  <c r="C395" i="6"/>
  <c r="H395" i="6" s="1"/>
  <c r="F396" i="6" l="1"/>
  <c r="J395" i="6"/>
  <c r="L395" i="6"/>
  <c r="K398" i="6"/>
  <c r="L396" i="10"/>
  <c r="K397" i="10"/>
  <c r="H396" i="10"/>
  <c r="G397" i="10"/>
  <c r="J395" i="10"/>
  <c r="I396" i="10"/>
  <c r="J397" i="9"/>
  <c r="I398" i="9"/>
  <c r="L396" i="9"/>
  <c r="K397" i="9"/>
  <c r="H396" i="9"/>
  <c r="G397" i="9"/>
  <c r="C396" i="6"/>
  <c r="H396" i="6" s="1"/>
  <c r="F397" i="6" l="1"/>
  <c r="J396" i="6"/>
  <c r="L396" i="6"/>
  <c r="K399" i="6"/>
  <c r="L397" i="10"/>
  <c r="K398" i="10"/>
  <c r="J396" i="10"/>
  <c r="I397" i="10"/>
  <c r="H397" i="10"/>
  <c r="G398" i="10"/>
  <c r="H397" i="9"/>
  <c r="G398" i="9"/>
  <c r="L397" i="9"/>
  <c r="K398" i="9"/>
  <c r="J398" i="9"/>
  <c r="I399" i="9"/>
  <c r="C397" i="6"/>
  <c r="H397" i="6" s="1"/>
  <c r="F398" i="6" l="1"/>
  <c r="J397" i="6"/>
  <c r="L397" i="6"/>
  <c r="K400" i="6"/>
  <c r="L398" i="10"/>
  <c r="K399" i="10"/>
  <c r="H398" i="10"/>
  <c r="G399" i="10"/>
  <c r="J397" i="10"/>
  <c r="I398" i="10"/>
  <c r="J399" i="9"/>
  <c r="I400" i="9"/>
  <c r="L398" i="9"/>
  <c r="K399" i="9"/>
  <c r="H398" i="9"/>
  <c r="G399" i="9"/>
  <c r="C398" i="6"/>
  <c r="H398" i="6" s="1"/>
  <c r="F399" i="6" l="1"/>
  <c r="J398" i="6"/>
  <c r="L398" i="6"/>
  <c r="K401" i="6"/>
  <c r="J398" i="10"/>
  <c r="I399" i="10"/>
  <c r="G400" i="10"/>
  <c r="H399" i="10"/>
  <c r="L399" i="10"/>
  <c r="K400" i="10"/>
  <c r="H399" i="9"/>
  <c r="G400" i="9"/>
  <c r="L399" i="9"/>
  <c r="K400" i="9"/>
  <c r="J400" i="9"/>
  <c r="I401" i="9"/>
  <c r="C399" i="6"/>
  <c r="H399" i="6" s="1"/>
  <c r="F400" i="6" l="1"/>
  <c r="J399" i="6"/>
  <c r="L399" i="6"/>
  <c r="K402" i="6"/>
  <c r="L400" i="10"/>
  <c r="K401" i="10"/>
  <c r="H400" i="10"/>
  <c r="G401" i="10"/>
  <c r="J399" i="10"/>
  <c r="I400" i="10"/>
  <c r="J401" i="9"/>
  <c r="I402" i="9"/>
  <c r="L400" i="9"/>
  <c r="K401" i="9"/>
  <c r="H400" i="9"/>
  <c r="G401" i="9"/>
  <c r="C400" i="6"/>
  <c r="H400" i="6" s="1"/>
  <c r="F401" i="6" l="1"/>
  <c r="J400" i="6"/>
  <c r="L400" i="6"/>
  <c r="K403" i="6"/>
  <c r="J400" i="10"/>
  <c r="I401" i="10"/>
  <c r="H401" i="10"/>
  <c r="G402" i="10"/>
  <c r="L401" i="10"/>
  <c r="K402" i="10"/>
  <c r="H401" i="9"/>
  <c r="G402" i="9"/>
  <c r="L401" i="9"/>
  <c r="K402" i="9"/>
  <c r="J402" i="9"/>
  <c r="I403" i="9"/>
  <c r="C401" i="6"/>
  <c r="H401" i="6" s="1"/>
  <c r="F402" i="6" l="1"/>
  <c r="J401" i="6"/>
  <c r="L401" i="6"/>
  <c r="K404" i="6"/>
  <c r="H402" i="10"/>
  <c r="G403" i="10"/>
  <c r="J401" i="10"/>
  <c r="I402" i="10"/>
  <c r="L402" i="10"/>
  <c r="K403" i="10"/>
  <c r="J403" i="9"/>
  <c r="I404" i="9"/>
  <c r="L402" i="9"/>
  <c r="K403" i="9"/>
  <c r="H402" i="9"/>
  <c r="G403" i="9"/>
  <c r="C402" i="6"/>
  <c r="H402" i="6" s="1"/>
  <c r="F403" i="6" l="1"/>
  <c r="J402" i="6"/>
  <c r="L402" i="6"/>
  <c r="K405" i="6"/>
  <c r="L403" i="10"/>
  <c r="K404" i="10"/>
  <c r="J402" i="10"/>
  <c r="I403" i="10"/>
  <c r="G404" i="10"/>
  <c r="H403" i="10"/>
  <c r="H403" i="9"/>
  <c r="G404" i="9"/>
  <c r="L403" i="9"/>
  <c r="K404" i="9"/>
  <c r="J404" i="9"/>
  <c r="I405" i="9"/>
  <c r="C403" i="6"/>
  <c r="H403" i="6" s="1"/>
  <c r="F404" i="6" l="1"/>
  <c r="J403" i="6"/>
  <c r="L403" i="6"/>
  <c r="K406" i="6"/>
  <c r="H404" i="10"/>
  <c r="G405" i="10"/>
  <c r="J403" i="10"/>
  <c r="I404" i="10"/>
  <c r="L404" i="10"/>
  <c r="K405" i="10"/>
  <c r="J405" i="9"/>
  <c r="I406" i="9"/>
  <c r="L404" i="9"/>
  <c r="K405" i="9"/>
  <c r="H404" i="9"/>
  <c r="G405" i="9"/>
  <c r="C404" i="6"/>
  <c r="H404" i="6" s="1"/>
  <c r="F405" i="6" l="1"/>
  <c r="J404" i="6"/>
  <c r="L404" i="6"/>
  <c r="K407" i="6"/>
  <c r="L405" i="10"/>
  <c r="K406" i="10"/>
  <c r="J404" i="10"/>
  <c r="I405" i="10"/>
  <c r="H405" i="10"/>
  <c r="G406" i="10"/>
  <c r="H405" i="9"/>
  <c r="G406" i="9"/>
  <c r="L405" i="9"/>
  <c r="K406" i="9"/>
  <c r="J406" i="9"/>
  <c r="I407" i="9"/>
  <c r="C405" i="6"/>
  <c r="H405" i="6" s="1"/>
  <c r="F406" i="6" l="1"/>
  <c r="J405" i="6"/>
  <c r="L405" i="6"/>
  <c r="K408" i="6"/>
  <c r="H406" i="10"/>
  <c r="G407" i="10"/>
  <c r="J405" i="10"/>
  <c r="I406" i="10"/>
  <c r="L406" i="10"/>
  <c r="K407" i="10"/>
  <c r="H406" i="9"/>
  <c r="G407" i="9"/>
  <c r="J407" i="9"/>
  <c r="I408" i="9"/>
  <c r="L406" i="9"/>
  <c r="K407" i="9"/>
  <c r="C406" i="6"/>
  <c r="H406" i="6" s="1"/>
  <c r="F407" i="6" l="1"/>
  <c r="J406" i="6"/>
  <c r="L406" i="6"/>
  <c r="K409" i="6"/>
  <c r="L407" i="10"/>
  <c r="K408" i="10"/>
  <c r="J406" i="10"/>
  <c r="I407" i="10"/>
  <c r="G408" i="10"/>
  <c r="H407" i="10"/>
  <c r="L407" i="9"/>
  <c r="K408" i="9"/>
  <c r="H407" i="9"/>
  <c r="G408" i="9"/>
  <c r="J408" i="9"/>
  <c r="I409" i="9"/>
  <c r="C407" i="6"/>
  <c r="H407" i="6" s="1"/>
  <c r="F408" i="6" l="1"/>
  <c r="J407" i="6"/>
  <c r="L407" i="6"/>
  <c r="K410" i="6"/>
  <c r="H408" i="10"/>
  <c r="G409" i="10"/>
  <c r="J407" i="10"/>
  <c r="I408" i="10"/>
  <c r="L408" i="10"/>
  <c r="K409" i="10"/>
  <c r="J409" i="9"/>
  <c r="I410" i="9"/>
  <c r="L408" i="9"/>
  <c r="K409" i="9"/>
  <c r="H408" i="9"/>
  <c r="G409" i="9"/>
  <c r="C408" i="6"/>
  <c r="H408" i="6" s="1"/>
  <c r="F409" i="6" l="1"/>
  <c r="J408" i="6"/>
  <c r="L408" i="6"/>
  <c r="K411" i="6"/>
  <c r="J408" i="10"/>
  <c r="I409" i="10"/>
  <c r="L409" i="10"/>
  <c r="K410" i="10"/>
  <c r="H409" i="10"/>
  <c r="G410" i="10"/>
  <c r="H409" i="9"/>
  <c r="G410" i="9"/>
  <c r="L409" i="9"/>
  <c r="K410" i="9"/>
  <c r="J410" i="9"/>
  <c r="I411" i="9"/>
  <c r="C409" i="6"/>
  <c r="H409" i="6" s="1"/>
  <c r="F410" i="6" l="1"/>
  <c r="J409" i="6"/>
  <c r="L409" i="6"/>
  <c r="K412" i="6"/>
  <c r="H410" i="10"/>
  <c r="G411" i="10"/>
  <c r="L410" i="10"/>
  <c r="K411" i="10"/>
  <c r="J409" i="10"/>
  <c r="I410" i="10"/>
  <c r="J411" i="9"/>
  <c r="I412" i="9"/>
  <c r="L410" i="9"/>
  <c r="K411" i="9"/>
  <c r="H410" i="9"/>
  <c r="G411" i="9"/>
  <c r="C410" i="6"/>
  <c r="H410" i="6" s="1"/>
  <c r="F411" i="6" l="1"/>
  <c r="J410" i="6"/>
  <c r="L410" i="6"/>
  <c r="K413" i="6"/>
  <c r="J410" i="10"/>
  <c r="I411" i="10"/>
  <c r="L411" i="10"/>
  <c r="K412" i="10"/>
  <c r="G412" i="10"/>
  <c r="H411" i="10"/>
  <c r="H411" i="9"/>
  <c r="G412" i="9"/>
  <c r="L411" i="9"/>
  <c r="K412" i="9"/>
  <c r="J412" i="9"/>
  <c r="I413" i="9"/>
  <c r="C411" i="6"/>
  <c r="H411" i="6" s="1"/>
  <c r="F412" i="6" l="1"/>
  <c r="J411" i="6"/>
  <c r="L411" i="6"/>
  <c r="K414" i="6"/>
  <c r="H412" i="10"/>
  <c r="G413" i="10"/>
  <c r="L412" i="10"/>
  <c r="K413" i="10"/>
  <c r="J411" i="10"/>
  <c r="I412" i="10"/>
  <c r="L412" i="9"/>
  <c r="K413" i="9"/>
  <c r="J413" i="9"/>
  <c r="I414" i="9"/>
  <c r="H412" i="9"/>
  <c r="G413" i="9"/>
  <c r="C412" i="6"/>
  <c r="H412" i="6" s="1"/>
  <c r="F413" i="6" l="1"/>
  <c r="J412" i="6"/>
  <c r="L412" i="6"/>
  <c r="K415" i="6"/>
  <c r="J412" i="10"/>
  <c r="I413" i="10"/>
  <c r="L413" i="10"/>
  <c r="K414" i="10"/>
  <c r="H413" i="10"/>
  <c r="G414" i="10"/>
  <c r="H413" i="9"/>
  <c r="G414" i="9"/>
  <c r="J414" i="9"/>
  <c r="I415" i="9"/>
  <c r="L413" i="9"/>
  <c r="K414" i="9"/>
  <c r="C413" i="6"/>
  <c r="H413" i="6" s="1"/>
  <c r="F414" i="6" l="1"/>
  <c r="J413" i="6"/>
  <c r="L413" i="6"/>
  <c r="K416" i="6"/>
  <c r="H414" i="10"/>
  <c r="G415" i="10"/>
  <c r="L414" i="10"/>
  <c r="K415" i="10"/>
  <c r="J413" i="10"/>
  <c r="I414" i="10"/>
  <c r="L414" i="9"/>
  <c r="K415" i="9"/>
  <c r="H414" i="9"/>
  <c r="G415" i="9"/>
  <c r="J415" i="9"/>
  <c r="I416" i="9"/>
  <c r="C414" i="6"/>
  <c r="H414" i="6" s="1"/>
  <c r="F415" i="6" l="1"/>
  <c r="J414" i="6"/>
  <c r="L414" i="6"/>
  <c r="K417" i="6"/>
  <c r="J414" i="10"/>
  <c r="I415" i="10"/>
  <c r="L415" i="10"/>
  <c r="K416" i="10"/>
  <c r="G416" i="10"/>
  <c r="H415" i="10"/>
  <c r="J416" i="9"/>
  <c r="I417" i="9"/>
  <c r="H415" i="9"/>
  <c r="G416" i="9"/>
  <c r="L415" i="9"/>
  <c r="K416" i="9"/>
  <c r="C415" i="6"/>
  <c r="H415" i="6" s="1"/>
  <c r="F416" i="6" l="1"/>
  <c r="J415" i="6"/>
  <c r="L415" i="6"/>
  <c r="K418" i="6"/>
  <c r="L416" i="10"/>
  <c r="K417" i="10"/>
  <c r="H416" i="10"/>
  <c r="G417" i="10"/>
  <c r="J415" i="10"/>
  <c r="I416" i="10"/>
  <c r="L416" i="9"/>
  <c r="K417" i="9"/>
  <c r="H416" i="9"/>
  <c r="G417" i="9"/>
  <c r="J417" i="9"/>
  <c r="I418" i="9"/>
  <c r="C416" i="6"/>
  <c r="H416" i="6" s="1"/>
  <c r="F417" i="6" l="1"/>
  <c r="J416" i="6"/>
  <c r="L416" i="6"/>
  <c r="K419" i="6"/>
  <c r="J416" i="10"/>
  <c r="I417" i="10"/>
  <c r="H417" i="10"/>
  <c r="G418" i="10"/>
  <c r="L417" i="10"/>
  <c r="K418" i="10"/>
  <c r="J418" i="9"/>
  <c r="I419" i="9"/>
  <c r="H417" i="9"/>
  <c r="G418" i="9"/>
  <c r="L417" i="9"/>
  <c r="K418" i="9"/>
  <c r="C417" i="6"/>
  <c r="H417" i="6" s="1"/>
  <c r="F418" i="6" l="1"/>
  <c r="J417" i="6"/>
  <c r="L417" i="6"/>
  <c r="K420" i="6"/>
  <c r="H418" i="10"/>
  <c r="G419" i="10"/>
  <c r="L418" i="10"/>
  <c r="K419" i="10"/>
  <c r="J417" i="10"/>
  <c r="I418" i="10"/>
  <c r="L418" i="9"/>
  <c r="K419" i="9"/>
  <c r="H418" i="9"/>
  <c r="G419" i="9"/>
  <c r="J419" i="9"/>
  <c r="I420" i="9"/>
  <c r="C418" i="6"/>
  <c r="H418" i="6" s="1"/>
  <c r="F419" i="6" l="1"/>
  <c r="J418" i="6"/>
  <c r="L418" i="6"/>
  <c r="K421" i="6"/>
  <c r="G420" i="10"/>
  <c r="H419" i="10"/>
  <c r="J418" i="10"/>
  <c r="I419" i="10"/>
  <c r="L419" i="10"/>
  <c r="K420" i="10"/>
  <c r="H419" i="9"/>
  <c r="G420" i="9"/>
  <c r="J420" i="9"/>
  <c r="I421" i="9"/>
  <c r="L419" i="9"/>
  <c r="K420" i="9"/>
  <c r="C419" i="6"/>
  <c r="H419" i="6" s="1"/>
  <c r="F420" i="6" l="1"/>
  <c r="J419" i="6"/>
  <c r="L419" i="6"/>
  <c r="K422" i="6"/>
  <c r="L420" i="10"/>
  <c r="K421" i="10"/>
  <c r="J419" i="10"/>
  <c r="I420" i="10"/>
  <c r="H420" i="10"/>
  <c r="G421" i="10"/>
  <c r="L420" i="9"/>
  <c r="K421" i="9"/>
  <c r="J421" i="9"/>
  <c r="I422" i="9"/>
  <c r="H420" i="9"/>
  <c r="G421" i="9"/>
  <c r="C420" i="6"/>
  <c r="H420" i="6" s="1"/>
  <c r="F421" i="6" l="1"/>
  <c r="J420" i="6"/>
  <c r="L420" i="6"/>
  <c r="K423" i="6"/>
  <c r="H421" i="10"/>
  <c r="G422" i="10"/>
  <c r="J420" i="10"/>
  <c r="I421" i="10"/>
  <c r="L421" i="10"/>
  <c r="K422" i="10"/>
  <c r="H421" i="9"/>
  <c r="G422" i="9"/>
  <c r="J422" i="9"/>
  <c r="I423" i="9"/>
  <c r="L421" i="9"/>
  <c r="K422" i="9"/>
  <c r="C421" i="6"/>
  <c r="H421" i="6" s="1"/>
  <c r="F422" i="6" l="1"/>
  <c r="J421" i="6"/>
  <c r="L421" i="6"/>
  <c r="K424" i="6"/>
  <c r="J421" i="10"/>
  <c r="I422" i="10"/>
  <c r="L422" i="10"/>
  <c r="K423" i="10"/>
  <c r="H422" i="10"/>
  <c r="G423" i="10"/>
  <c r="J423" i="9"/>
  <c r="I424" i="9"/>
  <c r="L422" i="9"/>
  <c r="K423" i="9"/>
  <c r="H422" i="9"/>
  <c r="G423" i="9"/>
  <c r="C422" i="6"/>
  <c r="H422" i="6" s="1"/>
  <c r="F423" i="6" l="1"/>
  <c r="J422" i="6"/>
  <c r="L422" i="6"/>
  <c r="K425" i="6"/>
  <c r="G424" i="10"/>
  <c r="H423" i="10"/>
  <c r="J422" i="10"/>
  <c r="I423" i="10"/>
  <c r="L423" i="10"/>
  <c r="K424" i="10"/>
  <c r="L423" i="9"/>
  <c r="K424" i="9"/>
  <c r="H423" i="9"/>
  <c r="G424" i="9"/>
  <c r="J424" i="9"/>
  <c r="I425" i="9"/>
  <c r="C423" i="6"/>
  <c r="H423" i="6" s="1"/>
  <c r="F424" i="6" l="1"/>
  <c r="J423" i="6"/>
  <c r="L423" i="6"/>
  <c r="K426" i="6"/>
  <c r="J423" i="10"/>
  <c r="I424" i="10"/>
  <c r="L424" i="10"/>
  <c r="K425" i="10"/>
  <c r="H424" i="10"/>
  <c r="G425" i="10"/>
  <c r="J425" i="9"/>
  <c r="I426" i="9"/>
  <c r="H424" i="9"/>
  <c r="G425" i="9"/>
  <c r="L424" i="9"/>
  <c r="K425" i="9"/>
  <c r="C424" i="6"/>
  <c r="H424" i="6" s="1"/>
  <c r="F425" i="6" l="1"/>
  <c r="J424" i="6"/>
  <c r="L424" i="6"/>
  <c r="K427" i="6"/>
  <c r="H425" i="10"/>
  <c r="G426" i="10"/>
  <c r="L425" i="10"/>
  <c r="K426" i="10"/>
  <c r="J424" i="10"/>
  <c r="I425" i="10"/>
  <c r="L425" i="9"/>
  <c r="K426" i="9"/>
  <c r="H425" i="9"/>
  <c r="G426" i="9"/>
  <c r="J426" i="9"/>
  <c r="I427" i="9"/>
  <c r="C425" i="6"/>
  <c r="H425" i="6" s="1"/>
  <c r="F426" i="6" l="1"/>
  <c r="J425" i="6"/>
  <c r="L425" i="6"/>
  <c r="K428" i="6"/>
  <c r="J425" i="10"/>
  <c r="I426" i="10"/>
  <c r="L426" i="10"/>
  <c r="K427" i="10"/>
  <c r="H426" i="10"/>
  <c r="G427" i="10"/>
  <c r="H426" i="9"/>
  <c r="G427" i="9"/>
  <c r="L426" i="9"/>
  <c r="K427" i="9"/>
  <c r="J427" i="9"/>
  <c r="I428" i="9"/>
  <c r="J428" i="9" s="1"/>
  <c r="B4" i="8" s="1"/>
  <c r="C426" i="6"/>
  <c r="H426" i="6" s="1"/>
  <c r="F427" i="6" l="1"/>
  <c r="J426" i="6"/>
  <c r="L426" i="6"/>
  <c r="L427" i="10"/>
  <c r="K428" i="10"/>
  <c r="L428" i="10" s="1"/>
  <c r="F6" i="8" s="1"/>
  <c r="G428" i="10"/>
  <c r="H428" i="10" s="1"/>
  <c r="F2" i="8" s="1"/>
  <c r="H427" i="10"/>
  <c r="J426" i="10"/>
  <c r="I427" i="10"/>
  <c r="H427" i="9"/>
  <c r="G428" i="9"/>
  <c r="H428" i="9" s="1"/>
  <c r="B2" i="8" s="1"/>
  <c r="L427" i="9"/>
  <c r="K428" i="9"/>
  <c r="L428" i="9" s="1"/>
  <c r="B6" i="8" s="1"/>
  <c r="C427" i="6"/>
  <c r="H427" i="6" s="1"/>
  <c r="F428" i="6" l="1"/>
  <c r="J427" i="6"/>
  <c r="L427" i="6"/>
  <c r="J427" i="10"/>
  <c r="I428" i="10"/>
  <c r="J428" i="10" s="1"/>
  <c r="F4" i="8" s="1"/>
  <c r="C428" i="6"/>
  <c r="H428" i="6" s="1"/>
  <c r="J428" i="6" l="1"/>
  <c r="L428" i="6"/>
  <c r="D6" i="8"/>
  <c r="D4" i="8"/>
  <c r="D2" i="8"/>
  <c r="D5" i="8" l="1"/>
  <c r="F5" i="8"/>
  <c r="F7" i="8"/>
  <c r="D7" i="8"/>
  <c r="E2" i="8"/>
  <c r="G2" i="8"/>
  <c r="B7" i="8"/>
  <c r="E6" i="8"/>
  <c r="G6" i="8"/>
  <c r="B5" i="8"/>
  <c r="E4" i="8"/>
  <c r="G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6BF8EA-20D0-4EAA-9C1C-A7AB4B9B235F}" keepAlive="1" name="Query - MSCI ACWI" description="Connessione alla query 'MSCI ACWI' nella cartella di lavoro." type="5" refreshedVersion="0" background="1">
    <dbPr connection="Provider=Microsoft.Mashup.OleDb.1;Data Source=$Workbook$;Location=&quot;MSCI ACWI&quot;;Extended Properties=&quot;&quot;" command="SELECT * FROM [MSCI ACWI]"/>
  </connection>
  <connection id="2" xr16:uid="{0492E3B8-F79A-4519-AA0E-44D297D01886}" keepAlive="1" name="Query - MSCI ACWI (2)" description="Connessione alla query 'MSCI ACWI (2)' nella cartella di lavoro." type="5" refreshedVersion="8" background="1" saveData="1">
    <dbPr connection="Provider=Microsoft.Mashup.OleDb.1;Data Source=$Workbook$;Location=&quot;MSCI ACWI (2)&quot;;Extended Properties=&quot;&quot;" command="SELECT * FROM [MSCI ACWI (2)]"/>
  </connection>
</connections>
</file>

<file path=xl/sharedStrings.xml><?xml version="1.0" encoding="utf-8"?>
<sst xmlns="http://schemas.openxmlformats.org/spreadsheetml/2006/main" count="494" uniqueCount="459">
  <si>
    <t>Date</t>
  </si>
  <si>
    <t>Price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</si>
  <si>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</si>
  <si>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</si>
  <si>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</si>
  <si>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</si>
  <si>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</si>
  <si>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</si>
  <si>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</si>
  <si>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</si>
  <si>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</si>
  <si>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</si>
  <si>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</si>
  <si>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</si>
  <si>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</si>
  <si>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</si>
  <si>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</si>
  <si>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</si>
  <si>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</si>
  <si>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</si>
  <si>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</si>
  <si>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</si>
  <si>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</si>
  <si>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</si>
  <si>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</si>
  <si>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</si>
  <si>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</si>
  <si>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</si>
  <si>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</si>
  <si>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</si>
  <si>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</si>
  <si>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</si>
  <si>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</si>
  <si>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</si>
  <si>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</si>
  <si>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</si>
  <si>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</si>
  <si>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</si>
  <si>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</si>
  <si>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</si>
  <si>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</si>
  <si>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</si>
  <si>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</si>
  <si>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</si>
  <si>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</si>
  <si>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</si>
  <si>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</si>
  <si>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</si>
  <si>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</si>
  <si>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</si>
  <si>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</si>
  <si>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</si>
  <si>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</si>
  <si>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</si>
  <si>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</si>
  <si>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</si>
  <si>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</si>
  <si>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</si>
  <si>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</si>
  <si>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</si>
  <si>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</si>
  <si>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</si>
  <si>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</si>
  <si>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</si>
  <si>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</si>
  <si>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</si>
  <si>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</si>
  <si>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</si>
  <si>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</si>
  <si>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</si>
  <si>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</si>
  <si>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</si>
  <si>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</si>
  <si>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</si>
  <si>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</si>
  <si>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</si>
  <si>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</si>
  <si>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</si>
  <si>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</si>
  <si>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</si>
  <si>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</si>
  <si>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</si>
  <si>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</si>
  <si>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</si>
  <si>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</si>
  <si>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</si>
  <si>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</si>
  <si>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</si>
  <si>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</si>
  <si>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</si>
  <si>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</si>
  <si>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</si>
  <si>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</si>
  <si>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</si>
  <si>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</si>
  <si>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</si>
  <si>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</si>
  <si>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</si>
  <si>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</si>
  <si>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</si>
  <si>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</si>
  <si>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</si>
  <si>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</si>
  <si>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</si>
  <si>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</si>
  <si>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</si>
  <si>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</si>
  <si>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</si>
  <si>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</si>
  <si>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</si>
  <si>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</si>
  <si>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</si>
  <si>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</si>
  <si>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</si>
  <si>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</si>
  <si>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</si>
  <si>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</si>
  <si>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</si>
  <si>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</si>
  <si>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</si>
  <si>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</si>
  <si>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</si>
  <si>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</si>
  <si>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</si>
  <si>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</si>
  <si>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</si>
  <si>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</si>
  <si>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</si>
  <si>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</si>
  <si>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</si>
  <si>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</si>
  <si>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</si>
  <si>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</si>
  <si>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</si>
  <si>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</si>
  <si>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</si>
  <si>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</si>
  <si>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</si>
  <si>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</si>
  <si>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</si>
  <si>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</si>
  <si>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</si>
  <si>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</si>
  <si>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</si>
  <si>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</si>
  <si>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</si>
  <si>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</si>
  <si>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</si>
  <si>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</si>
  <si>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</si>
  <si>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</si>
  <si>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</si>
  <si>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</si>
  <si>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</si>
  <si>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</si>
  <si>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</si>
  <si>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</si>
  <si>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</si>
  <si>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</si>
  <si>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</si>
  <si>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</si>
  <si>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</si>
  <si>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</si>
  <si>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</si>
  <si>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</si>
  <si>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</si>
  <si>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</si>
  <si>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</si>
  <si>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</si>
  <si>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</si>
  <si>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</si>
  <si>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</si>
  <si>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</si>
  <si>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</si>
  <si>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</si>
  <si>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</si>
  <si>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</si>
  <si>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</si>
  <si>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</si>
  <si>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</si>
  <si>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</si>
  <si>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</si>
  <si>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</si>
  <si>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</si>
  <si>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</si>
  <si>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</si>
  <si>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</si>
  <si>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</si>
  <si>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</si>
  <si>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</si>
  <si>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</si>
  <si>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</si>
  <si>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</si>
  <si>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</si>
  <si>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</si>
  <si>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</si>
  <si>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</si>
  <si>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</si>
  <si>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</si>
  <si>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</si>
  <si>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</si>
  <si>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</si>
  <si>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</si>
  <si>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</si>
  <si>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</si>
  <si>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</si>
  <si>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</si>
  <si>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</si>
  <si>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</si>
  <si>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</si>
  <si>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</si>
  <si>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</si>
  <si>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</si>
  <si>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</si>
  <si>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</si>
  <si>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</si>
  <si>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</si>
  <si>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</si>
  <si>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</si>
  <si>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</si>
  <si>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</si>
  <si>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</si>
  <si>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</si>
  <si>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</si>
  <si>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</si>
  <si>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</si>
  <si>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</si>
  <si>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</si>
  <si>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</si>
  <si>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</si>
  <si>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</si>
  <si>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</si>
  <si>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</si>
  <si>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</si>
  <si>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</si>
  <si>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</si>
  <si>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</si>
  <si>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</si>
  <si>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</si>
  <si>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</si>
  <si>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</si>
  <si>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</si>
  <si>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</si>
  <si>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</si>
  <si>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</si>
  <si>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</si>
  <si>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</si>
  <si>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</si>
  <si>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</si>
  <si>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</si>
  <si>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</si>
  <si>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</si>
  <si>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</si>
  <si>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</si>
  <si>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</si>
  <si>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</si>
  <si>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</si>
  <si>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</si>
  <si>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</si>
  <si>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</si>
  <si>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</si>
  <si>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</si>
  <si>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</si>
  <si>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</si>
  <si>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</si>
  <si>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</si>
  <si>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</si>
  <si>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</si>
  <si>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</si>
  <si>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</si>
  <si>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</si>
  <si>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</si>
  <si>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</si>
  <si>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</si>
  <si>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</si>
  <si>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</si>
  <si>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</si>
  <si>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</si>
  <si>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</si>
  <si>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</si>
  <si>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</si>
  <si>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</si>
  <si>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</si>
  <si>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</si>
  <si>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</si>
  <si>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</si>
  <si>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</si>
  <si>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</si>
  <si>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</si>
  <si>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</si>
  <si>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</si>
  <si>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</si>
  <si>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</si>
  <si>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</si>
  <si>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</si>
  <si>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</si>
  <si>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</si>
  <si>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</si>
  <si>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</si>
  <si>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</si>
  <si>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</si>
  <si>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</si>
  <si>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</si>
  <si>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</si>
  <si>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</si>
  <si>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</si>
  <si>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</si>
  <si>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</si>
  <si>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</si>
  <si>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</si>
  <si>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</si>
  <si>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</si>
  <si>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</si>
  <si>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</si>
  <si>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</si>
  <si>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</si>
  <si>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</si>
  <si>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</si>
  <si>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</si>
  <si>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</si>
  <si>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</si>
  <si>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</si>
  <si>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</si>
  <si>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</si>
  <si>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</si>
  <si>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</si>
  <si>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</si>
  <si>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</si>
  <si>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</si>
  <si>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</si>
  <si>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</si>
  <si>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</si>
  <si>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</si>
  <si>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</si>
  <si>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</si>
  <si>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</si>
  <si>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</si>
  <si>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</si>
  <si>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</si>
  <si>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</si>
  <si>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</si>
  <si>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</si>
  <si>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</si>
  <si>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</si>
  <si>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</si>
  <si>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</si>
  <si>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</si>
  <si>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</si>
  <si>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</si>
  <si>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</si>
  <si>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</si>
  <si>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</si>
  <si>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</si>
  <si>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</si>
  <si>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</si>
  <si>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</si>
  <si>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</si>
  <si>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</si>
  <si>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</si>
  <si>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</si>
  <si>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</si>
  <si>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</si>
  <si>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</si>
  <si>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</si>
  <si>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</si>
  <si>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</si>
  <si>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</si>
  <si>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</si>
  <si>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</si>
  <si>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</si>
  <si>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</si>
  <si>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</si>
  <si>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</si>
  <si>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</si>
  <si>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</si>
  <si>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</si>
  <si>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</si>
  <si>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</si>
  <si>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</si>
  <si>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</si>
  <si>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</si>
  <si>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</si>
  <si>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</si>
  <si>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</si>
  <si>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</si>
  <si>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</si>
  <si>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</si>
  <si>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</si>
  <si>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</si>
  <si>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</si>
  <si>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</si>
  <si>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</si>
  <si>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</si>
  <si>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</si>
  <si>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</si>
  <si>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</si>
  <si>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</si>
  <si>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</si>
  <si>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</si>
  <si>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</si>
  <si>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</si>
  <si>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</si>
  <si>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</si>
  <si>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</si>
  <si>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</si>
  <si>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</si>
  <si>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</si>
  <si>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</si>
  <si>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</si>
  <si>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</si>
  <si>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</si>
  <si>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</si>
  <si>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</si>
  <si>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</si>
  <si>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</si>
  <si>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</si>
  <si>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</si>
  <si>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</si>
  <si>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</si>
  <si>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</si>
  <si>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</si>
  <si>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</si>
  <si>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</si>
  <si>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</si>
  <si>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</si>
  <si>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</si>
  <si>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</si>
  <si>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</si>
  <si>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</si>
  <si>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FISSA</t>
  </si>
  <si>
    <t>PERCENTUALE</t>
  </si>
  <si>
    <t>Commissione</t>
  </si>
  <si>
    <t>Comm. Minima</t>
  </si>
  <si>
    <t>Comm. Massima</t>
  </si>
  <si>
    <t>Valore fissa</t>
  </si>
  <si>
    <t>Valore %</t>
  </si>
  <si>
    <t>Data</t>
  </si>
  <si>
    <t>Prezzo</t>
  </si>
  <si>
    <t>TER 1</t>
  </si>
  <si>
    <t>TER 2</t>
  </si>
  <si>
    <t>TER 3</t>
  </si>
  <si>
    <t>Netto 1</t>
  </si>
  <si>
    <t>Netto 2</t>
  </si>
  <si>
    <t>Netto 3</t>
  </si>
  <si>
    <t>Acquisto PAC</t>
  </si>
  <si>
    <t>Comm. 1</t>
  </si>
  <si>
    <t>Comm. 2</t>
  </si>
  <si>
    <t>Comm. 3</t>
  </si>
  <si>
    <t>Qnt progr</t>
  </si>
  <si>
    <t>Qnt comprata</t>
  </si>
  <si>
    <t>Comm</t>
  </si>
  <si>
    <t>Comm. Progr.</t>
  </si>
  <si>
    <t>Commissioni 1</t>
  </si>
  <si>
    <t>Commissioni 2</t>
  </si>
  <si>
    <t>Commissioni 3</t>
  </si>
  <si>
    <t>-</t>
  </si>
  <si>
    <t>Prezzo TER 1</t>
  </si>
  <si>
    <t>Prezzo TER 2</t>
  </si>
  <si>
    <t>Prezzo 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</si>
</sst>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/>
    <xf numFmtId="165" fontId="0" fillId="0" borderId="0" xfId="0" applyNumberFormat="1"/>
    <xf numFmtId="164" fontId="4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5" fillId="0" borderId="3" xfId="0" applyNumberFormat="1" applyFont="1" applyBorder="1" applyAlignment="1">
      <alignment horizontal="center" vertical="center"/>
    </xf>
  </cellXfs>
  <cellStyles count="1">
    <cellStyle name="Normale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A994DEAC-E852-48B1-B2A4-D4FE5044942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3B920F-7AE6-44F8-9E48-7116719DD723}" name="Tabella_MSCI_ACWI__2" displayName="Tabella_MSCI_ACWI__2" ref="A1:B428" tableType="queryTable" totalsRowShown="0">
  <autoFilter ref="A1:B428" xr:uid="{683B920F-7AE6-44F8-9E48-7116719DD723}"/>
  <tableColumns count="2">
    <tableColumn id="1" xr3:uid="{63977A7E-1871-4EB5-A8F8-A2A18A9F50A6}" uniqueName="1" name="Date" queryTableFieldId="1" dataDxfId="1"/>
    <tableColumn id="2" xr3:uid="{AB3E7CE6-C86F-4BAC-9809-80B547F24472}" uniqueName="2" name="Pric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CF521-D640-4631-B748-FA6B75919B16}">
  <dimension ref="A1:D12"/>
  <sheetViews>
    <sheetView zoomScale="200" zoomScaleNormal="200" workbookViewId="0">
      <selection activeCell="D10" sqref="D10"/>
    </sheetView>
  </sheetViews>
  <sheetFormatPr defaultRowHeight="14.5" x14ac:dyDescent="0.35"/>
  <cols>
    <col min="1" max="1" width="17" customWidth="1"/>
    <col min="2" max="2" width="8.26953125" bestFit="1" customWidth="1"/>
  </cols>
  <sheetData>
    <row r="1" spans="1:4" x14ac:dyDescent="0.35">
      <c r="B1" t="s">
        <v>445</v>
      </c>
      <c r="C1" t="s">
        <v>446</v>
      </c>
      <c r="D1" t="s">
        <v>447</v>
      </c>
    </row>
    <row r="2" spans="1:4" x14ac:dyDescent="0.35">
      <c r="A2" t="s">
        <v>431</v>
      </c>
      <c r="B2" t="s">
        <v>429</v>
      </c>
      <c r="C2" t="s">
        <v>429</v>
      </c>
      <c r="D2" t="s">
        <v>429</v>
      </c>
    </row>
    <row r="3" spans="1:4" x14ac:dyDescent="0.35">
      <c r="A3" t="s">
        <v>434</v>
      </c>
      <c r="B3" s="2">
        <v>5</v>
      </c>
      <c r="C3" s="2">
        <v>15</v>
      </c>
      <c r="D3" s="2">
        <v>30</v>
      </c>
    </row>
    <row r="4" spans="1:4" x14ac:dyDescent="0.35">
      <c r="A4" t="s">
        <v>435</v>
      </c>
      <c r="B4" s="1">
        <v>1.9E-3</v>
      </c>
      <c r="C4" s="1">
        <v>0.01</v>
      </c>
      <c r="D4" s="1">
        <v>0.02</v>
      </c>
    </row>
    <row r="5" spans="1:4" x14ac:dyDescent="0.35">
      <c r="A5" t="s">
        <v>432</v>
      </c>
      <c r="B5" s="2">
        <v>1.5</v>
      </c>
      <c r="C5" s="2">
        <v>5</v>
      </c>
      <c r="D5" s="2">
        <v>10</v>
      </c>
    </row>
    <row r="6" spans="1:4" x14ac:dyDescent="0.35">
      <c r="A6" t="s">
        <v>433</v>
      </c>
      <c r="B6" s="2">
        <v>9</v>
      </c>
      <c r="C6" s="2">
        <v>20</v>
      </c>
      <c r="D6" s="2">
        <v>30</v>
      </c>
    </row>
    <row r="8" spans="1:4" x14ac:dyDescent="0.35">
      <c r="A8" t="s">
        <v>438</v>
      </c>
      <c r="B8" s="1">
        <v>1E-3</v>
      </c>
    </row>
    <row r="9" spans="1:4" x14ac:dyDescent="0.35">
      <c r="A9" t="s">
        <v>439</v>
      </c>
      <c r="B9" s="1">
        <v>2.5000000000000001E-3</v>
      </c>
    </row>
    <row r="10" spans="1:4" x14ac:dyDescent="0.35">
      <c r="A10" t="s">
        <v>440</v>
      </c>
      <c r="B10" s="1">
        <v>5.0000000000000001E-3</v>
      </c>
    </row>
    <row r="12" spans="1:4" x14ac:dyDescent="0.35">
      <c r="A12" t="s">
        <v>444</v>
      </c>
      <c r="B12" s="7">
        <v>5000</v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97D9B9-9F61-4123-A3EF-3FF17DD32C19}">
          <x14:formula1>
            <xm:f>Dati!$D$2:$D$3</xm:f>
          </x14:formula1>
          <xm:sqref>C2:D2</xm:sqref>
        </x14:dataValidation>
        <x14:dataValidation type="list" allowBlank="1" showInputMessage="1" showErrorMessage="1" xr:uid="{9352CD1D-7DC7-488E-ADEE-9A256B25EA16}">
          <x14:formula1>
            <xm:f>Dati!D2:D3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23288-D6B9-42BA-80A7-8DEC3242813C}">
  <dimension ref="A1:L428"/>
  <sheetViews>
    <sheetView workbookViewId="0">
      <pane ySplit="1" topLeftCell="A2" activePane="bottomLeft" state="frozen"/>
      <selection pane="bottomLeft" activeCell="H428" sqref="H428"/>
    </sheetView>
  </sheetViews>
  <sheetFormatPr defaultRowHeight="14.5" x14ac:dyDescent="0.35"/>
  <cols>
    <col min="3" max="3" width="13.26953125" customWidth="1"/>
    <col min="4" max="4" width="12.54296875" bestFit="1" customWidth="1"/>
    <col min="7" max="7" width="12" customWidth="1"/>
    <col min="8" max="8" width="8.54296875" customWidth="1"/>
    <col min="9" max="9" width="11.81640625" bestFit="1" customWidth="1"/>
    <col min="11" max="11" width="11.81640625" bestFit="1" customWidth="1"/>
    <col min="15" max="17" width="16.26953125" bestFit="1" customWidth="1"/>
  </cols>
  <sheetData>
    <row r="1" spans="1:12" x14ac:dyDescent="0.35">
      <c r="A1" s="5" t="s">
        <v>436</v>
      </c>
      <c r="B1" s="5" t="s">
        <v>437</v>
      </c>
      <c r="C1" s="5" t="s">
        <v>448</v>
      </c>
      <c r="D1" s="5" t="s">
        <v>449</v>
      </c>
      <c r="E1" s="5" t="s">
        <v>450</v>
      </c>
      <c r="F1" s="5" t="s">
        <v>451</v>
      </c>
      <c r="G1" s="6" t="s">
        <v>456</v>
      </c>
      <c r="H1" s="6" t="s">
        <v>441</v>
      </c>
      <c r="I1" s="3" t="s">
        <v>457</v>
      </c>
      <c r="J1" s="3" t="s">
        <v>442</v>
      </c>
      <c r="K1" s="4" t="s">
        <v>458</v>
      </c>
      <c r="L1" s="4" t="s">
        <v>443</v>
      </c>
    </row>
    <row r="2" spans="1:12" x14ac:dyDescent="0.35">
      <c r="A2" t="str">
        <f>Dati!A2</f>
        <v>1987-12</v>
      </c>
      <c r="B2">
        <f>Dati!B2</f>
        <v>100</v>
      </c>
      <c r="C2">
        <f>0+D2</f>
        <v>50</v>
      </c>
      <c r="D2">
        <f>IF(OR(RIGHT(A2,2)="12",RIGHT(A2,2)="03",RIGHT(A2,2)="06",RIGHT(A2,2)="09"),TRUNC(Input!$B$12/B2),0)</f>
        <v>50</v>
      </c>
      <c r="E2">
        <f>IF(D2=0,0,IF(Input!$B$2="FISSA",Input!$B$3,MIN(Input!$B$6,MAX(Input!$B$5,B2*Input!$B$4))))</f>
        <v>5</v>
      </c>
      <c r="F2">
        <f>E2</f>
        <v>5</v>
      </c>
      <c r="G2">
        <f>B2*(1-Input!B8/12)</f>
        <v>99.991666666666674</v>
      </c>
      <c r="H2">
        <f>G2*$C2-$F2</f>
        <v>4994.5833333333339</v>
      </c>
      <c r="I2">
        <f>B2*(1-Input!B9/12)</f>
        <v>99.979166666666657</v>
      </c>
      <c r="J2">
        <f>I2*$C2-$F2</f>
        <v>4993.958333333333</v>
      </c>
      <c r="K2">
        <f>B2*(1-Input!B10/12)</f>
        <v>99.958333333333343</v>
      </c>
      <c r="L2">
        <f>K2*$C2-$F2</f>
        <v>4992.916666666667</v>
      </c>
    </row>
    <row r="3" spans="1:12" x14ac:dyDescent="0.35">
      <c r="A3" t="str">
        <f>Dati!A3</f>
        <v>1988-01</v>
      </c>
      <c r="B3">
        <f>Dati!B3</f>
        <v>102.533403690836</v>
      </c>
      <c r="C3">
        <f>C2+D3</f>
        <v>50</v>
      </c>
      <c r="D3">
        <f>IF(OR(RIGHT(A3,2)="12",RIGHT(A3,2)="03",RIGHT(A3,2)="06",RIGHT(A3,2)="09"),TRUNC(Input!$B$12/B3),0)</f>
        <v>0</v>
      </c>
      <c r="E3">
        <f>IF(D3=0,0,IF(Input!$B$2="FISSA",Input!$B$3,MIN(Input!$B$6,MAX(Input!$B$5,B3*Input!$B$4))))</f>
        <v>0</v>
      </c>
      <c r="F3">
        <f>F2+E3</f>
        <v>5</v>
      </c>
      <c r="G3">
        <f>G2*(1+(($B3-$B2)/B2))*(1-Input!$B$8/12)</f>
        <v>102.51631550225838</v>
      </c>
      <c r="H3">
        <f t="shared" ref="H3:H66" si="0">G3*C3-F3</f>
        <v>5120.8157751129193</v>
      </c>
      <c r="I3">
        <f>I2*(1+(($B3-$B2)/B2))*(1-Input!$B$9/12)</f>
        <v>102.49068588953266</v>
      </c>
      <c r="J3">
        <f t="shared" ref="J3:J66" si="1">I3*$C3-$F3</f>
        <v>5119.5342944766326</v>
      </c>
      <c r="K3">
        <f>K2*(1+(($B3-$B2)/B2))*(1-Input!$B$10/12)</f>
        <v>102.44797698869846</v>
      </c>
      <c r="L3">
        <f t="shared" ref="L3:L66" si="2">K3*$C3-$F3</f>
        <v>5117.3988494349232</v>
      </c>
    </row>
    <row r="4" spans="1:12" x14ac:dyDescent="0.35">
      <c r="A4" t="str">
        <f>Dati!A4</f>
        <v>1988-02</v>
      </c>
      <c r="B4">
        <f>Dati!B4</f>
        <v>108.488225573137</v>
      </c>
      <c r="C4">
        <f t="shared" ref="C4:C67" si="3">C3+D4</f>
        <v>50</v>
      </c>
      <c r="D4">
        <f>IF(OR(RIGHT(A4,2)="12",RIGHT(A4,2)="03",RIGHT(A4,2)="06",RIGHT(A4,2)="09"),TRUNC(Input!$B$12/B4),0)</f>
        <v>0</v>
      </c>
      <c r="E4">
        <f>IF(D4=0,0,IF(Input!$B$2="FISSA",Input!$B$3,MIN(Input!$B$6,MAX(Input!$B$5,B4*Input!$B$4))))</f>
        <v>0</v>
      </c>
      <c r="F4">
        <f t="shared" ref="F4:F67" si="4">F3+E4</f>
        <v>5</v>
      </c>
      <c r="G4">
        <f>G3*(1+(($B4-$B3)/B3))*(1-Input!$B$8/12)</f>
        <v>108.46110577685231</v>
      </c>
      <c r="H4">
        <f t="shared" si="0"/>
        <v>5418.0552888426155</v>
      </c>
      <c r="I4">
        <f>I3*(1+(($B4-$B3)/B3))*(1-Input!$B$9/12)</f>
        <v>108.42043455724382</v>
      </c>
      <c r="J4">
        <f t="shared" si="1"/>
        <v>5416.0217278621913</v>
      </c>
      <c r="K4">
        <f>K3*(1+(($B4-$B3)/B3))*(1-Input!$B$10/12)</f>
        <v>108.35267178760694</v>
      </c>
      <c r="L4">
        <f t="shared" si="2"/>
        <v>5412.6335893803471</v>
      </c>
    </row>
    <row r="5" spans="1:12" x14ac:dyDescent="0.35">
      <c r="A5" t="str">
        <f>Dati!A5</f>
        <v>1988-03</v>
      </c>
      <c r="B5">
        <f>Dati!B5</f>
        <v>111.86216624151599</v>
      </c>
      <c r="C5">
        <f t="shared" si="3"/>
        <v>94</v>
      </c>
      <c r="D5">
        <f>IF(OR(RIGHT(A5,2)="12",RIGHT(A5,2)="03",RIGHT(A5,2)="06",RIGHT(A5,2)="09"),TRUNC(Input!$B$12/B5),0)</f>
        <v>44</v>
      </c>
      <c r="E5">
        <f>IF(D5=0,0,IF(Input!$B$2="FISSA",Input!$B$3,MIN(Input!$B$6,MAX(Input!$B$5,B5*Input!$B$4))))</f>
        <v>5</v>
      </c>
      <c r="F5">
        <f t="shared" si="4"/>
        <v>10</v>
      </c>
      <c r="G5">
        <f>G4*(1+(($B5-$B4)/B4))*(1-Input!$B$8/12)</f>
        <v>111.82488351343348</v>
      </c>
      <c r="H5">
        <f t="shared" si="0"/>
        <v>10501.539050262747</v>
      </c>
      <c r="I5">
        <f>I4*(1+(($B5-$B4)/B4))*(1-Input!$B$9/12)</f>
        <v>111.76897689637474</v>
      </c>
      <c r="J5">
        <f t="shared" si="1"/>
        <v>10496.283828259226</v>
      </c>
      <c r="K5">
        <f>K4*(1+(($B5-$B4)/B4))*(1-Input!$B$10/12)</f>
        <v>111.67584578850582</v>
      </c>
      <c r="L5">
        <f t="shared" si="2"/>
        <v>10487.529504119548</v>
      </c>
    </row>
    <row r="6" spans="1:12" x14ac:dyDescent="0.35">
      <c r="A6" t="str">
        <f>Dati!A6</f>
        <v>1988-04</v>
      </c>
      <c r="B6">
        <f>Dati!B6</f>
        <v>113.31388056347301</v>
      </c>
      <c r="C6">
        <f t="shared" si="3"/>
        <v>94</v>
      </c>
      <c r="D6">
        <f>IF(OR(RIGHT(A6,2)="12",RIGHT(A6,2)="03",RIGHT(A6,2)="06",RIGHT(A6,2)="09"),TRUNC(Input!$B$12/B6),0)</f>
        <v>0</v>
      </c>
      <c r="E6">
        <f>IF(D6=0,0,IF(Input!$B$2="FISSA",Input!$B$3,MIN(Input!$B$6,MAX(Input!$B$5,B6*Input!$B$4))))</f>
        <v>0</v>
      </c>
      <c r="F6">
        <f t="shared" si="4"/>
        <v>10</v>
      </c>
      <c r="G6">
        <f>G5*(1+(($B6-$B5)/B5))*(1-Input!$B$8/12)</f>
        <v>113.26667431493532</v>
      </c>
      <c r="H6">
        <f t="shared" si="0"/>
        <v>10637.067385603919</v>
      </c>
      <c r="I6">
        <f>I5*(1+(($B6-$B5)/B5))*(1-Input!$B$9/12)</f>
        <v>113.19589444234605</v>
      </c>
      <c r="J6">
        <f t="shared" si="1"/>
        <v>10630.414077580528</v>
      </c>
      <c r="K6">
        <f>K5*(1+(($B6-$B5)/B5))*(1-Input!$B$10/12)</f>
        <v>113.07800662250101</v>
      </c>
      <c r="L6">
        <f t="shared" si="2"/>
        <v>10619.332622515094</v>
      </c>
    </row>
    <row r="7" spans="1:12" x14ac:dyDescent="0.35">
      <c r="A7" t="str">
        <f>Dati!A7</f>
        <v>1988-05</v>
      </c>
      <c r="B7">
        <f>Dati!B7</f>
        <v>111.102469116173</v>
      </c>
      <c r="C7">
        <f t="shared" si="3"/>
        <v>94</v>
      </c>
      <c r="D7">
        <f>IF(OR(RIGHT(A7,2)="12",RIGHT(A7,2)="03",RIGHT(A7,2)="06",RIGHT(A7,2)="09"),TRUNC(Input!$B$12/B7),0)</f>
        <v>0</v>
      </c>
      <c r="E7">
        <f>IF(D7=0,0,IF(Input!$B$2="FISSA",Input!$B$3,MIN(Input!$B$6,MAX(Input!$B$5,B7*Input!$B$4))))</f>
        <v>0</v>
      </c>
      <c r="F7">
        <f t="shared" si="4"/>
        <v>10</v>
      </c>
      <c r="G7">
        <f>G6*(1+(($B7-$B6)/B6))*(1-Input!$B$8/12)</f>
        <v>111.04692945350295</v>
      </c>
      <c r="H7">
        <f t="shared" si="0"/>
        <v>10428.411368629279</v>
      </c>
      <c r="I7">
        <f>I6*(1+(($B7-$B6)/B6))*(1-Input!$B$9/12)</f>
        <v>110.96366334202521</v>
      </c>
      <c r="J7">
        <f t="shared" si="1"/>
        <v>10420.584354150371</v>
      </c>
      <c r="K7">
        <f>K6*(1+(($B7-$B6)/B6))*(1-Input!$B$10/12)</f>
        <v>110.82500211204095</v>
      </c>
      <c r="L7">
        <f t="shared" si="2"/>
        <v>10407.55019853185</v>
      </c>
    </row>
    <row r="8" spans="1:12" x14ac:dyDescent="0.35">
      <c r="A8" t="str">
        <f>Dati!A8</f>
        <v>1988-06</v>
      </c>
      <c r="B8">
        <f>Dati!B8</f>
        <v>111.01436835907199</v>
      </c>
      <c r="C8">
        <f t="shared" si="3"/>
        <v>139</v>
      </c>
      <c r="D8">
        <f>IF(OR(RIGHT(A8,2)="12",RIGHT(A8,2)="03",RIGHT(A8,2)="06",RIGHT(A8,2)="09"),TRUNC(Input!$B$12/B8),0)</f>
        <v>45</v>
      </c>
      <c r="E8">
        <f>IF(D8=0,0,IF(Input!$B$2="FISSA",Input!$B$3,MIN(Input!$B$6,MAX(Input!$B$5,B8*Input!$B$4))))</f>
        <v>5</v>
      </c>
      <c r="F8">
        <f t="shared" si="4"/>
        <v>15</v>
      </c>
      <c r="G8">
        <f>G7*(1+(($B8-$B7)/B7))*(1-Input!$B$8/12)</f>
        <v>110.94962616487624</v>
      </c>
      <c r="H8">
        <f t="shared" si="0"/>
        <v>15406.998036917797</v>
      </c>
      <c r="I8">
        <f>I7*(1+(($B8-$B7)/B7))*(1-Input!$B$9/12)</f>
        <v>110.85257355505976</v>
      </c>
      <c r="J8">
        <f t="shared" si="1"/>
        <v>15393.507724153307</v>
      </c>
      <c r="K8">
        <f>K7*(1+(($B8-$B7)/B7))*(1-Input!$B$10/12)</f>
        <v>110.69098091029043</v>
      </c>
      <c r="L8">
        <f t="shared" si="2"/>
        <v>15371.046346530371</v>
      </c>
    </row>
    <row r="9" spans="1:12" x14ac:dyDescent="0.35">
      <c r="A9" t="str">
        <f>Dati!A9</f>
        <v>1988-07</v>
      </c>
      <c r="B9">
        <f>Dati!B9</f>
        <v>113.095166012039</v>
      </c>
      <c r="C9">
        <f t="shared" si="3"/>
        <v>139</v>
      </c>
      <c r="D9">
        <f>IF(OR(RIGHT(A9,2)="12",RIGHT(A9,2)="03",RIGHT(A9,2)="06",RIGHT(A9,2)="09"),TRUNC(Input!$B$12/B9),0)</f>
        <v>0</v>
      </c>
      <c r="E9">
        <f>IF(D9=0,0,IF(Input!$B$2="FISSA",Input!$B$3,MIN(Input!$B$6,MAX(Input!$B$5,B9*Input!$B$4))))</f>
        <v>0</v>
      </c>
      <c r="F9">
        <f t="shared" si="4"/>
        <v>15</v>
      </c>
      <c r="G9">
        <f>G8*(1+(($B9-$B8)/B8))*(1-Input!$B$8/12)</f>
        <v>113.01979122175965</v>
      </c>
      <c r="H9">
        <f t="shared" si="0"/>
        <v>15694.75097982459</v>
      </c>
      <c r="I9">
        <f>I8*(1+(($B9-$B8)/B8))*(1-Input!$B$9/12)</f>
        <v>112.90681145347497</v>
      </c>
      <c r="J9">
        <f t="shared" si="1"/>
        <v>15679.046792033021</v>
      </c>
      <c r="K9">
        <f>K8*(1+(($B9-$B8)/B8))*(1-Input!$B$10/12)</f>
        <v>112.71873143559877</v>
      </c>
      <c r="L9">
        <f t="shared" si="2"/>
        <v>15652.903669548228</v>
      </c>
    </row>
    <row r="10" spans="1:12" x14ac:dyDescent="0.35">
      <c r="A10" t="str">
        <f>Dati!A10</f>
        <v>1988-08</v>
      </c>
      <c r="B10">
        <f>Dati!B10</f>
        <v>106.906762261227</v>
      </c>
      <c r="C10">
        <f t="shared" si="3"/>
        <v>139</v>
      </c>
      <c r="D10">
        <f>IF(OR(RIGHT(A10,2)="12",RIGHT(A10,2)="03",RIGHT(A10,2)="06",RIGHT(A10,2)="09"),TRUNC(Input!$B$12/B10),0)</f>
        <v>0</v>
      </c>
      <c r="E10">
        <f>IF(D10=0,0,IF(Input!$B$2="FISSA",Input!$B$3,MIN(Input!$B$6,MAX(Input!$B$5,B10*Input!$B$4))))</f>
        <v>0</v>
      </c>
      <c r="F10">
        <f t="shared" si="4"/>
        <v>15</v>
      </c>
      <c r="G10">
        <f>G9*(1+(($B10-$B9)/B9))*(1-Input!$B$8/12)</f>
        <v>106.82660891102547</v>
      </c>
      <c r="H10">
        <f t="shared" si="0"/>
        <v>14833.898638632541</v>
      </c>
      <c r="I10">
        <f>I9*(1+(($B10-$B9)/B9))*(1-Input!$B$9/12)</f>
        <v>106.70647904262766</v>
      </c>
      <c r="J10">
        <f t="shared" si="1"/>
        <v>14817.200586925244</v>
      </c>
      <c r="K10">
        <f>K9*(1+(($B10-$B9)/B9))*(1-Input!$B$10/12)</f>
        <v>106.50652942081037</v>
      </c>
      <c r="L10">
        <f t="shared" si="2"/>
        <v>14789.407589492641</v>
      </c>
    </row>
    <row r="11" spans="1:12" x14ac:dyDescent="0.35">
      <c r="A11" t="str">
        <f>Dati!A11</f>
        <v>1988-09</v>
      </c>
      <c r="B11">
        <f>Dati!B11</f>
        <v>111.525983132364</v>
      </c>
      <c r="C11">
        <f t="shared" si="3"/>
        <v>183</v>
      </c>
      <c r="D11">
        <f>IF(OR(RIGHT(A11,2)="12",RIGHT(A11,2)="03",RIGHT(A11,2)="06",RIGHT(A11,2)="09"),TRUNC(Input!$B$12/B11),0)</f>
        <v>44</v>
      </c>
      <c r="E11">
        <f>IF(D11=0,0,IF(Input!$B$2="FISSA",Input!$B$3,MIN(Input!$B$6,MAX(Input!$B$5,B11*Input!$B$4))))</f>
        <v>5</v>
      </c>
      <c r="F11">
        <f t="shared" si="4"/>
        <v>20</v>
      </c>
      <c r="G11">
        <f>G10*(1+(($B11-$B10)/B10))*(1-Input!$B$8/12)</f>
        <v>111.43307965721309</v>
      </c>
      <c r="H11">
        <f t="shared" si="0"/>
        <v>20372.253577269996</v>
      </c>
      <c r="I11">
        <f>I10*(1+(($B11-$B10)/B10))*(1-Input!$B$9/12)</f>
        <v>111.293855037388</v>
      </c>
      <c r="J11">
        <f t="shared" si="1"/>
        <v>20346.775471842004</v>
      </c>
      <c r="K11">
        <f>K10*(1+(($B11-$B10)/B10))*(1-Input!$B$10/12)</f>
        <v>111.06216186532052</v>
      </c>
      <c r="L11">
        <f t="shared" si="2"/>
        <v>20304.375621353654</v>
      </c>
    </row>
    <row r="12" spans="1:12" x14ac:dyDescent="0.35">
      <c r="A12" t="str">
        <f>Dati!A12</f>
        <v>1988-10</v>
      </c>
      <c r="B12">
        <f>Dati!B12</f>
        <v>118.848912757351</v>
      </c>
      <c r="C12">
        <f t="shared" si="3"/>
        <v>183</v>
      </c>
      <c r="D12">
        <f>IF(OR(RIGHT(A12,2)="12",RIGHT(A12,2)="03",RIGHT(A12,2)="06",RIGHT(A12,2)="09"),TRUNC(Input!$B$12/B12),0)</f>
        <v>0</v>
      </c>
      <c r="E12">
        <f>IF(D12=0,0,IF(Input!$B$2="FISSA",Input!$B$3,MIN(Input!$B$6,MAX(Input!$B$5,B12*Input!$B$4))))</f>
        <v>0</v>
      </c>
      <c r="F12">
        <f t="shared" si="4"/>
        <v>20</v>
      </c>
      <c r="G12">
        <f>G11*(1+(($B12-$B11)/B11))*(1-Input!$B$8/12)</f>
        <v>118.74001330299227</v>
      </c>
      <c r="H12">
        <f t="shared" si="0"/>
        <v>21709.422434447584</v>
      </c>
      <c r="I12">
        <f>I11*(1+(($B12-$B11)/B11))*(1-Input!$B$9/12)</f>
        <v>118.57683419888237</v>
      </c>
      <c r="J12">
        <f t="shared" si="1"/>
        <v>21679.560658395472</v>
      </c>
      <c r="K12">
        <f>K11*(1+(($B12-$B11)/B11))*(1-Input!$B$10/12)</f>
        <v>118.30532199855767</v>
      </c>
      <c r="L12">
        <f t="shared" si="2"/>
        <v>21629.873925736054</v>
      </c>
    </row>
    <row r="13" spans="1:12" x14ac:dyDescent="0.35">
      <c r="A13" t="str">
        <f>Dati!A13</f>
        <v>1988-11</v>
      </c>
      <c r="B13">
        <f>Dati!B13</f>
        <v>122.858049109836</v>
      </c>
      <c r="C13">
        <f t="shared" si="3"/>
        <v>183</v>
      </c>
      <c r="D13">
        <f>IF(OR(RIGHT(A13,2)="12",RIGHT(A13,2)="03",RIGHT(A13,2)="06",RIGHT(A13,2)="09"),TRUNC(Input!$B$12/B13),0)</f>
        <v>0</v>
      </c>
      <c r="E13">
        <f>IF(D13=0,0,IF(Input!$B$2="FISSA",Input!$B$3,MIN(Input!$B$6,MAX(Input!$B$5,B13*Input!$B$4))))</f>
        <v>0</v>
      </c>
      <c r="F13">
        <f t="shared" si="4"/>
        <v>20</v>
      </c>
      <c r="G13">
        <f>G12*(1+(($B13-$B12)/B12))*(1-Input!$B$8/12)</f>
        <v>122.73524735502671</v>
      </c>
      <c r="H13">
        <f t="shared" si="0"/>
        <v>22440.55026596989</v>
      </c>
      <c r="I13">
        <f>I12*(1+(($B13-$B12)/B12))*(1-Input!$B$9/12)</f>
        <v>122.55125567989495</v>
      </c>
      <c r="J13">
        <f t="shared" si="1"/>
        <v>22406.879789420775</v>
      </c>
      <c r="K13">
        <f>K12*(1+(($B13-$B12)/B12))*(1-Input!$B$10/12)</f>
        <v>122.24516465939188</v>
      </c>
      <c r="L13">
        <f t="shared" si="2"/>
        <v>22350.865132668714</v>
      </c>
    </row>
    <row r="14" spans="1:12" x14ac:dyDescent="0.35">
      <c r="A14" t="str">
        <f>Dati!A14</f>
        <v>1988-12</v>
      </c>
      <c r="B14">
        <f>Dati!B14</f>
        <v>123.990744246223</v>
      </c>
      <c r="C14">
        <f t="shared" si="3"/>
        <v>223</v>
      </c>
      <c r="D14">
        <f>IF(OR(RIGHT(A14,2)="12",RIGHT(A14,2)="03",RIGHT(A14,2)="06",RIGHT(A14,2)="09"),TRUNC(Input!$B$12/B14),0)</f>
        <v>40</v>
      </c>
      <c r="E14">
        <f>IF(D14=0,0,IF(Input!$B$2="FISSA",Input!$B$3,MIN(Input!$B$6,MAX(Input!$B$5,B14*Input!$B$4))))</f>
        <v>5</v>
      </c>
      <c r="F14">
        <f t="shared" si="4"/>
        <v>25</v>
      </c>
      <c r="G14">
        <f>G13*(1+(($B14-$B13)/B13))*(1-Input!$B$8/12)</f>
        <v>123.85648808109215</v>
      </c>
      <c r="H14">
        <f t="shared" si="0"/>
        <v>27594.99684208355</v>
      </c>
      <c r="I14">
        <f>I13*(1+(($B14-$B13)/B13))*(1-Input!$B$9/12)</f>
        <v>123.65535542040487</v>
      </c>
      <c r="J14">
        <f t="shared" si="1"/>
        <v>27550.144258750286</v>
      </c>
      <c r="K14">
        <f>K13*(1+(($B14-$B13)/B13))*(1-Input!$B$10/12)</f>
        <v>123.3208041936858</v>
      </c>
      <c r="L14">
        <f t="shared" si="2"/>
        <v>27475.539335191934</v>
      </c>
    </row>
    <row r="15" spans="1:12" x14ac:dyDescent="0.35">
      <c r="A15" t="str">
        <f>Dati!A15</f>
        <v>1989-01</v>
      </c>
      <c r="B15">
        <f>Dati!B15</f>
        <v>128.48184996089799</v>
      </c>
      <c r="C15">
        <f t="shared" si="3"/>
        <v>223</v>
      </c>
      <c r="D15">
        <f>IF(OR(RIGHT(A15,2)="12",RIGHT(A15,2)="03",RIGHT(A15,2)="06",RIGHT(A15,2)="09"),TRUNC(Input!$B$12/B15),0)</f>
        <v>0</v>
      </c>
      <c r="E15">
        <f>IF(D15=0,0,IF(Input!$B$2="FISSA",Input!$B$3,MIN(Input!$B$6,MAX(Input!$B$5,B15*Input!$B$4))))</f>
        <v>0</v>
      </c>
      <c r="F15">
        <f t="shared" si="4"/>
        <v>25</v>
      </c>
      <c r="G15">
        <f>G14*(1+(($B15-$B14)/B14))*(1-Input!$B$8/12)</f>
        <v>128.33203563561005</v>
      </c>
      <c r="H15">
        <f t="shared" si="0"/>
        <v>28593.043946741043</v>
      </c>
      <c r="I15">
        <f>I14*(1+(($B15-$B14)/B14))*(1-Input!$B$9/12)</f>
        <v>128.10761826790082</v>
      </c>
      <c r="J15">
        <f t="shared" si="1"/>
        <v>28542.998873741883</v>
      </c>
      <c r="K15">
        <f>K14*(1+(($B15-$B14)/B14))*(1-Input!$B$10/12)</f>
        <v>127.73439895839047</v>
      </c>
      <c r="L15">
        <f t="shared" si="2"/>
        <v>28459.770967721077</v>
      </c>
    </row>
    <row r="16" spans="1:12" x14ac:dyDescent="0.35">
      <c r="A16" t="str">
        <f>Dati!A16</f>
        <v>1989-02</v>
      </c>
      <c r="B16">
        <f>Dati!B16</f>
        <v>127.723213512933</v>
      </c>
      <c r="C16">
        <f t="shared" si="3"/>
        <v>223</v>
      </c>
      <c r="D16">
        <f>IF(OR(RIGHT(A16,2)="12",RIGHT(A16,2)="03",RIGHT(A16,2)="06",RIGHT(A16,2)="09"),TRUNC(Input!$B$12/B16),0)</f>
        <v>0</v>
      </c>
      <c r="E16">
        <f>IF(D16=0,0,IF(Input!$B$2="FISSA",Input!$B$3,MIN(Input!$B$6,MAX(Input!$B$5,B16*Input!$B$4))))</f>
        <v>0</v>
      </c>
      <c r="F16">
        <f t="shared" si="4"/>
        <v>25</v>
      </c>
      <c r="G16">
        <f>G15*(1+(($B16-$B15)/B15))*(1-Input!$B$8/12)</f>
        <v>127.56365259392936</v>
      </c>
      <c r="H16">
        <f t="shared" si="0"/>
        <v>28421.694528446249</v>
      </c>
      <c r="I16">
        <f>I15*(1+(($B16-$B15)/B15))*(1-Input!$B$9/12)</f>
        <v>127.32466001748827</v>
      </c>
      <c r="J16">
        <f t="shared" si="1"/>
        <v>28368.399183899885</v>
      </c>
      <c r="K16">
        <f>K15*(1+(($B16-$B15)/B15))*(1-Input!$B$10/12)</f>
        <v>126.92726751762078</v>
      </c>
      <c r="L16">
        <f t="shared" si="2"/>
        <v>28279.780656429433</v>
      </c>
    </row>
    <row r="17" spans="1:12" x14ac:dyDescent="0.35">
      <c r="A17" t="str">
        <f>Dati!A17</f>
        <v>1989-03</v>
      </c>
      <c r="B17">
        <f>Dati!B17</f>
        <v>127.01965962804</v>
      </c>
      <c r="C17">
        <f t="shared" si="3"/>
        <v>262</v>
      </c>
      <c r="D17">
        <f>IF(OR(RIGHT(A17,2)="12",RIGHT(A17,2)="03",RIGHT(A17,2)="06",RIGHT(A17,2)="09"),TRUNC(Input!$B$12/B17),0)</f>
        <v>39</v>
      </c>
      <c r="E17">
        <f>IF(D17=0,0,IF(Input!$B$2="FISSA",Input!$B$3,MIN(Input!$B$6,MAX(Input!$B$5,B17*Input!$B$4))))</f>
        <v>5</v>
      </c>
      <c r="F17">
        <f t="shared" si="4"/>
        <v>30</v>
      </c>
      <c r="G17">
        <f>G16*(1+(($B17-$B16)/B16))*(1-Input!$B$8/12)</f>
        <v>126.85040589043309</v>
      </c>
      <c r="H17">
        <f t="shared" si="0"/>
        <v>33204.806343293472</v>
      </c>
      <c r="I17">
        <f>I16*(1+(($B17-$B16)/B16))*(1-Input!$B$9/12)</f>
        <v>126.59692168059159</v>
      </c>
      <c r="J17">
        <f t="shared" si="1"/>
        <v>33138.393480314997</v>
      </c>
      <c r="K17">
        <f>K16*(1+(($B17-$B16)/B16))*(1-Input!$B$10/12)</f>
        <v>126.17550300158402</v>
      </c>
      <c r="L17">
        <f t="shared" si="2"/>
        <v>33027.98178641501</v>
      </c>
    </row>
    <row r="18" spans="1:12" x14ac:dyDescent="0.35">
      <c r="A18" t="str">
        <f>Dati!A18</f>
        <v>1989-04</v>
      </c>
      <c r="B18">
        <f>Dati!B18</f>
        <v>130.21672426301501</v>
      </c>
      <c r="C18">
        <f t="shared" si="3"/>
        <v>262</v>
      </c>
      <c r="D18">
        <f>IF(OR(RIGHT(A18,2)="12",RIGHT(A18,2)="03",RIGHT(A18,2)="06",RIGHT(A18,2)="09"),TRUNC(Input!$B$12/B18),0)</f>
        <v>0</v>
      </c>
      <c r="E18">
        <f>IF(D18=0,0,IF(Input!$B$2="FISSA",Input!$B$3,MIN(Input!$B$6,MAX(Input!$B$5,B18*Input!$B$4))))</f>
        <v>0</v>
      </c>
      <c r="F18">
        <f t="shared" si="4"/>
        <v>30</v>
      </c>
      <c r="G18">
        <f>G17*(1+(($B18-$B17)/B17))*(1-Input!$B$8/12)</f>
        <v>130.03237350154322</v>
      </c>
      <c r="H18">
        <f t="shared" si="0"/>
        <v>34038.481857404324</v>
      </c>
      <c r="I18">
        <f>I17*(1+(($B18-$B17)/B17))*(1-Input!$B$9/12)</f>
        <v>129.75630787155279</v>
      </c>
      <c r="J18">
        <f t="shared" si="1"/>
        <v>33966.152662346831</v>
      </c>
      <c r="K18">
        <f>K17*(1+(($B18-$B17)/B17))*(1-Input!$B$10/12)</f>
        <v>129.29742396502505</v>
      </c>
      <c r="L18">
        <f t="shared" si="2"/>
        <v>33845.925078836561</v>
      </c>
    </row>
    <row r="19" spans="1:12" x14ac:dyDescent="0.35">
      <c r="A19" t="str">
        <f>Dati!A19</f>
        <v>1989-05</v>
      </c>
      <c r="B19">
        <f>Dati!B19</f>
        <v>127.145609124733</v>
      </c>
      <c r="C19">
        <f t="shared" si="3"/>
        <v>262</v>
      </c>
      <c r="D19">
        <f>IF(OR(RIGHT(A19,2)="12",RIGHT(A19,2)="03",RIGHT(A19,2)="06",RIGHT(A19,2)="09"),TRUNC(Input!$B$12/B19),0)</f>
        <v>0</v>
      </c>
      <c r="E19">
        <f>IF(D19=0,0,IF(Input!$B$2="FISSA",Input!$B$3,MIN(Input!$B$6,MAX(Input!$B$5,B19*Input!$B$4))))</f>
        <v>0</v>
      </c>
      <c r="F19">
        <f t="shared" si="4"/>
        <v>30</v>
      </c>
      <c r="G19">
        <f>G18*(1+(($B19-$B18)/B18))*(1-Input!$B$8/12)</f>
        <v>126.95502574323346</v>
      </c>
      <c r="H19">
        <f t="shared" si="0"/>
        <v>33232.216744727164</v>
      </c>
      <c r="I19">
        <f>I18*(1+(($B19-$B18)/B18))*(1-Input!$B$9/12)</f>
        <v>126.66965647941791</v>
      </c>
      <c r="J19">
        <f t="shared" si="1"/>
        <v>33157.449997607495</v>
      </c>
      <c r="K19">
        <f>K18*(1+(($B19-$B18)/B18))*(1-Input!$B$10/12)</f>
        <v>126.19538686813038</v>
      </c>
      <c r="L19">
        <f t="shared" si="2"/>
        <v>33033.19135945016</v>
      </c>
    </row>
    <row r="20" spans="1:12" x14ac:dyDescent="0.35">
      <c r="A20" t="str">
        <f>Dati!A20</f>
        <v>1989-06</v>
      </c>
      <c r="B20">
        <f>Dati!B20</f>
        <v>125.38112621543399</v>
      </c>
      <c r="C20">
        <f t="shared" si="3"/>
        <v>301</v>
      </c>
      <c r="D20">
        <f>IF(OR(RIGHT(A20,2)="12",RIGHT(A20,2)="03",RIGHT(A20,2)="06",RIGHT(A20,2)="09"),TRUNC(Input!$B$12/B20),0)</f>
        <v>39</v>
      </c>
      <c r="E20">
        <f>IF(D20=0,0,IF(Input!$B$2="FISSA",Input!$B$3,MIN(Input!$B$6,MAX(Input!$B$5,B20*Input!$B$4))))</f>
        <v>5</v>
      </c>
      <c r="F20">
        <f t="shared" si="4"/>
        <v>35</v>
      </c>
      <c r="G20">
        <f>G19*(1+(($B20-$B19)/B19))*(1-Input!$B$8/12)</f>
        <v>125.18275491872792</v>
      </c>
      <c r="H20">
        <f t="shared" si="0"/>
        <v>37645.009230537107</v>
      </c>
      <c r="I20">
        <f>I19*(1+(($B20-$B19)/B19))*(1-Input!$B$9/12)</f>
        <v>124.88575538954414</v>
      </c>
      <c r="J20">
        <f t="shared" si="1"/>
        <v>37555.612372252785</v>
      </c>
      <c r="K20">
        <f>K19*(1+(($B20-$B19)/B19))*(1-Input!$B$10/12)</f>
        <v>124.39223911105832</v>
      </c>
      <c r="L20">
        <f t="shared" si="2"/>
        <v>37407.06397242855</v>
      </c>
    </row>
    <row r="21" spans="1:12" x14ac:dyDescent="0.35">
      <c r="A21" t="str">
        <f>Dati!A21</f>
        <v>1989-07</v>
      </c>
      <c r="B21">
        <f>Dati!B21</f>
        <v>139.55075721730401</v>
      </c>
      <c r="C21">
        <f t="shared" si="3"/>
        <v>301</v>
      </c>
      <c r="D21">
        <f>IF(OR(RIGHT(A21,2)="12",RIGHT(A21,2)="03",RIGHT(A21,2)="06",RIGHT(A21,2)="09"),TRUNC(Input!$B$12/B21),0)</f>
        <v>0</v>
      </c>
      <c r="E21">
        <f>IF(D21=0,0,IF(Input!$B$2="FISSA",Input!$B$3,MIN(Input!$B$6,MAX(Input!$B$5,B21*Input!$B$4))))</f>
        <v>0</v>
      </c>
      <c r="F21">
        <f t="shared" si="4"/>
        <v>35</v>
      </c>
      <c r="G21">
        <f>G20*(1+(($B21-$B20)/B20))*(1-Input!$B$8/12)</f>
        <v>139.31835665938112</v>
      </c>
      <c r="H21">
        <f t="shared" si="0"/>
        <v>41899.825354473716</v>
      </c>
      <c r="I21">
        <f>I20*(1+(($B21-$B20)/B20))*(1-Input!$B$9/12)</f>
        <v>138.97044510085558</v>
      </c>
      <c r="J21">
        <f t="shared" si="1"/>
        <v>41795.103975357531</v>
      </c>
      <c r="K21">
        <f>K20*(1+(($B21-$B20)/B20))*(1-Input!$B$10/12)</f>
        <v>138.39242598953638</v>
      </c>
      <c r="L21">
        <f t="shared" si="2"/>
        <v>41621.120222850448</v>
      </c>
    </row>
    <row r="22" spans="1:12" x14ac:dyDescent="0.35">
      <c r="A22" t="str">
        <f>Dati!A22</f>
        <v>1989-08</v>
      </c>
      <c r="B22">
        <f>Dati!B22</f>
        <v>136.270984271831</v>
      </c>
      <c r="C22">
        <f t="shared" si="3"/>
        <v>301</v>
      </c>
      <c r="D22">
        <f>IF(OR(RIGHT(A22,2)="12",RIGHT(A22,2)="03",RIGHT(A22,2)="06",RIGHT(A22,2)="09"),TRUNC(Input!$B$12/B22),0)</f>
        <v>0</v>
      </c>
      <c r="E22">
        <f>IF(D22=0,0,IF(Input!$B$2="FISSA",Input!$B$3,MIN(Input!$B$6,MAX(Input!$B$5,B22*Input!$B$4))))</f>
        <v>0</v>
      </c>
      <c r="F22">
        <f t="shared" si="4"/>
        <v>35</v>
      </c>
      <c r="G22">
        <f>G21*(1+(($B22-$B21)/B21))*(1-Input!$B$8/12)</f>
        <v>136.03270867302894</v>
      </c>
      <c r="H22">
        <f t="shared" si="0"/>
        <v>40910.84531058171</v>
      </c>
      <c r="I22">
        <f>I21*(1+(($B22-$B21)/B21))*(1-Input!$B$9/12)</f>
        <v>135.67603913159871</v>
      </c>
      <c r="J22">
        <f t="shared" si="1"/>
        <v>40803.487778611212</v>
      </c>
      <c r="K22">
        <f>K21*(1+(($B22-$B21)/B21))*(1-Input!$B$10/12)</f>
        <v>135.08356828640646</v>
      </c>
      <c r="L22">
        <f t="shared" si="2"/>
        <v>40625.154054208346</v>
      </c>
    </row>
    <row r="23" spans="1:12" x14ac:dyDescent="0.35">
      <c r="A23" t="str">
        <f>Dati!A23</f>
        <v>1989-09</v>
      </c>
      <c r="B23">
        <f>Dati!B23</f>
        <v>140.397262112265</v>
      </c>
      <c r="C23">
        <f t="shared" si="3"/>
        <v>336</v>
      </c>
      <c r="D23">
        <f>IF(OR(RIGHT(A23,2)="12",RIGHT(A23,2)="03",RIGHT(A23,2)="06",RIGHT(A23,2)="09"),TRUNC(Input!$B$12/B23),0)</f>
        <v>35</v>
      </c>
      <c r="E23">
        <f>IF(D23=0,0,IF(Input!$B$2="FISSA",Input!$B$3,MIN(Input!$B$6,MAX(Input!$B$5,B23*Input!$B$4))))</f>
        <v>5</v>
      </c>
      <c r="F23">
        <f t="shared" si="4"/>
        <v>40</v>
      </c>
      <c r="G23">
        <f>G22*(1+(($B23-$B22)/B22))*(1-Input!$B$8/12)</f>
        <v>140.14009222726088</v>
      </c>
      <c r="H23">
        <f t="shared" si="0"/>
        <v>47047.070988359657</v>
      </c>
      <c r="I23">
        <f>I22*(1+(($B23-$B22)/B22))*(1-Input!$B$9/12)</f>
        <v>139.75518033661001</v>
      </c>
      <c r="J23">
        <f t="shared" si="1"/>
        <v>46917.740593100963</v>
      </c>
      <c r="K23">
        <f>K22*(1+(($B23-$B22)/B22))*(1-Input!$B$10/12)</f>
        <v>139.11590211535719</v>
      </c>
      <c r="L23">
        <f t="shared" si="2"/>
        <v>46702.943110760018</v>
      </c>
    </row>
    <row r="24" spans="1:12" x14ac:dyDescent="0.35">
      <c r="A24" t="str">
        <f>Dati!A24</f>
        <v>1989-10</v>
      </c>
      <c r="B24">
        <f>Dati!B24</f>
        <v>135.88106134950701</v>
      </c>
      <c r="C24">
        <f t="shared" si="3"/>
        <v>336</v>
      </c>
      <c r="D24">
        <f>IF(OR(RIGHT(A24,2)="12",RIGHT(A24,2)="03",RIGHT(A24,2)="06",RIGHT(A24,2)="09"),TRUNC(Input!$B$12/B24),0)</f>
        <v>0</v>
      </c>
      <c r="E24">
        <f>IF(D24=0,0,IF(Input!$B$2="FISSA",Input!$B$3,MIN(Input!$B$6,MAX(Input!$B$5,B24*Input!$B$4))))</f>
        <v>0</v>
      </c>
      <c r="F24">
        <f t="shared" si="4"/>
        <v>40</v>
      </c>
      <c r="G24">
        <f>G23*(1+(($B24-$B23)/B23))*(1-Input!$B$8/12)</f>
        <v>135.6208612448587</v>
      </c>
      <c r="H24">
        <f t="shared" si="0"/>
        <v>45528.609378272522</v>
      </c>
      <c r="I24">
        <f>I23*(1+(($B24-$B23)/B23))*(1-Input!$B$9/12)</f>
        <v>135.23145452022163</v>
      </c>
      <c r="J24">
        <f t="shared" si="1"/>
        <v>45397.768718794468</v>
      </c>
      <c r="K24">
        <f>K23*(1+(($B24-$B23)/B23))*(1-Input!$B$10/12)</f>
        <v>134.58481886021764</v>
      </c>
      <c r="L24">
        <f t="shared" si="2"/>
        <v>45180.499137033126</v>
      </c>
    </row>
    <row r="25" spans="1:12" x14ac:dyDescent="0.35">
      <c r="A25" t="str">
        <f>Dati!A25</f>
        <v>1989-11</v>
      </c>
      <c r="B25">
        <f>Dati!B25</f>
        <v>141.22839744184401</v>
      </c>
      <c r="C25">
        <f t="shared" si="3"/>
        <v>336</v>
      </c>
      <c r="D25">
        <f>IF(OR(RIGHT(A25,2)="12",RIGHT(A25,2)="03",RIGHT(A25,2)="06",RIGHT(A25,2)="09"),TRUNC(Input!$B$12/B25),0)</f>
        <v>0</v>
      </c>
      <c r="E25">
        <f>IF(D25=0,0,IF(Input!$B$2="FISSA",Input!$B$3,MIN(Input!$B$6,MAX(Input!$B$5,B25*Input!$B$4))))</f>
        <v>0</v>
      </c>
      <c r="F25">
        <f t="shared" si="4"/>
        <v>40</v>
      </c>
      <c r="G25">
        <f>G24*(1+(($B25-$B24)/B24))*(1-Input!$B$8/12)</f>
        <v>140.94621116937424</v>
      </c>
      <c r="H25">
        <f t="shared" si="0"/>
        <v>47317.926952909744</v>
      </c>
      <c r="I25">
        <f>I24*(1+(($B25-$B24)/B24))*(1-Input!$B$9/12)</f>
        <v>140.52394467127814</v>
      </c>
      <c r="J25">
        <f t="shared" si="1"/>
        <v>47176.045409549457</v>
      </c>
      <c r="K25">
        <f>K24*(1+(($B25-$B24)/B24))*(1-Input!$B$10/12)</f>
        <v>139.82286002908936</v>
      </c>
      <c r="L25">
        <f t="shared" si="2"/>
        <v>46940.48096977402</v>
      </c>
    </row>
    <row r="26" spans="1:12" x14ac:dyDescent="0.35">
      <c r="A26" t="str">
        <f>Dati!A26</f>
        <v>1989-12</v>
      </c>
      <c r="B26">
        <f>Dati!B26</f>
        <v>145.87041513567999</v>
      </c>
      <c r="C26">
        <f t="shared" si="3"/>
        <v>370</v>
      </c>
      <c r="D26">
        <f>IF(OR(RIGHT(A26,2)="12",RIGHT(A26,2)="03",RIGHT(A26,2)="06",RIGHT(A26,2)="09"),TRUNC(Input!$B$12/B26),0)</f>
        <v>34</v>
      </c>
      <c r="E26">
        <f>IF(D26=0,0,IF(Input!$B$2="FISSA",Input!$B$3,MIN(Input!$B$6,MAX(Input!$B$5,B26*Input!$B$4))))</f>
        <v>5</v>
      </c>
      <c r="F26">
        <f t="shared" si="4"/>
        <v>45</v>
      </c>
      <c r="G26">
        <f>G25*(1+(($B26-$B25)/B25))*(1-Input!$B$8/12)</f>
        <v>145.56682214011173</v>
      </c>
      <c r="H26">
        <f t="shared" si="0"/>
        <v>53814.724191841335</v>
      </c>
      <c r="I26">
        <f>I25*(1+(($B26-$B25)/B25))*(1-Input!$B$9/12)</f>
        <v>145.11256971432732</v>
      </c>
      <c r="J26">
        <f t="shared" si="1"/>
        <v>53646.650794301109</v>
      </c>
      <c r="K26">
        <f>K25*(1+(($B26-$B25)/B25))*(1-Input!$B$10/12)</f>
        <v>144.35850484813105</v>
      </c>
      <c r="L26">
        <f t="shared" si="2"/>
        <v>53367.64679380849</v>
      </c>
    </row>
    <row r="27" spans="1:12" x14ac:dyDescent="0.35">
      <c r="A27" t="str">
        <f>Dati!A27</f>
        <v>1990-01</v>
      </c>
      <c r="B27">
        <f>Dati!B27</f>
        <v>139.17243136973599</v>
      </c>
      <c r="C27">
        <f t="shared" si="3"/>
        <v>370</v>
      </c>
      <c r="D27">
        <f>IF(OR(RIGHT(A27,2)="12",RIGHT(A27,2)="03",RIGHT(A27,2)="06",RIGHT(A27,2)="09"),TRUNC(Input!$B$12/B27),0)</f>
        <v>0</v>
      </c>
      <c r="E27">
        <f>IF(D27=0,0,IF(Input!$B$2="FISSA",Input!$B$3,MIN(Input!$B$6,MAX(Input!$B$5,B27*Input!$B$4))))</f>
        <v>0</v>
      </c>
      <c r="F27">
        <f t="shared" si="4"/>
        <v>45</v>
      </c>
      <c r="G27">
        <f>G26*(1+(($B27-$B26)/B26))*(1-Input!$B$8/12)</f>
        <v>138.8712049969115</v>
      </c>
      <c r="H27">
        <f t="shared" si="0"/>
        <v>51337.345848857258</v>
      </c>
      <c r="I27">
        <f>I26*(1+(($B27-$B26)/B26))*(1-Input!$B$9/12)</f>
        <v>138.42054058459729</v>
      </c>
      <c r="J27">
        <f t="shared" si="1"/>
        <v>51170.600016300996</v>
      </c>
      <c r="K27">
        <f>K26*(1+(($B27-$B26)/B26))*(1-Input!$B$10/12)</f>
        <v>137.67255652826898</v>
      </c>
      <c r="L27">
        <f t="shared" si="2"/>
        <v>50893.845915459526</v>
      </c>
    </row>
    <row r="28" spans="1:12" x14ac:dyDescent="0.35">
      <c r="A28" t="str">
        <f>Dati!A28</f>
        <v>1990-02</v>
      </c>
      <c r="B28">
        <f>Dati!B28</f>
        <v>133.330442897371</v>
      </c>
      <c r="C28">
        <f t="shared" si="3"/>
        <v>370</v>
      </c>
      <c r="D28">
        <f>IF(OR(RIGHT(A28,2)="12",RIGHT(A28,2)="03",RIGHT(A28,2)="06",RIGHT(A28,2)="09"),TRUNC(Input!$B$12/B28),0)</f>
        <v>0</v>
      </c>
      <c r="E28">
        <f>IF(D28=0,0,IF(Input!$B$2="FISSA",Input!$B$3,MIN(Input!$B$6,MAX(Input!$B$5,B28*Input!$B$4))))</f>
        <v>0</v>
      </c>
      <c r="F28">
        <f t="shared" si="4"/>
        <v>45</v>
      </c>
      <c r="G28">
        <f>G27*(1+(($B28-$B27)/B27))*(1-Input!$B$8/12)</f>
        <v>133.03077416822987</v>
      </c>
      <c r="H28">
        <f t="shared" si="0"/>
        <v>49176.38644224505</v>
      </c>
      <c r="I28">
        <f>I27*(1+(($B28-$B27)/B27))*(1-Input!$B$9/12)</f>
        <v>132.58248684004369</v>
      </c>
      <c r="J28">
        <f t="shared" si="1"/>
        <v>49010.520130816163</v>
      </c>
      <c r="K28">
        <f>K27*(1+(($B28-$B27)/B27))*(1-Input!$B$10/12)</f>
        <v>131.83857209783892</v>
      </c>
      <c r="L28">
        <f t="shared" si="2"/>
        <v>48735.271676200398</v>
      </c>
    </row>
    <row r="29" spans="1:12" x14ac:dyDescent="0.35">
      <c r="A29" t="str">
        <f>Dati!A29</f>
        <v>1990-03</v>
      </c>
      <c r="B29">
        <f>Dati!B29</f>
        <v>125.099809783493</v>
      </c>
      <c r="C29">
        <f t="shared" si="3"/>
        <v>409</v>
      </c>
      <c r="D29">
        <f>IF(OR(RIGHT(A29,2)="12",RIGHT(A29,2)="03",RIGHT(A29,2)="06",RIGHT(A29,2)="09"),TRUNC(Input!$B$12/B29),0)</f>
        <v>39</v>
      </c>
      <c r="E29">
        <f>IF(D29=0,0,IF(Input!$B$2="FISSA",Input!$B$3,MIN(Input!$B$6,MAX(Input!$B$5,B29*Input!$B$4))))</f>
        <v>5</v>
      </c>
      <c r="F29">
        <f t="shared" si="4"/>
        <v>50</v>
      </c>
      <c r="G29">
        <f>G28*(1+(($B29-$B28)/B28))*(1-Input!$B$8/12)</f>
        <v>124.80823837728741</v>
      </c>
      <c r="H29">
        <f t="shared" si="0"/>
        <v>50996.569496310549</v>
      </c>
      <c r="I29">
        <f>I28*(1+(($B29-$B28)/B28))*(1-Input!$B$9/12)</f>
        <v>124.3721096109077</v>
      </c>
      <c r="J29">
        <f t="shared" si="1"/>
        <v>50818.192830861248</v>
      </c>
      <c r="K29">
        <f>K28*(1+(($B29-$B28)/B28))*(1-Input!$B$10/12)</f>
        <v>123.64849210870327</v>
      </c>
      <c r="L29">
        <f t="shared" si="2"/>
        <v>50522.233272459634</v>
      </c>
    </row>
    <row r="30" spans="1:12" x14ac:dyDescent="0.35">
      <c r="A30" t="str">
        <f>Dati!A30</f>
        <v>1990-04</v>
      </c>
      <c r="B30">
        <f>Dati!B30</f>
        <v>123.530279298872</v>
      </c>
      <c r="C30">
        <f t="shared" si="3"/>
        <v>409</v>
      </c>
      <c r="D30">
        <f>IF(OR(RIGHT(A30,2)="12",RIGHT(A30,2)="03",RIGHT(A30,2)="06",RIGHT(A30,2)="09"),TRUNC(Input!$B$12/B30),0)</f>
        <v>0</v>
      </c>
      <c r="E30">
        <f>IF(D30=0,0,IF(Input!$B$2="FISSA",Input!$B$3,MIN(Input!$B$6,MAX(Input!$B$5,B30*Input!$B$4))))</f>
        <v>0</v>
      </c>
      <c r="F30">
        <f t="shared" si="4"/>
        <v>50</v>
      </c>
      <c r="G30">
        <f>G29*(1+(($B30-$B29)/B29))*(1-Input!$B$8/12)</f>
        <v>123.23209581625258</v>
      </c>
      <c r="H30">
        <f t="shared" si="0"/>
        <v>50351.927188847309</v>
      </c>
      <c r="I30">
        <f>I29*(1+(($B30-$B29)/B29))*(1-Input!$B$9/12)</f>
        <v>122.78612324439169</v>
      </c>
      <c r="J30">
        <f t="shared" si="1"/>
        <v>50169.524406956203</v>
      </c>
      <c r="K30">
        <f>K29*(1+(($B30-$B29)/B29))*(1-Input!$B$10/12)</f>
        <v>122.04629636270099</v>
      </c>
      <c r="L30">
        <f t="shared" si="2"/>
        <v>49866.935212344702</v>
      </c>
    </row>
    <row r="31" spans="1:12" x14ac:dyDescent="0.35">
      <c r="A31" t="str">
        <f>Dati!A31</f>
        <v>1990-05</v>
      </c>
      <c r="B31">
        <f>Dati!B31</f>
        <v>136.43697949438501</v>
      </c>
      <c r="C31">
        <f t="shared" si="3"/>
        <v>409</v>
      </c>
      <c r="D31">
        <f>IF(OR(RIGHT(A31,2)="12",RIGHT(A31,2)="03",RIGHT(A31,2)="06",RIGHT(A31,2)="09"),TRUNC(Input!$B$12/B31),0)</f>
        <v>0</v>
      </c>
      <c r="E31">
        <f>IF(D31=0,0,IF(Input!$B$2="FISSA",Input!$B$3,MIN(Input!$B$6,MAX(Input!$B$5,B31*Input!$B$4))))</f>
        <v>0</v>
      </c>
      <c r="F31">
        <f t="shared" si="4"/>
        <v>50</v>
      </c>
      <c r="G31">
        <f>G30*(1+(($B31-$B30)/B30))*(1-Input!$B$8/12)</f>
        <v>136.09629887864125</v>
      </c>
      <c r="H31">
        <f t="shared" si="0"/>
        <v>55613.386241364271</v>
      </c>
      <c r="I31">
        <f>I30*(1+(($B31-$B30)/B30))*(1-Input!$B$9/12)</f>
        <v>135.58681932936977</v>
      </c>
      <c r="J31">
        <f t="shared" si="1"/>
        <v>55405.009105712241</v>
      </c>
      <c r="K31">
        <f>K30*(1+(($B31-$B30)/B30))*(1-Input!$B$10/12)</f>
        <v>134.74178112708174</v>
      </c>
      <c r="L31">
        <f t="shared" si="2"/>
        <v>55059.388480976428</v>
      </c>
    </row>
    <row r="32" spans="1:12" x14ac:dyDescent="0.35">
      <c r="A32" t="str">
        <f>Dati!A32</f>
        <v>1990-06</v>
      </c>
      <c r="B32">
        <f>Dati!B32</f>
        <v>135.52068769561501</v>
      </c>
      <c r="C32">
        <f t="shared" si="3"/>
        <v>445</v>
      </c>
      <c r="D32">
        <f>IF(OR(RIGHT(A32,2)="12",RIGHT(A32,2)="03",RIGHT(A32,2)="06",RIGHT(A32,2)="09"),TRUNC(Input!$B$12/B32),0)</f>
        <v>36</v>
      </c>
      <c r="E32">
        <f>IF(D32=0,0,IF(Input!$B$2="FISSA",Input!$B$3,MIN(Input!$B$6,MAX(Input!$B$5,B32*Input!$B$4))))</f>
        <v>5</v>
      </c>
      <c r="F32">
        <f t="shared" si="4"/>
        <v>55</v>
      </c>
      <c r="G32">
        <f>G31*(1+(($B32-$B31)/B31))*(1-Input!$B$8/12)</f>
        <v>135.17102985230136</v>
      </c>
      <c r="H32">
        <f t="shared" si="0"/>
        <v>60096.108284274102</v>
      </c>
      <c r="I32">
        <f>I31*(1+(($B32-$B31)/B31))*(1-Input!$B$9/12)</f>
        <v>134.64817953875988</v>
      </c>
      <c r="J32">
        <f t="shared" si="1"/>
        <v>59863.439894748146</v>
      </c>
      <c r="K32">
        <f>K31*(1+(($B32-$B31)/B31))*(1-Input!$B$10/12)</f>
        <v>133.78110868084318</v>
      </c>
      <c r="L32">
        <f t="shared" si="2"/>
        <v>59477.593362975211</v>
      </c>
    </row>
    <row r="33" spans="1:12" x14ac:dyDescent="0.35">
      <c r="A33" t="str">
        <f>Dati!A33</f>
        <v>1990-07</v>
      </c>
      <c r="B33">
        <f>Dati!B33</f>
        <v>136.89729629582601</v>
      </c>
      <c r="C33">
        <f t="shared" si="3"/>
        <v>445</v>
      </c>
      <c r="D33">
        <f>IF(OR(RIGHT(A33,2)="12",RIGHT(A33,2)="03",RIGHT(A33,2)="06",RIGHT(A33,2)="09"),TRUNC(Input!$B$12/B33),0)</f>
        <v>0</v>
      </c>
      <c r="E33">
        <f>IF(D33=0,0,IF(Input!$B$2="FISSA",Input!$B$3,MIN(Input!$B$6,MAX(Input!$B$5,B33*Input!$B$4))))</f>
        <v>0</v>
      </c>
      <c r="F33">
        <f t="shared" si="4"/>
        <v>55</v>
      </c>
      <c r="G33">
        <f>G32*(1+(($B33-$B32)/B32))*(1-Input!$B$8/12)</f>
        <v>136.53270798146031</v>
      </c>
      <c r="H33">
        <f t="shared" si="0"/>
        <v>60702.055051749834</v>
      </c>
      <c r="I33">
        <f>I32*(1+(($B33-$B32)/B32))*(1-Input!$B$9/12)</f>
        <v>135.98758861790915</v>
      </c>
      <c r="J33">
        <f t="shared" si="1"/>
        <v>60459.476934969571</v>
      </c>
      <c r="K33">
        <f>K32*(1+(($B33-$B32)/B32))*(1-Input!$B$10/12)</f>
        <v>135.08373841996368</v>
      </c>
      <c r="L33">
        <f t="shared" si="2"/>
        <v>60057.263596883837</v>
      </c>
    </row>
    <row r="34" spans="1:12" x14ac:dyDescent="0.35">
      <c r="A34" t="str">
        <f>Dati!A34</f>
        <v>1990-08</v>
      </c>
      <c r="B34">
        <f>Dati!B34</f>
        <v>124.027772109865</v>
      </c>
      <c r="C34">
        <f t="shared" si="3"/>
        <v>445</v>
      </c>
      <c r="D34">
        <f>IF(OR(RIGHT(A34,2)="12",RIGHT(A34,2)="03",RIGHT(A34,2)="06",RIGHT(A34,2)="09"),TRUNC(Input!$B$12/B34),0)</f>
        <v>0</v>
      </c>
      <c r="E34">
        <f>IF(D34=0,0,IF(Input!$B$2="FISSA",Input!$B$3,MIN(Input!$B$6,MAX(Input!$B$5,B34*Input!$B$4))))</f>
        <v>0</v>
      </c>
      <c r="F34">
        <f t="shared" si="4"/>
        <v>55</v>
      </c>
      <c r="G34">
        <f>G33*(1+(($B34-$B33)/B33))*(1-Input!$B$8/12)</f>
        <v>123.68715011369916</v>
      </c>
      <c r="H34">
        <f t="shared" si="0"/>
        <v>54985.781800596124</v>
      </c>
      <c r="I34">
        <f>I33*(1+(($B34-$B33)/B33))*(1-Input!$B$9/12)</f>
        <v>123.17791737042255</v>
      </c>
      <c r="J34">
        <f t="shared" si="1"/>
        <v>54759.173229838038</v>
      </c>
      <c r="K34">
        <f>K33*(1+(($B34-$B33)/B33))*(1-Input!$B$10/12)</f>
        <v>122.33371065762445</v>
      </c>
      <c r="L34">
        <f t="shared" si="2"/>
        <v>54383.50124264288</v>
      </c>
    </row>
    <row r="35" spans="1:12" x14ac:dyDescent="0.35">
      <c r="A35" t="str">
        <f>Dati!A35</f>
        <v>1990-09</v>
      </c>
      <c r="B35">
        <f>Dati!B35</f>
        <v>111.068511738553</v>
      </c>
      <c r="C35">
        <f t="shared" si="3"/>
        <v>490</v>
      </c>
      <c r="D35">
        <f>IF(OR(RIGHT(A35,2)="12",RIGHT(A35,2)="03",RIGHT(A35,2)="06",RIGHT(A35,2)="09"),TRUNC(Input!$B$12/B35),0)</f>
        <v>45</v>
      </c>
      <c r="E35">
        <f>IF(D35=0,0,IF(Input!$B$2="FISSA",Input!$B$3,MIN(Input!$B$6,MAX(Input!$B$5,B35*Input!$B$4))))</f>
        <v>5</v>
      </c>
      <c r="F35">
        <f t="shared" si="4"/>
        <v>60</v>
      </c>
      <c r="G35">
        <f>G34*(1+(($B35-$B34)/B34))*(1-Input!$B$8/12)</f>
        <v>110.754249941993</v>
      </c>
      <c r="H35">
        <f t="shared" si="0"/>
        <v>54209.58247157657</v>
      </c>
      <c r="I35">
        <f>I34*(1+(($B35-$B34)/B34))*(1-Input!$B$9/12)</f>
        <v>110.2844748495436</v>
      </c>
      <c r="J35">
        <f t="shared" si="1"/>
        <v>53979.392676276366</v>
      </c>
      <c r="K35">
        <f>K34*(1+(($B35-$B34)/B34))*(1-Input!$B$10/12)</f>
        <v>109.50581084244587</v>
      </c>
      <c r="L35">
        <f t="shared" si="2"/>
        <v>53597.847312798476</v>
      </c>
    </row>
    <row r="36" spans="1:12" x14ac:dyDescent="0.35">
      <c r="A36" t="str">
        <f>Dati!A36</f>
        <v>1990-10</v>
      </c>
      <c r="B36">
        <f>Dati!B36</f>
        <v>121.29018304176</v>
      </c>
      <c r="C36">
        <f t="shared" si="3"/>
        <v>490</v>
      </c>
      <c r="D36">
        <f>IF(OR(RIGHT(A36,2)="12",RIGHT(A36,2)="03",RIGHT(A36,2)="06",RIGHT(A36,2)="09"),TRUNC(Input!$B$12/B36),0)</f>
        <v>0</v>
      </c>
      <c r="E36">
        <f>IF(D36=0,0,IF(Input!$B$2="FISSA",Input!$B$3,MIN(Input!$B$6,MAX(Input!$B$5,B36*Input!$B$4))))</f>
        <v>0</v>
      </c>
      <c r="F36">
        <f t="shared" si="4"/>
        <v>60</v>
      </c>
      <c r="G36">
        <f>G35*(1+(($B36-$B35)/B35))*(1-Input!$B$8/12)</f>
        <v>120.93692071309181</v>
      </c>
      <c r="H36">
        <f t="shared" si="0"/>
        <v>59199.091149414984</v>
      </c>
      <c r="I36">
        <f>I35*(1+(($B36-$B35)/B35))*(1-Input!$B$9/12)</f>
        <v>120.40890056775636</v>
      </c>
      <c r="J36">
        <f t="shared" si="1"/>
        <v>58940.361278200617</v>
      </c>
      <c r="K36">
        <f>K35*(1+(($B36-$B35)/B35))*(1-Input!$B$10/12)</f>
        <v>119.53383974569854</v>
      </c>
      <c r="L36">
        <f t="shared" si="2"/>
        <v>58511.58147539229</v>
      </c>
    </row>
    <row r="37" spans="1:12" x14ac:dyDescent="0.35">
      <c r="A37" t="str">
        <f>Dati!A37</f>
        <v>1990-11</v>
      </c>
      <c r="B37">
        <f>Dati!B37</f>
        <v>119.256680602481</v>
      </c>
      <c r="C37">
        <f t="shared" si="3"/>
        <v>490</v>
      </c>
      <c r="D37">
        <f>IF(OR(RIGHT(A37,2)="12",RIGHT(A37,2)="03",RIGHT(A37,2)="06",RIGHT(A37,2)="09"),TRUNC(Input!$B$12/B37),0)</f>
        <v>0</v>
      </c>
      <c r="E37">
        <f>IF(D37=0,0,IF(Input!$B$2="FISSA",Input!$B$3,MIN(Input!$B$6,MAX(Input!$B$5,B37*Input!$B$4))))</f>
        <v>0</v>
      </c>
      <c r="F37">
        <f t="shared" si="4"/>
        <v>60</v>
      </c>
      <c r="G37">
        <f>G36*(1+(($B37-$B36)/B36))*(1-Input!$B$8/12)</f>
        <v>118.89943181622792</v>
      </c>
      <c r="H37">
        <f t="shared" si="0"/>
        <v>58200.721589951681</v>
      </c>
      <c r="I37">
        <f>I36*(1+(($B37-$B36)/B36))*(1-Input!$B$9/12)</f>
        <v>118.36550873663224</v>
      </c>
      <c r="J37">
        <f t="shared" si="1"/>
        <v>57939.099280949798</v>
      </c>
      <c r="K37">
        <f>K36*(1+(($B37-$B36)/B36))*(1-Input!$B$10/12)</f>
        <v>117.48081270880783</v>
      </c>
      <c r="L37">
        <f t="shared" si="2"/>
        <v>57505.598227315837</v>
      </c>
    </row>
    <row r="38" spans="1:12" x14ac:dyDescent="0.35">
      <c r="A38" t="str">
        <f>Dati!A38</f>
        <v>1990-12</v>
      </c>
      <c r="B38">
        <f>Dati!B38</f>
        <v>121.83031540011299</v>
      </c>
      <c r="C38">
        <f t="shared" si="3"/>
        <v>531</v>
      </c>
      <c r="D38">
        <f>IF(OR(RIGHT(A38,2)="12",RIGHT(A38,2)="03",RIGHT(A38,2)="06",RIGHT(A38,2)="09"),TRUNC(Input!$B$12/B38),0)</f>
        <v>41</v>
      </c>
      <c r="E38">
        <f>IF(D38=0,0,IF(Input!$B$2="FISSA",Input!$B$3,MIN(Input!$B$6,MAX(Input!$B$5,B38*Input!$B$4))))</f>
        <v>5</v>
      </c>
      <c r="F38">
        <f t="shared" si="4"/>
        <v>65</v>
      </c>
      <c r="G38">
        <f>G37*(1+(($B38-$B37)/B37))*(1-Input!$B$8/12)</f>
        <v>121.45523484541258</v>
      </c>
      <c r="H38">
        <f t="shared" si="0"/>
        <v>64427.729702914075</v>
      </c>
      <c r="I38">
        <f>I37*(1+(($B38-$B37)/B37))*(1-Input!$B$9/12)</f>
        <v>120.89471983201059</v>
      </c>
      <c r="J38">
        <f t="shared" si="1"/>
        <v>64130.096230797622</v>
      </c>
      <c r="K38">
        <f>K37*(1+(($B38-$B37)/B37))*(1-Input!$B$10/12)</f>
        <v>119.96611643309443</v>
      </c>
      <c r="L38">
        <f t="shared" si="2"/>
        <v>63637.007825973138</v>
      </c>
    </row>
    <row r="39" spans="1:12" x14ac:dyDescent="0.35">
      <c r="A39" t="str">
        <f>Dati!A39</f>
        <v>1991-01</v>
      </c>
      <c r="B39">
        <f>Dati!B39</f>
        <v>126.335743640552</v>
      </c>
      <c r="C39">
        <f t="shared" si="3"/>
        <v>531</v>
      </c>
      <c r="D39">
        <f>IF(OR(RIGHT(A39,2)="12",RIGHT(A39,2)="03",RIGHT(A39,2)="06",RIGHT(A39,2)="09"),TRUNC(Input!$B$12/B39),0)</f>
        <v>0</v>
      </c>
      <c r="E39">
        <f>IF(D39=0,0,IF(Input!$B$2="FISSA",Input!$B$3,MIN(Input!$B$6,MAX(Input!$B$5,B39*Input!$B$4))))</f>
        <v>0</v>
      </c>
      <c r="F39">
        <f t="shared" si="4"/>
        <v>65</v>
      </c>
      <c r="G39">
        <f>G38*(1+(($B39-$B38)/B38))*(1-Input!$B$8/12)</f>
        <v>125.93629660012422</v>
      </c>
      <c r="H39">
        <f t="shared" si="0"/>
        <v>66807.173494665956</v>
      </c>
      <c r="I39">
        <f>I38*(1+(($B39-$B38)/B38))*(1-Input!$B$9/12)</f>
        <v>125.33943082617907</v>
      </c>
      <c r="J39">
        <f t="shared" si="1"/>
        <v>66490.237768701088</v>
      </c>
      <c r="K39">
        <f>K38*(1+(($B39-$B38)/B38))*(1-Input!$B$10/12)</f>
        <v>124.35076998639448</v>
      </c>
      <c r="L39">
        <f t="shared" si="2"/>
        <v>65965.258862775474</v>
      </c>
    </row>
    <row r="40" spans="1:12" x14ac:dyDescent="0.35">
      <c r="A40" t="str">
        <f>Dati!A40</f>
        <v>1991-02</v>
      </c>
      <c r="B40">
        <f>Dati!B40</f>
        <v>138.21652677745701</v>
      </c>
      <c r="C40">
        <f t="shared" si="3"/>
        <v>531</v>
      </c>
      <c r="D40">
        <f>IF(OR(RIGHT(A40,2)="12",RIGHT(A40,2)="03",RIGHT(A40,2)="06",RIGHT(A40,2)="09"),TRUNC(Input!$B$12/B40),0)</f>
        <v>0</v>
      </c>
      <c r="E40">
        <f>IF(D40=0,0,IF(Input!$B$2="FISSA",Input!$B$3,MIN(Input!$B$6,MAX(Input!$B$5,B40*Input!$B$4))))</f>
        <v>0</v>
      </c>
      <c r="F40">
        <f t="shared" si="4"/>
        <v>65</v>
      </c>
      <c r="G40">
        <f>G39*(1+(($B40-$B39)/B39))*(1-Input!$B$8/12)</f>
        <v>137.76803357419317</v>
      </c>
      <c r="H40">
        <f t="shared" si="0"/>
        <v>73089.825827896566</v>
      </c>
      <c r="I40">
        <f>I39*(1+(($B40-$B39)/B39))*(1-Input!$B$9/12)</f>
        <v>137.09795134203134</v>
      </c>
      <c r="J40">
        <f t="shared" si="1"/>
        <v>72734.012162618645</v>
      </c>
      <c r="K40">
        <f>K39*(1+(($B40-$B39)/B39))*(1-Input!$B$10/12)</f>
        <v>135.98819816476669</v>
      </c>
      <c r="L40">
        <f t="shared" si="2"/>
        <v>72144.733225491116</v>
      </c>
    </row>
    <row r="41" spans="1:12" x14ac:dyDescent="0.35">
      <c r="A41" t="str">
        <f>Dati!A41</f>
        <v>1991-03</v>
      </c>
      <c r="B41">
        <f>Dati!B41</f>
        <v>134.360139034898</v>
      </c>
      <c r="C41">
        <f t="shared" si="3"/>
        <v>568</v>
      </c>
      <c r="D41">
        <f>IF(OR(RIGHT(A41,2)="12",RIGHT(A41,2)="03",RIGHT(A41,2)="06",RIGHT(A41,2)="09"),TRUNC(Input!$B$12/B41),0)</f>
        <v>37</v>
      </c>
      <c r="E41">
        <f>IF(D41=0,0,IF(Input!$B$2="FISSA",Input!$B$3,MIN(Input!$B$6,MAX(Input!$B$5,B41*Input!$B$4))))</f>
        <v>5</v>
      </c>
      <c r="F41">
        <f t="shared" si="4"/>
        <v>70</v>
      </c>
      <c r="G41">
        <f>G40*(1+(($B41-$B40)/B40))*(1-Input!$B$8/12)</f>
        <v>133.91299892124349</v>
      </c>
      <c r="H41">
        <f t="shared" si="0"/>
        <v>75992.583387266306</v>
      </c>
      <c r="I41">
        <f>I40*(1+(($B41-$B40)/B40))*(1-Input!$B$9/12)</f>
        <v>133.24500787986071</v>
      </c>
      <c r="J41">
        <f t="shared" si="1"/>
        <v>75613.164475760888</v>
      </c>
      <c r="K41">
        <f>K40*(1+(($B41-$B40)/B40))*(1-Input!$B$10/12)</f>
        <v>132.1389023284074</v>
      </c>
      <c r="L41">
        <f t="shared" si="2"/>
        <v>74984.896522535404</v>
      </c>
    </row>
    <row r="42" spans="1:12" x14ac:dyDescent="0.35">
      <c r="A42" t="str">
        <f>Dati!A42</f>
        <v>1991-04</v>
      </c>
      <c r="B42">
        <f>Dati!B42</f>
        <v>135.49199784108501</v>
      </c>
      <c r="C42">
        <f t="shared" si="3"/>
        <v>568</v>
      </c>
      <c r="D42">
        <f>IF(OR(RIGHT(A42,2)="12",RIGHT(A42,2)="03",RIGHT(A42,2)="06",RIGHT(A42,2)="09"),TRUNC(Input!$B$12/B42),0)</f>
        <v>0</v>
      </c>
      <c r="E42">
        <f>IF(D42=0,0,IF(Input!$B$2="FISSA",Input!$B$3,MIN(Input!$B$6,MAX(Input!$B$5,B42*Input!$B$4))))</f>
        <v>0</v>
      </c>
      <c r="F42">
        <f t="shared" si="4"/>
        <v>70</v>
      </c>
      <c r="G42">
        <f>G41*(1+(($B42-$B41)/B41))*(1-Input!$B$8/12)</f>
        <v>135.02983756492944</v>
      </c>
      <c r="H42">
        <f t="shared" si="0"/>
        <v>76626.947736879927</v>
      </c>
      <c r="I42">
        <f>I41*(1+(($B42-$B41)/B41))*(1-Input!$B$9/12)</f>
        <v>134.33947952305456</v>
      </c>
      <c r="J42">
        <f t="shared" si="1"/>
        <v>76234.824369094989</v>
      </c>
      <c r="K42">
        <f>K41*(1+(($B42-$B41)/B41))*(1-Input!$B$10/12)</f>
        <v>133.19652760067135</v>
      </c>
      <c r="L42">
        <f t="shared" si="2"/>
        <v>75585.627677181328</v>
      </c>
    </row>
    <row r="43" spans="1:12" x14ac:dyDescent="0.35">
      <c r="A43" t="str">
        <f>Dati!A43</f>
        <v>1991-05</v>
      </c>
      <c r="B43">
        <f>Dati!B43</f>
        <v>138.73280010439399</v>
      </c>
      <c r="C43">
        <f t="shared" si="3"/>
        <v>568</v>
      </c>
      <c r="D43">
        <f>IF(OR(RIGHT(A43,2)="12",RIGHT(A43,2)="03",RIGHT(A43,2)="06",RIGHT(A43,2)="09"),TRUNC(Input!$B$12/B43),0)</f>
        <v>0</v>
      </c>
      <c r="E43">
        <f>IF(D43=0,0,IF(Input!$B$2="FISSA",Input!$B$3,MIN(Input!$B$6,MAX(Input!$B$5,B43*Input!$B$4))))</f>
        <v>0</v>
      </c>
      <c r="F43">
        <f t="shared" si="4"/>
        <v>70</v>
      </c>
      <c r="G43">
        <f>G42*(1+(($B43-$B42)/B42))*(1-Input!$B$8/12)</f>
        <v>138.24806388963711</v>
      </c>
      <c r="H43">
        <f t="shared" si="0"/>
        <v>78454.900289313882</v>
      </c>
      <c r="I43">
        <f>I42*(1+(($B43-$B42)/B42))*(1-Input!$B$9/12)</f>
        <v>137.52405814736852</v>
      </c>
      <c r="J43">
        <f t="shared" si="1"/>
        <v>78043.665027705327</v>
      </c>
      <c r="K43">
        <f>K42*(1+(($B43-$B42)/B42))*(1-Input!$B$10/12)</f>
        <v>136.32559902323473</v>
      </c>
      <c r="L43">
        <f t="shared" si="2"/>
        <v>77362.940245197329</v>
      </c>
    </row>
    <row r="44" spans="1:12" x14ac:dyDescent="0.35">
      <c r="A44" t="str">
        <f>Dati!A44</f>
        <v>1991-06</v>
      </c>
      <c r="B44">
        <f>Dati!B44</f>
        <v>130.27439159033301</v>
      </c>
      <c r="C44">
        <f t="shared" si="3"/>
        <v>606</v>
      </c>
      <c r="D44">
        <f>IF(OR(RIGHT(A44,2)="12",RIGHT(A44,2)="03",RIGHT(A44,2)="06",RIGHT(A44,2)="09"),TRUNC(Input!$B$12/B44),0)</f>
        <v>38</v>
      </c>
      <c r="E44">
        <f>IF(D44=0,0,IF(Input!$B$2="FISSA",Input!$B$3,MIN(Input!$B$6,MAX(Input!$B$5,B44*Input!$B$4))))</f>
        <v>5</v>
      </c>
      <c r="F44">
        <f t="shared" si="4"/>
        <v>75</v>
      </c>
      <c r="G44">
        <f>G43*(1+(($B44-$B43)/B43))*(1-Input!$B$8/12)</f>
        <v>129.80839101984847</v>
      </c>
      <c r="H44">
        <f t="shared" si="0"/>
        <v>78588.884958028168</v>
      </c>
      <c r="I44">
        <f>I43*(1+(($B44-$B43)/B43))*(1-Input!$B$9/12)</f>
        <v>129.11244146477435</v>
      </c>
      <c r="J44">
        <f t="shared" si="1"/>
        <v>78167.139527653257</v>
      </c>
      <c r="K44">
        <f>K43*(1+(($B44-$B43)/B43))*(1-Input!$B$10/12)</f>
        <v>127.96061615002645</v>
      </c>
      <c r="L44">
        <f t="shared" si="2"/>
        <v>77469.13338691603</v>
      </c>
    </row>
    <row r="45" spans="1:12" x14ac:dyDescent="0.35">
      <c r="A45" t="str">
        <f>Dati!A45</f>
        <v>1991-07</v>
      </c>
      <c r="B45">
        <f>Dati!B45</f>
        <v>136.47990607256699</v>
      </c>
      <c r="C45">
        <f t="shared" si="3"/>
        <v>606</v>
      </c>
      <c r="D45">
        <f>IF(OR(RIGHT(A45,2)="12",RIGHT(A45,2)="03",RIGHT(A45,2)="06",RIGHT(A45,2)="09"),TRUNC(Input!$B$12/B45),0)</f>
        <v>0</v>
      </c>
      <c r="E45">
        <f>IF(D45=0,0,IF(Input!$B$2="FISSA",Input!$B$3,MIN(Input!$B$6,MAX(Input!$B$5,B45*Input!$B$4))))</f>
        <v>0</v>
      </c>
      <c r="F45">
        <f t="shared" si="4"/>
        <v>75</v>
      </c>
      <c r="G45">
        <f>G44*(1+(($B45-$B44)/B44))*(1-Input!$B$8/12)</f>
        <v>135.9803753023246</v>
      </c>
      <c r="H45">
        <f t="shared" si="0"/>
        <v>82329.107433208716</v>
      </c>
      <c r="I45">
        <f>I44*(1+(($B45-$B44)/B44))*(1-Input!$B$9/12)</f>
        <v>135.23442768978063</v>
      </c>
      <c r="J45">
        <f t="shared" si="1"/>
        <v>81877.06318000707</v>
      </c>
      <c r="K45">
        <f>K44*(1+(($B45-$B44)/B44))*(1-Input!$B$10/12)</f>
        <v>134.00005919307355</v>
      </c>
      <c r="L45">
        <f t="shared" si="2"/>
        <v>81129.035871002576</v>
      </c>
    </row>
    <row r="46" spans="1:12" x14ac:dyDescent="0.35">
      <c r="A46" t="str">
        <f>Dati!A46</f>
        <v>1991-08</v>
      </c>
      <c r="B46">
        <f>Dati!B46</f>
        <v>136.20509113406101</v>
      </c>
      <c r="C46">
        <f t="shared" si="3"/>
        <v>606</v>
      </c>
      <c r="D46">
        <f>IF(OR(RIGHT(A46,2)="12",RIGHT(A46,2)="03",RIGHT(A46,2)="06",RIGHT(A46,2)="09"),TRUNC(Input!$B$12/B46),0)</f>
        <v>0</v>
      </c>
      <c r="E46">
        <f>IF(D46=0,0,IF(Input!$B$2="FISSA",Input!$B$3,MIN(Input!$B$6,MAX(Input!$B$5,B46*Input!$B$4))))</f>
        <v>0</v>
      </c>
      <c r="F46">
        <f t="shared" si="4"/>
        <v>75</v>
      </c>
      <c r="G46">
        <f>G45*(1+(($B46-$B45)/B45))*(1-Input!$B$8/12)</f>
        <v>135.69525733479821</v>
      </c>
      <c r="H46">
        <f t="shared" si="0"/>
        <v>82156.325944887722</v>
      </c>
      <c r="I46">
        <f>I45*(1+(($B46-$B45)/B45))*(1-Input!$B$9/12)</f>
        <v>134.93400352895108</v>
      </c>
      <c r="J46">
        <f t="shared" si="1"/>
        <v>81695.006138544355</v>
      </c>
      <c r="K46">
        <f>K45*(1+(($B46-$B45)/B45))*(1-Input!$B$10/12)</f>
        <v>133.67451672371081</v>
      </c>
      <c r="L46">
        <f t="shared" si="2"/>
        <v>80931.757134568747</v>
      </c>
    </row>
    <row r="47" spans="1:12" x14ac:dyDescent="0.35">
      <c r="A47" t="str">
        <f>Dati!A47</f>
        <v>1991-09</v>
      </c>
      <c r="B47">
        <f>Dati!B47</f>
        <v>139.67423120870001</v>
      </c>
      <c r="C47">
        <f t="shared" si="3"/>
        <v>641</v>
      </c>
      <c r="D47">
        <f>IF(OR(RIGHT(A47,2)="12",RIGHT(A47,2)="03",RIGHT(A47,2)="06",RIGHT(A47,2)="09"),TRUNC(Input!$B$12/B47),0)</f>
        <v>35</v>
      </c>
      <c r="E47">
        <f>IF(D47=0,0,IF(Input!$B$2="FISSA",Input!$B$3,MIN(Input!$B$6,MAX(Input!$B$5,B47*Input!$B$4))))</f>
        <v>5</v>
      </c>
      <c r="F47">
        <f t="shared" si="4"/>
        <v>80</v>
      </c>
      <c r="G47">
        <f>G46*(1+(($B47-$B46)/B46))*(1-Input!$B$8/12)</f>
        <v>139.13981600503601</v>
      </c>
      <c r="H47">
        <f t="shared" si="0"/>
        <v>89108.622059228088</v>
      </c>
      <c r="I47">
        <f>I46*(1+(($B47-$B46)/B46))*(1-Input!$B$9/12)</f>
        <v>138.34194179230235</v>
      </c>
      <c r="J47">
        <f t="shared" si="1"/>
        <v>88597.184688865804</v>
      </c>
      <c r="K47">
        <f>K46*(1+(($B47-$B46)/B46))*(1-Input!$B$10/12)</f>
        <v>137.02208680029941</v>
      </c>
      <c r="L47">
        <f t="shared" si="2"/>
        <v>87751.157638991921</v>
      </c>
    </row>
    <row r="48" spans="1:12" x14ac:dyDescent="0.35">
      <c r="A48" t="str">
        <f>Dati!A48</f>
        <v>1991-10</v>
      </c>
      <c r="B48">
        <f>Dati!B48</f>
        <v>142.10537726503199</v>
      </c>
      <c r="C48">
        <f t="shared" si="3"/>
        <v>641</v>
      </c>
      <c r="D48">
        <f>IF(OR(RIGHT(A48,2)="12",RIGHT(A48,2)="03",RIGHT(A48,2)="06",RIGHT(A48,2)="09"),TRUNC(Input!$B$12/B48),0)</f>
        <v>0</v>
      </c>
      <c r="E48">
        <f>IF(D48=0,0,IF(Input!$B$2="FISSA",Input!$B$3,MIN(Input!$B$6,MAX(Input!$B$5,B48*Input!$B$4))))</f>
        <v>0</v>
      </c>
      <c r="F48">
        <f t="shared" si="4"/>
        <v>80</v>
      </c>
      <c r="G48">
        <f>G47*(1+(($B48-$B47)/B47))*(1-Input!$B$8/12)</f>
        <v>141.54986331566647</v>
      </c>
      <c r="H48">
        <f t="shared" si="0"/>
        <v>90653.462385342209</v>
      </c>
      <c r="I48">
        <f>I47*(1+(($B48-$B47)/B47))*(1-Input!$B$9/12)</f>
        <v>140.72057534880997</v>
      </c>
      <c r="J48">
        <f t="shared" si="1"/>
        <v>90121.888798587199</v>
      </c>
      <c r="K48">
        <f>K47*(1+(($B48-$B47)/B47))*(1-Input!$B$10/12)</f>
        <v>139.34898380020704</v>
      </c>
      <c r="L48">
        <f t="shared" si="2"/>
        <v>89242.698615932706</v>
      </c>
    </row>
    <row r="49" spans="1:12" x14ac:dyDescent="0.35">
      <c r="A49" t="str">
        <f>Dati!A49</f>
        <v>1991-11</v>
      </c>
      <c r="B49">
        <f>Dati!B49</f>
        <v>135.989584325419</v>
      </c>
      <c r="C49">
        <f t="shared" si="3"/>
        <v>641</v>
      </c>
      <c r="D49">
        <f>IF(OR(RIGHT(A49,2)="12",RIGHT(A49,2)="03",RIGHT(A49,2)="06",RIGHT(A49,2)="09"),TRUNC(Input!$B$12/B49),0)</f>
        <v>0</v>
      </c>
      <c r="E49">
        <f>IF(D49=0,0,IF(Input!$B$2="FISSA",Input!$B$3,MIN(Input!$B$6,MAX(Input!$B$5,B49*Input!$B$4))))</f>
        <v>0</v>
      </c>
      <c r="F49">
        <f t="shared" si="4"/>
        <v>80</v>
      </c>
      <c r="G49">
        <f>G48*(1+(($B49-$B48)/B48))*(1-Input!$B$8/12)</f>
        <v>135.44668987998151</v>
      </c>
      <c r="H49">
        <f t="shared" si="0"/>
        <v>86741.328213068147</v>
      </c>
      <c r="I49">
        <f>I48*(1+(($B49-$B48)/B48))*(1-Input!$B$9/12)</f>
        <v>134.63632508727261</v>
      </c>
      <c r="J49">
        <f t="shared" si="1"/>
        <v>86221.884380941745</v>
      </c>
      <c r="K49">
        <f>K48*(1+(($B49-$B48)/B48))*(1-Input!$B$10/12)</f>
        <v>133.2962545827684</v>
      </c>
      <c r="L49">
        <f t="shared" si="2"/>
        <v>85362.899187554547</v>
      </c>
    </row>
    <row r="50" spans="1:12" x14ac:dyDescent="0.35">
      <c r="A50" t="str">
        <f>Dati!A50</f>
        <v>1991-12</v>
      </c>
      <c r="B50">
        <f>Dati!B50</f>
        <v>146.089221351058</v>
      </c>
      <c r="C50">
        <f t="shared" si="3"/>
        <v>675</v>
      </c>
      <c r="D50">
        <f>IF(OR(RIGHT(A50,2)="12",RIGHT(A50,2)="03",RIGHT(A50,2)="06",RIGHT(A50,2)="09"),TRUNC(Input!$B$12/B50),0)</f>
        <v>34</v>
      </c>
      <c r="E50">
        <f>IF(D50=0,0,IF(Input!$B$2="FISSA",Input!$B$3,MIN(Input!$B$6,MAX(Input!$B$5,B50*Input!$B$4))))</f>
        <v>5</v>
      </c>
      <c r="F50">
        <f t="shared" si="4"/>
        <v>85</v>
      </c>
      <c r="G50">
        <f>G49*(1+(($B50-$B49)/B49))*(1-Input!$B$8/12)</f>
        <v>145.49388186973195</v>
      </c>
      <c r="H50">
        <f t="shared" si="0"/>
        <v>98123.37026206906</v>
      </c>
      <c r="I50">
        <f>I49*(1+(($B50-$B49)/B49))*(1-Input!$B$9/12)</f>
        <v>144.60532624100281</v>
      </c>
      <c r="J50">
        <f t="shared" si="1"/>
        <v>97523.595212676897</v>
      </c>
      <c r="K50">
        <f>K49*(1+(($B50-$B49)/B49))*(1-Input!$B$10/12)</f>
        <v>143.1361991928689</v>
      </c>
      <c r="L50">
        <f t="shared" si="2"/>
        <v>96531.934455186507</v>
      </c>
    </row>
    <row r="51" spans="1:12" x14ac:dyDescent="0.35">
      <c r="A51" t="str">
        <f>Dati!A51</f>
        <v>1992-01</v>
      </c>
      <c r="B51">
        <f>Dati!B51</f>
        <v>143.90529812325599</v>
      </c>
      <c r="C51">
        <f t="shared" si="3"/>
        <v>675</v>
      </c>
      <c r="D51">
        <f>IF(OR(RIGHT(A51,2)="12",RIGHT(A51,2)="03",RIGHT(A51,2)="06",RIGHT(A51,2)="09"),TRUNC(Input!$B$12/B51),0)</f>
        <v>0</v>
      </c>
      <c r="E51">
        <f>IF(D51=0,0,IF(Input!$B$2="FISSA",Input!$B$3,MIN(Input!$B$6,MAX(Input!$B$5,B51*Input!$B$4))))</f>
        <v>0</v>
      </c>
      <c r="F51">
        <f t="shared" si="4"/>
        <v>85</v>
      </c>
      <c r="G51">
        <f>G50*(1+(($B51-$B50)/B50))*(1-Input!$B$8/12)</f>
        <v>143.30691527812351</v>
      </c>
      <c r="H51">
        <f t="shared" si="0"/>
        <v>96647.167812733373</v>
      </c>
      <c r="I51">
        <f>I50*(1+(($B51-$B50)/B50))*(1-Input!$B$9/12)</f>
        <v>142.41391037425376</v>
      </c>
      <c r="J51">
        <f t="shared" si="1"/>
        <v>96044.389502621285</v>
      </c>
      <c r="K51">
        <f>K50*(1+(($B51-$B50)/B50))*(1-Input!$B$10/12)</f>
        <v>140.93767290112712</v>
      </c>
      <c r="L51">
        <f t="shared" si="2"/>
        <v>95047.929208260801</v>
      </c>
    </row>
    <row r="52" spans="1:12" x14ac:dyDescent="0.35">
      <c r="A52" t="str">
        <f>Dati!A52</f>
        <v>1992-02</v>
      </c>
      <c r="B52">
        <f>Dati!B52</f>
        <v>141.73070499958001</v>
      </c>
      <c r="C52">
        <f t="shared" si="3"/>
        <v>675</v>
      </c>
      <c r="D52">
        <f>IF(OR(RIGHT(A52,2)="12",RIGHT(A52,2)="03",RIGHT(A52,2)="06",RIGHT(A52,2)="09"),TRUNC(Input!$B$12/B52),0)</f>
        <v>0</v>
      </c>
      <c r="E52">
        <f>IF(D52=0,0,IF(Input!$B$2="FISSA",Input!$B$3,MIN(Input!$B$6,MAX(Input!$B$5,B52*Input!$B$4))))</f>
        <v>0</v>
      </c>
      <c r="F52">
        <f t="shared" si="4"/>
        <v>85</v>
      </c>
      <c r="G52">
        <f>G51*(1+(($B52-$B51)/B51))*(1-Input!$B$8/12)</f>
        <v>141.1296027042543</v>
      </c>
      <c r="H52">
        <f t="shared" si="0"/>
        <v>95177.481825371651</v>
      </c>
      <c r="I52">
        <f>I51*(1+(($B52-$B51)/B51))*(1-Input!$B$9/12)</f>
        <v>140.23263280750788</v>
      </c>
      <c r="J52">
        <f t="shared" si="1"/>
        <v>94572.027145067826</v>
      </c>
      <c r="K52">
        <f>K51*(1+(($B52-$B51)/B51))*(1-Input!$B$10/12)</f>
        <v>138.75008775527942</v>
      </c>
      <c r="L52">
        <f t="shared" si="2"/>
        <v>93571.309234813612</v>
      </c>
    </row>
    <row r="53" spans="1:12" x14ac:dyDescent="0.35">
      <c r="A53" t="str">
        <f>Dati!A53</f>
        <v>1992-03</v>
      </c>
      <c r="B53">
        <f>Dati!B53</f>
        <v>135.42200073209699</v>
      </c>
      <c r="C53">
        <f t="shared" si="3"/>
        <v>711</v>
      </c>
      <c r="D53">
        <f>IF(OR(RIGHT(A53,2)="12",RIGHT(A53,2)="03",RIGHT(A53,2)="06",RIGHT(A53,2)="09"),TRUNC(Input!$B$12/B53),0)</f>
        <v>36</v>
      </c>
      <c r="E53">
        <f>IF(D53=0,0,IF(Input!$B$2="FISSA",Input!$B$3,MIN(Input!$B$6,MAX(Input!$B$5,B53*Input!$B$4))))</f>
        <v>5</v>
      </c>
      <c r="F53">
        <f t="shared" si="4"/>
        <v>90</v>
      </c>
      <c r="G53">
        <f>G52*(1+(($B53-$B52)/B52))*(1-Input!$B$8/12)</f>
        <v>134.83641734298848</v>
      </c>
      <c r="H53">
        <f t="shared" si="0"/>
        <v>95778.692730864816</v>
      </c>
      <c r="I53">
        <f>I52*(1+(($B53-$B52)/B52))*(1-Input!$B$9/12)</f>
        <v>133.96269588282755</v>
      </c>
      <c r="J53">
        <f t="shared" si="1"/>
        <v>95157.476772690381</v>
      </c>
      <c r="K53">
        <f>K52*(1+(($B53-$B52)/B52))*(1-Input!$B$10/12)</f>
        <v>132.51881726165573</v>
      </c>
      <c r="L53">
        <f t="shared" si="2"/>
        <v>94130.879073037227</v>
      </c>
    </row>
    <row r="54" spans="1:12" x14ac:dyDescent="0.35">
      <c r="A54" t="str">
        <f>Dati!A54</f>
        <v>1992-04</v>
      </c>
      <c r="B54">
        <f>Dati!B54</f>
        <v>137.23789778889</v>
      </c>
      <c r="C54">
        <f t="shared" si="3"/>
        <v>711</v>
      </c>
      <c r="D54">
        <f>IF(OR(RIGHT(A54,2)="12",RIGHT(A54,2)="03",RIGHT(A54,2)="06",RIGHT(A54,2)="09"),TRUNC(Input!$B$12/B54),0)</f>
        <v>0</v>
      </c>
      <c r="E54">
        <f>IF(D54=0,0,IF(Input!$B$2="FISSA",Input!$B$3,MIN(Input!$B$6,MAX(Input!$B$5,B54*Input!$B$4))))</f>
        <v>0</v>
      </c>
      <c r="F54">
        <f t="shared" si="4"/>
        <v>90</v>
      </c>
      <c r="G54">
        <f>G53*(1+(($B54-$B53)/B53))*(1-Input!$B$8/12)</f>
        <v>136.63307517220275</v>
      </c>
      <c r="H54">
        <f t="shared" si="0"/>
        <v>97056.116447436158</v>
      </c>
      <c r="I54">
        <f>I53*(1+(($B54-$B53)/B53))*(1-Input!$B$9/12)</f>
        <v>135.7307417380301</v>
      </c>
      <c r="J54">
        <f t="shared" si="1"/>
        <v>96414.557375739401</v>
      </c>
      <c r="K54">
        <f>K53*(1+(($B54-$B53)/B53))*(1-Input!$B$10/12)</f>
        <v>134.23982845149806</v>
      </c>
      <c r="L54">
        <f t="shared" si="2"/>
        <v>95354.518029015118</v>
      </c>
    </row>
    <row r="55" spans="1:12" x14ac:dyDescent="0.35">
      <c r="A55" t="str">
        <f>Dati!A55</f>
        <v>1992-05</v>
      </c>
      <c r="B55">
        <f>Dati!B55</f>
        <v>142.49756631128901</v>
      </c>
      <c r="C55">
        <f t="shared" si="3"/>
        <v>711</v>
      </c>
      <c r="D55">
        <f>IF(OR(RIGHT(A55,2)="12",RIGHT(A55,2)="03",RIGHT(A55,2)="06",RIGHT(A55,2)="09"),TRUNC(Input!$B$12/B55),0)</f>
        <v>0</v>
      </c>
      <c r="E55">
        <f>IF(D55=0,0,IF(Input!$B$2="FISSA",Input!$B$3,MIN(Input!$B$6,MAX(Input!$B$5,B55*Input!$B$4))))</f>
        <v>0</v>
      </c>
      <c r="F55">
        <f t="shared" si="4"/>
        <v>90</v>
      </c>
      <c r="G55">
        <f>G54*(1+(($B55-$B54)/B54))*(1-Input!$B$8/12)</f>
        <v>141.85774128919121</v>
      </c>
      <c r="H55">
        <f t="shared" si="0"/>
        <v>100770.85405661495</v>
      </c>
      <c r="I55">
        <f>I54*(1+(($B55-$B54)/B54))*(1-Input!$B$9/12)</f>
        <v>140.90328724988288</v>
      </c>
      <c r="J55">
        <f t="shared" si="1"/>
        <v>100092.23723466673</v>
      </c>
      <c r="K55">
        <f>K54*(1+(($B55-$B54)/B54))*(1-Input!$B$10/12)</f>
        <v>139.32651848184435</v>
      </c>
      <c r="L55">
        <f t="shared" si="2"/>
        <v>98971.154640591325</v>
      </c>
    </row>
    <row r="56" spans="1:12" x14ac:dyDescent="0.35">
      <c r="A56" t="str">
        <f>Dati!A56</f>
        <v>1992-06</v>
      </c>
      <c r="B56">
        <f>Dati!B56</f>
        <v>137.417350784485</v>
      </c>
      <c r="C56">
        <f t="shared" si="3"/>
        <v>747</v>
      </c>
      <c r="D56">
        <f>IF(OR(RIGHT(A56,2)="12",RIGHT(A56,2)="03",RIGHT(A56,2)="06",RIGHT(A56,2)="09"),TRUNC(Input!$B$12/B56),0)</f>
        <v>36</v>
      </c>
      <c r="E56">
        <f>IF(D56=0,0,IF(Input!$B$2="FISSA",Input!$B$3,MIN(Input!$B$6,MAX(Input!$B$5,B56*Input!$B$4))))</f>
        <v>5</v>
      </c>
      <c r="F56">
        <f t="shared" si="4"/>
        <v>95</v>
      </c>
      <c r="G56">
        <f>G55*(1+(($B56-$B55)/B55))*(1-Input!$B$8/12)</f>
        <v>136.78893629243416</v>
      </c>
      <c r="H56">
        <f t="shared" si="0"/>
        <v>102086.33541044832</v>
      </c>
      <c r="I56">
        <f>I55*(1+(($B56-$B55)/B55))*(1-Input!$B$9/12)</f>
        <v>135.85160144060191</v>
      </c>
      <c r="J56">
        <f t="shared" si="1"/>
        <v>101386.14627612963</v>
      </c>
      <c r="K56">
        <f>K55*(1+(($B56-$B55)/B55))*(1-Input!$B$10/12)</f>
        <v>134.30337169092576</v>
      </c>
      <c r="L56">
        <f t="shared" si="2"/>
        <v>100229.61865312154</v>
      </c>
    </row>
    <row r="57" spans="1:12" x14ac:dyDescent="0.35">
      <c r="A57" t="str">
        <f>Dati!A57</f>
        <v>1992-07</v>
      </c>
      <c r="B57">
        <f>Dati!B57</f>
        <v>137.85559504497601</v>
      </c>
      <c r="C57">
        <f t="shared" si="3"/>
        <v>747</v>
      </c>
      <c r="D57">
        <f>IF(OR(RIGHT(A57,2)="12",RIGHT(A57,2)="03",RIGHT(A57,2)="06",RIGHT(A57,2)="09"),TRUNC(Input!$B$12/B57),0)</f>
        <v>0</v>
      </c>
      <c r="E57">
        <f>IF(D57=0,0,IF(Input!$B$2="FISSA",Input!$B$3,MIN(Input!$B$6,MAX(Input!$B$5,B57*Input!$B$4))))</f>
        <v>0</v>
      </c>
      <c r="F57">
        <f t="shared" si="4"/>
        <v>95</v>
      </c>
      <c r="G57">
        <f>G56*(1+(($B57-$B56)/B56))*(1-Input!$B$8/12)</f>
        <v>137.213741014775</v>
      </c>
      <c r="H57">
        <f t="shared" si="0"/>
        <v>102403.66453803692</v>
      </c>
      <c r="I57">
        <f>I56*(1+(($B57-$B56)/B56))*(1-Input!$B$9/12)</f>
        <v>136.2564596172447</v>
      </c>
      <c r="J57">
        <f t="shared" si="1"/>
        <v>101688.57533408179</v>
      </c>
      <c r="K57">
        <f>K56*(1+(($B57-$B56)/B56))*(1-Input!$B$10/12)</f>
        <v>134.67554680933276</v>
      </c>
      <c r="L57">
        <f t="shared" si="2"/>
        <v>100507.63346657157</v>
      </c>
    </row>
    <row r="58" spans="1:12" x14ac:dyDescent="0.35">
      <c r="A58" t="str">
        <f>Dati!A58</f>
        <v>1992-08</v>
      </c>
      <c r="B58">
        <f>Dati!B58</f>
        <v>140.94744602511801</v>
      </c>
      <c r="C58">
        <f t="shared" si="3"/>
        <v>747</v>
      </c>
      <c r="D58">
        <f>IF(OR(RIGHT(A58,2)="12",RIGHT(A58,2)="03",RIGHT(A58,2)="06",RIGHT(A58,2)="09"),TRUNC(Input!$B$12/B58),0)</f>
        <v>0</v>
      </c>
      <c r="E58">
        <f>IF(D58=0,0,IF(Input!$B$2="FISSA",Input!$B$3,MIN(Input!$B$6,MAX(Input!$B$5,B58*Input!$B$4))))</f>
        <v>0</v>
      </c>
      <c r="F58">
        <f t="shared" si="4"/>
        <v>95</v>
      </c>
      <c r="G58">
        <f>G57*(1+(($B58-$B57)/B57))*(1-Input!$B$8/12)</f>
        <v>140.27950544006342</v>
      </c>
      <c r="H58">
        <f t="shared" si="0"/>
        <v>104693.79056372738</v>
      </c>
      <c r="I58">
        <f>I57*(1+(($B58-$B57)/B57))*(1-Input!$B$9/12)</f>
        <v>139.28342146393695</v>
      </c>
      <c r="J58">
        <f t="shared" si="1"/>
        <v>103949.7158335609</v>
      </c>
      <c r="K58">
        <f>K57*(1+(($B58-$B57)/B57))*(1-Input!$B$10/12)</f>
        <v>137.63870171031198</v>
      </c>
      <c r="L58">
        <f t="shared" si="2"/>
        <v>102721.11017760304</v>
      </c>
    </row>
    <row r="59" spans="1:12" x14ac:dyDescent="0.35">
      <c r="A59" t="str">
        <f>Dati!A59</f>
        <v>1992-09</v>
      </c>
      <c r="B59">
        <f>Dati!B59</f>
        <v>139.745591452892</v>
      </c>
      <c r="C59">
        <f t="shared" si="3"/>
        <v>782</v>
      </c>
      <c r="D59">
        <f>IF(OR(RIGHT(A59,2)="12",RIGHT(A59,2)="03",RIGHT(A59,2)="06",RIGHT(A59,2)="09"),TRUNC(Input!$B$12/B59),0)</f>
        <v>35</v>
      </c>
      <c r="E59">
        <f>IF(D59=0,0,IF(Input!$B$2="FISSA",Input!$B$3,MIN(Input!$B$6,MAX(Input!$B$5,B59*Input!$B$4))))</f>
        <v>5</v>
      </c>
      <c r="F59">
        <f t="shared" si="4"/>
        <v>100</v>
      </c>
      <c r="G59">
        <f>G58*(1+(($B59-$B58)/B58))*(1-Input!$B$8/12)</f>
        <v>139.07175609796388</v>
      </c>
      <c r="H59">
        <f t="shared" si="0"/>
        <v>108654.11326860776</v>
      </c>
      <c r="I59">
        <f>I58*(1+(($B59-$B58)/B58))*(1-Input!$B$9/12)</f>
        <v>138.06698602921585</v>
      </c>
      <c r="J59">
        <f t="shared" si="1"/>
        <v>107868.3830748468</v>
      </c>
      <c r="K59">
        <f>K58*(1+(($B59-$B58)/B58))*(1-Input!$B$10/12)</f>
        <v>136.40820025795674</v>
      </c>
      <c r="L59">
        <f t="shared" si="2"/>
        <v>106571.21260172217</v>
      </c>
    </row>
    <row r="60" spans="1:12" x14ac:dyDescent="0.35">
      <c r="A60" t="str">
        <f>Dati!A60</f>
        <v>1992-10</v>
      </c>
      <c r="B60">
        <f>Dati!B60</f>
        <v>136.32786016221601</v>
      </c>
      <c r="C60">
        <f t="shared" si="3"/>
        <v>782</v>
      </c>
      <c r="D60">
        <f>IF(OR(RIGHT(A60,2)="12",RIGHT(A60,2)="03",RIGHT(A60,2)="06",RIGHT(A60,2)="09"),TRUNC(Input!$B$12/B60),0)</f>
        <v>0</v>
      </c>
      <c r="E60">
        <f>IF(D60=0,0,IF(Input!$B$2="FISSA",Input!$B$3,MIN(Input!$B$6,MAX(Input!$B$5,B60*Input!$B$4))))</f>
        <v>0</v>
      </c>
      <c r="F60">
        <f t="shared" si="4"/>
        <v>100</v>
      </c>
      <c r="G60">
        <f>G59*(1+(($B60-$B59)/B59))*(1-Input!$B$8/12)</f>
        <v>135.65919879472199</v>
      </c>
      <c r="H60">
        <f t="shared" si="0"/>
        <v>105985.49345747259</v>
      </c>
      <c r="I60">
        <f>I59*(1+(($B60-$B59)/B59))*(1-Input!$B$9/12)</f>
        <v>134.66224759054853</v>
      </c>
      <c r="J60">
        <f t="shared" si="1"/>
        <v>105205.87761580895</v>
      </c>
      <c r="K60">
        <f>K59*(1+(($B60-$B59)/B59))*(1-Input!$B$10/12)</f>
        <v>133.01664420298872</v>
      </c>
      <c r="L60">
        <f t="shared" si="2"/>
        <v>103919.01576673718</v>
      </c>
    </row>
    <row r="61" spans="1:12" x14ac:dyDescent="0.35">
      <c r="A61" t="str">
        <f>Dati!A61</f>
        <v>1992-11</v>
      </c>
      <c r="B61">
        <f>Dati!B61</f>
        <v>138.59739729813299</v>
      </c>
      <c r="C61">
        <f t="shared" si="3"/>
        <v>782</v>
      </c>
      <c r="D61">
        <f>IF(OR(RIGHT(A61,2)="12",RIGHT(A61,2)="03",RIGHT(A61,2)="06",RIGHT(A61,2)="09"),TRUNC(Input!$B$12/B61),0)</f>
        <v>0</v>
      </c>
      <c r="E61">
        <f>IF(D61=0,0,IF(Input!$B$2="FISSA",Input!$B$3,MIN(Input!$B$6,MAX(Input!$B$5,B61*Input!$B$4))))</f>
        <v>0</v>
      </c>
      <c r="F61">
        <f t="shared" si="4"/>
        <v>100</v>
      </c>
      <c r="G61">
        <f>G60*(1+(($B61-$B60)/B60))*(1-Input!$B$8/12)</f>
        <v>137.90611116322958</v>
      </c>
      <c r="H61">
        <f t="shared" si="0"/>
        <v>107742.57892964553</v>
      </c>
      <c r="I61">
        <f>I60*(1+(($B61-$B60)/B60))*(1-Input!$B$9/12)</f>
        <v>136.8755345296411</v>
      </c>
      <c r="J61">
        <f t="shared" si="1"/>
        <v>106936.66800217934</v>
      </c>
      <c r="K61">
        <f>K60*(1+(($B61-$B60)/B60))*(1-Input!$B$10/12)</f>
        <v>135.17471113378375</v>
      </c>
      <c r="L61">
        <f t="shared" si="2"/>
        <v>105606.6241066189</v>
      </c>
    </row>
    <row r="62" spans="1:12" x14ac:dyDescent="0.35">
      <c r="A62" t="str">
        <f>Dati!A62</f>
        <v>1992-12</v>
      </c>
      <c r="B62">
        <f>Dati!B62</f>
        <v>139.90767636367099</v>
      </c>
      <c r="C62">
        <f t="shared" si="3"/>
        <v>817</v>
      </c>
      <c r="D62">
        <f>IF(OR(RIGHT(A62,2)="12",RIGHT(A62,2)="03",RIGHT(A62,2)="06",RIGHT(A62,2)="09"),TRUNC(Input!$B$12/B62),0)</f>
        <v>35</v>
      </c>
      <c r="E62">
        <f>IF(D62=0,0,IF(Input!$B$2="FISSA",Input!$B$3,MIN(Input!$B$6,MAX(Input!$B$5,B62*Input!$B$4))))</f>
        <v>5</v>
      </c>
      <c r="F62">
        <f t="shared" si="4"/>
        <v>105</v>
      </c>
      <c r="G62">
        <f>G61*(1+(($B62-$B61)/B61))*(1-Input!$B$8/12)</f>
        <v>139.19825409179367</v>
      </c>
      <c r="H62">
        <f t="shared" si="0"/>
        <v>113619.97359299543</v>
      </c>
      <c r="I62">
        <f>I61*(1+(($B62-$B61)/B61))*(1-Input!$B$9/12)</f>
        <v>138.14075004221914</v>
      </c>
      <c r="J62">
        <f t="shared" si="1"/>
        <v>112755.99278449304</v>
      </c>
      <c r="K62">
        <f>K61*(1+(($B62-$B61)/B61))*(1-Input!$B$10/12)</f>
        <v>136.39577737261985</v>
      </c>
      <c r="L62">
        <f t="shared" si="2"/>
        <v>111330.35011343041</v>
      </c>
    </row>
    <row r="63" spans="1:12" x14ac:dyDescent="0.35">
      <c r="A63" t="str">
        <f>Dati!A63</f>
        <v>1993-01</v>
      </c>
      <c r="B63">
        <f>Dati!B63</f>
        <v>140.40345280968299</v>
      </c>
      <c r="C63">
        <f t="shared" si="3"/>
        <v>817</v>
      </c>
      <c r="D63">
        <f>IF(OR(RIGHT(A63,2)="12",RIGHT(A63,2)="03",RIGHT(A63,2)="06",RIGHT(A63,2)="09"),TRUNC(Input!$B$12/B63),0)</f>
        <v>0</v>
      </c>
      <c r="E63">
        <f>IF(D63=0,0,IF(Input!$B$2="FISSA",Input!$B$3,MIN(Input!$B$6,MAX(Input!$B$5,B63*Input!$B$4))))</f>
        <v>0</v>
      </c>
      <c r="F63">
        <f t="shared" si="4"/>
        <v>105</v>
      </c>
      <c r="G63">
        <f>G62*(1+(($B63-$B62)/B62))*(1-Input!$B$8/12)</f>
        <v>139.6798756713315</v>
      </c>
      <c r="H63">
        <f t="shared" si="0"/>
        <v>114013.45842347783</v>
      </c>
      <c r="I63">
        <f>I62*(1+(($B63-$B62)/B62))*(1-Input!$B$9/12)</f>
        <v>138.60138390786625</v>
      </c>
      <c r="J63">
        <f t="shared" si="1"/>
        <v>113132.33065272673</v>
      </c>
      <c r="K63">
        <f>K62*(1+(($B63-$B62)/B62))*(1-Input!$B$10/12)</f>
        <v>136.82207610119642</v>
      </c>
      <c r="L63">
        <f t="shared" si="2"/>
        <v>111678.63617467748</v>
      </c>
    </row>
    <row r="64" spans="1:12" x14ac:dyDescent="0.35">
      <c r="A64" t="str">
        <f>Dati!A64</f>
        <v>1993-02</v>
      </c>
      <c r="B64">
        <f>Dati!B64</f>
        <v>143.70469658511399</v>
      </c>
      <c r="C64">
        <f t="shared" si="3"/>
        <v>817</v>
      </c>
      <c r="D64">
        <f>IF(OR(RIGHT(A64,2)="12",RIGHT(A64,2)="03",RIGHT(A64,2)="06",RIGHT(A64,2)="09"),TRUNC(Input!$B$12/B64),0)</f>
        <v>0</v>
      </c>
      <c r="E64">
        <f>IF(D64=0,0,IF(Input!$B$2="FISSA",Input!$B$3,MIN(Input!$B$6,MAX(Input!$B$5,B64*Input!$B$4))))</f>
        <v>0</v>
      </c>
      <c r="F64">
        <f t="shared" si="4"/>
        <v>105</v>
      </c>
      <c r="G64">
        <f>G63*(1+(($B64-$B63)/B63))*(1-Input!$B$8/12)</f>
        <v>142.95219262465011</v>
      </c>
      <c r="H64">
        <f t="shared" si="0"/>
        <v>116686.94137433913</v>
      </c>
      <c r="I64">
        <f>I63*(1+(($B64-$B63)/B63))*(1-Input!$B$9/12)</f>
        <v>141.83070222071834</v>
      </c>
      <c r="J64">
        <f t="shared" si="1"/>
        <v>115770.68371432688</v>
      </c>
      <c r="K64">
        <f>K63*(1+(($B64-$B63)/B63))*(1-Input!$B$10/12)</f>
        <v>139.98076293289893</v>
      </c>
      <c r="L64">
        <f t="shared" si="2"/>
        <v>114259.28331617842</v>
      </c>
    </row>
    <row r="65" spans="1:12" x14ac:dyDescent="0.35">
      <c r="A65" t="str">
        <f>Dati!A65</f>
        <v>1993-03</v>
      </c>
      <c r="B65">
        <f>Dati!B65</f>
        <v>151.96285543896801</v>
      </c>
      <c r="C65">
        <f t="shared" si="3"/>
        <v>849</v>
      </c>
      <c r="D65">
        <f>IF(OR(RIGHT(A65,2)="12",RIGHT(A65,2)="03",RIGHT(A65,2)="06",RIGHT(A65,2)="09"),TRUNC(Input!$B$12/B65),0)</f>
        <v>32</v>
      </c>
      <c r="E65">
        <f>IF(D65=0,0,IF(Input!$B$2="FISSA",Input!$B$3,MIN(Input!$B$6,MAX(Input!$B$5,B65*Input!$B$4))))</f>
        <v>5</v>
      </c>
      <c r="F65">
        <f t="shared" si="4"/>
        <v>110</v>
      </c>
      <c r="G65">
        <f>G64*(1+(($B65-$B64)/B64))*(1-Input!$B$8/12)</f>
        <v>151.15451069726154</v>
      </c>
      <c r="H65">
        <f t="shared" si="0"/>
        <v>128220.17958197506</v>
      </c>
      <c r="I65">
        <f>I64*(1+(($B65-$B64)/B64))*(1-Input!$B$9/12)</f>
        <v>149.94992371450439</v>
      </c>
      <c r="J65">
        <f t="shared" si="1"/>
        <v>127197.48523361424</v>
      </c>
      <c r="K65">
        <f>K64*(1+(($B65-$B64)/B64))*(1-Input!$B$10/12)</f>
        <v>147.96324452321625</v>
      </c>
      <c r="L65">
        <f t="shared" si="2"/>
        <v>125510.79460021059</v>
      </c>
    </row>
    <row r="66" spans="1:12" x14ac:dyDescent="0.35">
      <c r="A66" t="str">
        <f>Dati!A66</f>
        <v>1993-04</v>
      </c>
      <c r="B66">
        <f>Dati!B66</f>
        <v>158.86548980084899</v>
      </c>
      <c r="C66">
        <f t="shared" si="3"/>
        <v>849</v>
      </c>
      <c r="D66">
        <f>IF(OR(RIGHT(A66,2)="12",RIGHT(A66,2)="03",RIGHT(A66,2)="06",RIGHT(A66,2)="09"),TRUNC(Input!$B$12/B66),0)</f>
        <v>0</v>
      </c>
      <c r="E66">
        <f>IF(D66=0,0,IF(Input!$B$2="FISSA",Input!$B$3,MIN(Input!$B$6,MAX(Input!$B$5,B66*Input!$B$4))))</f>
        <v>0</v>
      </c>
      <c r="F66">
        <f t="shared" si="4"/>
        <v>110</v>
      </c>
      <c r="G66">
        <f>G65*(1+(($B66-$B65)/B65))*(1-Input!$B$8/12)</f>
        <v>158.007259110918</v>
      </c>
      <c r="H66">
        <f t="shared" si="0"/>
        <v>134038.16298516939</v>
      </c>
      <c r="I66">
        <f>I65*(1+(($B66-$B65)/B65))*(1-Input!$B$9/12)</f>
        <v>156.72846577226582</v>
      </c>
      <c r="J66">
        <f t="shared" si="1"/>
        <v>132952.46744065368</v>
      </c>
      <c r="K66">
        <f>K65*(1+(($B66-$B65)/B65))*(1-Input!$B$10/12)</f>
        <v>154.6197521336143</v>
      </c>
      <c r="L66">
        <f t="shared" si="2"/>
        <v>131162.16956143855</v>
      </c>
    </row>
    <row r="67" spans="1:12" x14ac:dyDescent="0.35">
      <c r="A67" t="str">
        <f>Dati!A67</f>
        <v>1993-05</v>
      </c>
      <c r="B67">
        <f>Dati!B67</f>
        <v>162.597127573888</v>
      </c>
      <c r="C67">
        <f t="shared" si="3"/>
        <v>849</v>
      </c>
      <c r="D67">
        <f>IF(OR(RIGHT(A67,2)="12",RIGHT(A67,2)="03",RIGHT(A67,2)="06",RIGHT(A67,2)="09"),TRUNC(Input!$B$12/B67),0)</f>
        <v>0</v>
      </c>
      <c r="E67">
        <f>IF(D67=0,0,IF(Input!$B$2="FISSA",Input!$B$3,MIN(Input!$B$6,MAX(Input!$B$5,B67*Input!$B$4))))</f>
        <v>0</v>
      </c>
      <c r="F67">
        <f t="shared" si="4"/>
        <v>110</v>
      </c>
      <c r="G67">
        <f>G66*(1+(($B67-$B66)/B66))*(1-Input!$B$8/12)</f>
        <v>161.70526109177732</v>
      </c>
      <c r="H67">
        <f t="shared" ref="H67:H130" si="5">G67*C67-F67</f>
        <v>137177.76666691893</v>
      </c>
      <c r="I67">
        <f>I66*(1+(($B67-$B66)/B66))*(1-Input!$B$9/12)</f>
        <v>160.37648763481437</v>
      </c>
      <c r="J67">
        <f t="shared" ref="J67:J130" si="6">I67*$C67-$F67</f>
        <v>136049.63800195738</v>
      </c>
      <c r="K67">
        <f>K66*(1+(($B67-$B66)/B66))*(1-Input!$B$10/12)</f>
        <v>158.18572234576416</v>
      </c>
      <c r="L67">
        <f t="shared" ref="L67:L130" si="7">K67*$C67-$F67</f>
        <v>134189.67827155377</v>
      </c>
    </row>
    <row r="68" spans="1:12" x14ac:dyDescent="0.35">
      <c r="A68" t="str">
        <f>Dati!A68</f>
        <v>1993-06</v>
      </c>
      <c r="B68">
        <f>Dati!B68</f>
        <v>161.542109443594</v>
      </c>
      <c r="C68">
        <f t="shared" ref="C68:C131" si="8">C67+D68</f>
        <v>879</v>
      </c>
      <c r="D68">
        <f>IF(OR(RIGHT(A68,2)="12",RIGHT(A68,2)="03",RIGHT(A68,2)="06",RIGHT(A68,2)="09"),TRUNC(Input!$B$12/B68),0)</f>
        <v>30</v>
      </c>
      <c r="E68">
        <f>IF(D68=0,0,IF(Input!$B$2="FISSA",Input!$B$3,MIN(Input!$B$6,MAX(Input!$B$5,B68*Input!$B$4))))</f>
        <v>5</v>
      </c>
      <c r="F68">
        <f t="shared" ref="F68:F131" si="9">F67+E68</f>
        <v>115</v>
      </c>
      <c r="G68">
        <f>G67*(1+(($B68-$B67)/B67))*(1-Input!$B$8/12)</f>
        <v>160.64264187123803</v>
      </c>
      <c r="H68">
        <f t="shared" si="5"/>
        <v>141089.88220481822</v>
      </c>
      <c r="I68">
        <f>I67*(1+(($B68-$B67)/B67))*(1-Input!$B$9/12)</f>
        <v>159.30268324320372</v>
      </c>
      <c r="J68">
        <f t="shared" si="6"/>
        <v>139912.05857077608</v>
      </c>
      <c r="K68">
        <f>K67*(1+(($B68-$B67)/B67))*(1-Input!$B$10/12)</f>
        <v>157.09384474595282</v>
      </c>
      <c r="L68">
        <f t="shared" si="7"/>
        <v>137970.48953169252</v>
      </c>
    </row>
    <row r="69" spans="1:12" x14ac:dyDescent="0.35">
      <c r="A69" t="str">
        <f>Dati!A69</f>
        <v>1993-07</v>
      </c>
      <c r="B69">
        <f>Dati!B69</f>
        <v>164.89190925235599</v>
      </c>
      <c r="C69">
        <f t="shared" si="8"/>
        <v>879</v>
      </c>
      <c r="D69">
        <f>IF(OR(RIGHT(A69,2)="12",RIGHT(A69,2)="03",RIGHT(A69,2)="06",RIGHT(A69,2)="09"),TRUNC(Input!$B$12/B69),0)</f>
        <v>0</v>
      </c>
      <c r="E69">
        <f>IF(D69=0,0,IF(Input!$B$2="FISSA",Input!$B$3,MIN(Input!$B$6,MAX(Input!$B$5,B69*Input!$B$4))))</f>
        <v>0</v>
      </c>
      <c r="F69">
        <f t="shared" si="9"/>
        <v>115</v>
      </c>
      <c r="G69">
        <f>G68*(1+(($B69-$B68)/B68))*(1-Input!$B$8/12)</f>
        <v>163.96012548921257</v>
      </c>
      <c r="H69">
        <f t="shared" si="5"/>
        <v>144005.95030501785</v>
      </c>
      <c r="I69">
        <f>I68*(1+(($B69-$B68)/B68))*(1-Input!$B$9/12)</f>
        <v>162.57216918261696</v>
      </c>
      <c r="J69">
        <f t="shared" si="6"/>
        <v>142785.93671152031</v>
      </c>
      <c r="K69">
        <f>K68*(1+(($B69-$B68)/B68))*(1-Input!$B$10/12)</f>
        <v>160.28459052858324</v>
      </c>
      <c r="L69">
        <f t="shared" si="7"/>
        <v>140775.15507462466</v>
      </c>
    </row>
    <row r="70" spans="1:12" x14ac:dyDescent="0.35">
      <c r="A70" t="str">
        <f>Dati!A70</f>
        <v>1993-08</v>
      </c>
      <c r="B70">
        <f>Dati!B70</f>
        <v>172.71123474199601</v>
      </c>
      <c r="C70">
        <f t="shared" si="8"/>
        <v>879</v>
      </c>
      <c r="D70">
        <f>IF(OR(RIGHT(A70,2)="12",RIGHT(A70,2)="03",RIGHT(A70,2)="06",RIGHT(A70,2)="09"),TRUNC(Input!$B$12/B70),0)</f>
        <v>0</v>
      </c>
      <c r="E70">
        <f>IF(D70=0,0,IF(Input!$B$2="FISSA",Input!$B$3,MIN(Input!$B$6,MAX(Input!$B$5,B70*Input!$B$4))))</f>
        <v>0</v>
      </c>
      <c r="F70">
        <f t="shared" si="9"/>
        <v>115</v>
      </c>
      <c r="G70">
        <f>G69*(1+(($B70-$B69)/B69))*(1-Input!$B$8/12)</f>
        <v>171.72095366657982</v>
      </c>
      <c r="H70">
        <f t="shared" si="5"/>
        <v>150827.71827292367</v>
      </c>
      <c r="I70">
        <f>I69*(1+(($B70-$B69)/B69))*(1-Input!$B$9/12)</f>
        <v>170.2460151611788</v>
      </c>
      <c r="J70">
        <f t="shared" si="6"/>
        <v>149531.24732667618</v>
      </c>
      <c r="K70">
        <f>K69*(1+(($B70-$B69)/B69))*(1-Input!$B$10/12)</f>
        <v>167.81548047726918</v>
      </c>
      <c r="L70">
        <f t="shared" si="7"/>
        <v>147394.80733951961</v>
      </c>
    </row>
    <row r="71" spans="1:12" x14ac:dyDescent="0.35">
      <c r="A71" t="str">
        <f>Dati!A71</f>
        <v>1993-09</v>
      </c>
      <c r="B71">
        <f>Dati!B71</f>
        <v>169.81531168622399</v>
      </c>
      <c r="C71">
        <f t="shared" si="8"/>
        <v>908</v>
      </c>
      <c r="D71">
        <f>IF(OR(RIGHT(A71,2)="12",RIGHT(A71,2)="03",RIGHT(A71,2)="06",RIGHT(A71,2)="09"),TRUNC(Input!$B$12/B71),0)</f>
        <v>29</v>
      </c>
      <c r="E71">
        <f>IF(D71=0,0,IF(Input!$B$2="FISSA",Input!$B$3,MIN(Input!$B$6,MAX(Input!$B$5,B71*Input!$B$4))))</f>
        <v>5</v>
      </c>
      <c r="F71">
        <f t="shared" si="9"/>
        <v>120</v>
      </c>
      <c r="G71">
        <f>G70*(1+(($B71-$B70)/B70))*(1-Input!$B$8/12)</f>
        <v>168.82756494039452</v>
      </c>
      <c r="H71">
        <f t="shared" si="5"/>
        <v>153175.42896587824</v>
      </c>
      <c r="I71">
        <f>I70*(1+(($B71-$B70)/B70))*(1-Input!$B$9/12)</f>
        <v>167.35655428120739</v>
      </c>
      <c r="J71">
        <f t="shared" si="6"/>
        <v>151839.75128733632</v>
      </c>
      <c r="K71">
        <f>K70*(1+(($B71-$B70)/B70))*(1-Input!$B$10/12)</f>
        <v>164.93289593864381</v>
      </c>
      <c r="L71">
        <f t="shared" si="7"/>
        <v>149639.06951228858</v>
      </c>
    </row>
    <row r="72" spans="1:12" x14ac:dyDescent="0.35">
      <c r="A72" t="str">
        <f>Dati!A72</f>
        <v>1993-10</v>
      </c>
      <c r="B72">
        <f>Dati!B72</f>
        <v>174.844492172489</v>
      </c>
      <c r="C72">
        <f t="shared" si="8"/>
        <v>908</v>
      </c>
      <c r="D72">
        <f>IF(OR(RIGHT(A72,2)="12",RIGHT(A72,2)="03",RIGHT(A72,2)="06",RIGHT(A72,2)="09"),TRUNC(Input!$B$12/B72),0)</f>
        <v>0</v>
      </c>
      <c r="E72">
        <f>IF(D72=0,0,IF(Input!$B$2="FISSA",Input!$B$3,MIN(Input!$B$6,MAX(Input!$B$5,B72*Input!$B$4))))</f>
        <v>0</v>
      </c>
      <c r="F72">
        <f t="shared" si="9"/>
        <v>120</v>
      </c>
      <c r="G72">
        <f>G71*(1+(($B72-$B71)/B71))*(1-Input!$B$8/12)</f>
        <v>173.81300710055018</v>
      </c>
      <c r="H72">
        <f t="shared" si="5"/>
        <v>157702.21044729956</v>
      </c>
      <c r="I72">
        <f>I71*(1+(($B72-$B71)/B71))*(1-Input!$B$9/12)</f>
        <v>172.27701869415722</v>
      </c>
      <c r="J72">
        <f t="shared" si="6"/>
        <v>156307.53297429477</v>
      </c>
      <c r="K72">
        <f>K71*(1+(($B72-$B71)/B71))*(1-Input!$B$10/12)</f>
        <v>169.74672352286004</v>
      </c>
      <c r="L72">
        <f t="shared" si="7"/>
        <v>154010.02495875693</v>
      </c>
    </row>
    <row r="73" spans="1:12" x14ac:dyDescent="0.35">
      <c r="A73" t="str">
        <f>Dati!A73</f>
        <v>1993-11</v>
      </c>
      <c r="B73">
        <f>Dati!B73</f>
        <v>165.75546605099399</v>
      </c>
      <c r="C73">
        <f t="shared" si="8"/>
        <v>908</v>
      </c>
      <c r="D73">
        <f>IF(OR(RIGHT(A73,2)="12",RIGHT(A73,2)="03",RIGHT(A73,2)="06",RIGHT(A73,2)="09"),TRUNC(Input!$B$12/B73),0)</f>
        <v>0</v>
      </c>
      <c r="E73">
        <f>IF(D73=0,0,IF(Input!$B$2="FISSA",Input!$B$3,MIN(Input!$B$6,MAX(Input!$B$5,B73*Input!$B$4))))</f>
        <v>0</v>
      </c>
      <c r="F73">
        <f t="shared" si="9"/>
        <v>120</v>
      </c>
      <c r="G73">
        <f>G72*(1+(($B73-$B72)/B72))*(1-Input!$B$8/12)</f>
        <v>164.76386970155932</v>
      </c>
      <c r="H73">
        <f t="shared" si="5"/>
        <v>149485.59368901586</v>
      </c>
      <c r="I73">
        <f>I72*(1+(($B73-$B72)/B72))*(1-Input!$B$9/12)</f>
        <v>163.28743348904854</v>
      </c>
      <c r="J73">
        <f t="shared" si="6"/>
        <v>148144.98960805609</v>
      </c>
      <c r="K73">
        <f>K72*(1+(($B73-$B72)/B72))*(1-Input!$B$10/12)</f>
        <v>160.85564606015726</v>
      </c>
      <c r="L73">
        <f t="shared" si="7"/>
        <v>145936.92662262279</v>
      </c>
    </row>
    <row r="74" spans="1:12" x14ac:dyDescent="0.35">
      <c r="A74" t="str">
        <f>Dati!A74</f>
        <v>1993-12</v>
      </c>
      <c r="B74">
        <f>Dati!B74</f>
        <v>174.72048643175501</v>
      </c>
      <c r="C74">
        <f t="shared" si="8"/>
        <v>936</v>
      </c>
      <c r="D74">
        <f>IF(OR(RIGHT(A74,2)="12",RIGHT(A74,2)="03",RIGHT(A74,2)="06",RIGHT(A74,2)="09"),TRUNC(Input!$B$12/B74),0)</f>
        <v>28</v>
      </c>
      <c r="E74">
        <f>IF(D74=0,0,IF(Input!$B$2="FISSA",Input!$B$3,MIN(Input!$B$6,MAX(Input!$B$5,B74*Input!$B$4))))</f>
        <v>5</v>
      </c>
      <c r="F74">
        <f t="shared" si="9"/>
        <v>125</v>
      </c>
      <c r="G74">
        <f>G73*(1+(($B74-$B73)/B73))*(1-Input!$B$8/12)</f>
        <v>173.66078584194244</v>
      </c>
      <c r="H74">
        <f t="shared" si="5"/>
        <v>162421.49554805813</v>
      </c>
      <c r="I74">
        <f>I73*(1+(($B74-$B73)/B73))*(1-Input!$B$9/12)</f>
        <v>172.08311018532359</v>
      </c>
      <c r="J74">
        <f t="shared" si="6"/>
        <v>160944.79113346289</v>
      </c>
      <c r="K74">
        <f>K73*(1+(($B74-$B73)/B73))*(1-Input!$B$10/12)</f>
        <v>169.48500746664243</v>
      </c>
      <c r="L74">
        <f t="shared" si="7"/>
        <v>158512.96698877731</v>
      </c>
    </row>
    <row r="75" spans="1:12" x14ac:dyDescent="0.35">
      <c r="A75" t="str">
        <f>Dati!A75</f>
        <v>1994-01</v>
      </c>
      <c r="B75">
        <f>Dati!B75</f>
        <v>186.30723358145201</v>
      </c>
      <c r="C75">
        <f t="shared" si="8"/>
        <v>936</v>
      </c>
      <c r="D75">
        <f>IF(OR(RIGHT(A75,2)="12",RIGHT(A75,2)="03",RIGHT(A75,2)="06",RIGHT(A75,2)="09"),TRUNC(Input!$B$12/B75),0)</f>
        <v>0</v>
      </c>
      <c r="E75">
        <f>IF(D75=0,0,IF(Input!$B$2="FISSA",Input!$B$3,MIN(Input!$B$6,MAX(Input!$B$5,B75*Input!$B$4))))</f>
        <v>0</v>
      </c>
      <c r="F75">
        <f t="shared" si="9"/>
        <v>125</v>
      </c>
      <c r="G75">
        <f>G74*(1+(($B75-$B74)/B74))*(1-Input!$B$8/12)</f>
        <v>185.16182655001367</v>
      </c>
      <c r="H75">
        <f t="shared" si="5"/>
        <v>173186.4696508128</v>
      </c>
      <c r="I75">
        <f>I74*(1+(($B75-$B74)/B74))*(1-Input!$B$9/12)</f>
        <v>183.45672922675374</v>
      </c>
      <c r="J75">
        <f t="shared" si="6"/>
        <v>171590.49855624151</v>
      </c>
      <c r="K75">
        <f>K74*(1+(($B75-$B74)/B74))*(1-Input!$B$10/12)</f>
        <v>180.64925719193894</v>
      </c>
      <c r="L75">
        <f t="shared" si="7"/>
        <v>168962.70473165484</v>
      </c>
    </row>
    <row r="76" spans="1:12" x14ac:dyDescent="0.35">
      <c r="A76" t="str">
        <f>Dati!A76</f>
        <v>1994-02</v>
      </c>
      <c r="B76">
        <f>Dati!B76</f>
        <v>183.614456377501</v>
      </c>
      <c r="C76">
        <f t="shared" si="8"/>
        <v>936</v>
      </c>
      <c r="D76">
        <f>IF(OR(RIGHT(A76,2)="12",RIGHT(A76,2)="03",RIGHT(A76,2)="06",RIGHT(A76,2)="09"),TRUNC(Input!$B$12/B76),0)</f>
        <v>0</v>
      </c>
      <c r="E76">
        <f>IF(D76=0,0,IF(Input!$B$2="FISSA",Input!$B$3,MIN(Input!$B$6,MAX(Input!$B$5,B76*Input!$B$4))))</f>
        <v>0</v>
      </c>
      <c r="F76">
        <f t="shared" si="9"/>
        <v>125</v>
      </c>
      <c r="G76">
        <f>G75*(1+(($B76-$B75)/B75))*(1-Input!$B$8/12)</f>
        <v>182.47039726438206</v>
      </c>
      <c r="H76">
        <f t="shared" si="5"/>
        <v>170667.2918394616</v>
      </c>
      <c r="I76">
        <f>I75*(1+(($B76-$B75)/B75))*(1-Input!$B$9/12)</f>
        <v>180.76748382731498</v>
      </c>
      <c r="J76">
        <f t="shared" si="6"/>
        <v>169073.36486236681</v>
      </c>
      <c r="K76">
        <f>K75*(1+(($B76-$B75)/B75))*(1-Input!$B$10/12)</f>
        <v>177.96407450539172</v>
      </c>
      <c r="L76">
        <f t="shared" si="7"/>
        <v>166449.37373704664</v>
      </c>
    </row>
    <row r="77" spans="1:12" x14ac:dyDescent="0.35">
      <c r="A77" t="str">
        <f>Dati!A77</f>
        <v>1994-03</v>
      </c>
      <c r="B77">
        <f>Dati!B77</f>
        <v>175.363950583941</v>
      </c>
      <c r="C77">
        <f t="shared" si="8"/>
        <v>964</v>
      </c>
      <c r="D77">
        <f>IF(OR(RIGHT(A77,2)="12",RIGHT(A77,2)="03",RIGHT(A77,2)="06",RIGHT(A77,2)="09"),TRUNC(Input!$B$12/B77),0)</f>
        <v>28</v>
      </c>
      <c r="E77">
        <f>IF(D77=0,0,IF(Input!$B$2="FISSA",Input!$B$3,MIN(Input!$B$6,MAX(Input!$B$5,B77*Input!$B$4))))</f>
        <v>5</v>
      </c>
      <c r="F77">
        <f t="shared" si="9"/>
        <v>130</v>
      </c>
      <c r="G77">
        <f>G76*(1+(($B77-$B76)/B76))*(1-Input!$B$8/12)</f>
        <v>174.25677585162649</v>
      </c>
      <c r="H77">
        <f t="shared" si="5"/>
        <v>167853.53192096794</v>
      </c>
      <c r="I77">
        <f>I76*(1+(($B77-$B76)/B76))*(1-Input!$B$9/12)</f>
        <v>172.60893580402794</v>
      </c>
      <c r="J77">
        <f t="shared" si="6"/>
        <v>166265.01411508294</v>
      </c>
      <c r="K77">
        <f>K76*(1+(($B77-$B76)/B76))*(1-Input!$B$10/12)</f>
        <v>169.89664238904547</v>
      </c>
      <c r="L77">
        <f t="shared" si="7"/>
        <v>163650.36326303982</v>
      </c>
    </row>
    <row r="78" spans="1:12" x14ac:dyDescent="0.35">
      <c r="A78" t="str">
        <f>Dati!A78</f>
        <v>1994-04</v>
      </c>
      <c r="B78">
        <f>Dati!B78</f>
        <v>180.13330784245201</v>
      </c>
      <c r="C78">
        <f t="shared" si="8"/>
        <v>964</v>
      </c>
      <c r="D78">
        <f>IF(OR(RIGHT(A78,2)="12",RIGHT(A78,2)="03",RIGHT(A78,2)="06",RIGHT(A78,2)="09"),TRUNC(Input!$B$12/B78),0)</f>
        <v>0</v>
      </c>
      <c r="E78">
        <f>IF(D78=0,0,IF(Input!$B$2="FISSA",Input!$B$3,MIN(Input!$B$6,MAX(Input!$B$5,B78*Input!$B$4))))</f>
        <v>0</v>
      </c>
      <c r="F78">
        <f t="shared" si="9"/>
        <v>130</v>
      </c>
      <c r="G78">
        <f>G77*(1+(($B78-$B77)/B77))*(1-Input!$B$8/12)</f>
        <v>178.98110504551119</v>
      </c>
      <c r="H78">
        <f t="shared" si="5"/>
        <v>172407.78526387279</v>
      </c>
      <c r="I78">
        <f>I77*(1+(($B78-$B77)/B77))*(1-Input!$B$9/12)</f>
        <v>177.26642697751282</v>
      </c>
      <c r="J78">
        <f t="shared" si="6"/>
        <v>170754.83560632236</v>
      </c>
      <c r="K78">
        <f>K77*(1+(($B78-$B77)/B77))*(1-Input!$B$10/12)</f>
        <v>174.44459022463016</v>
      </c>
      <c r="L78">
        <f t="shared" si="7"/>
        <v>168034.58497654347</v>
      </c>
    </row>
    <row r="79" spans="1:12" x14ac:dyDescent="0.35">
      <c r="A79" t="str">
        <f>Dati!A79</f>
        <v>1994-05</v>
      </c>
      <c r="B79">
        <f>Dati!B79</f>
        <v>181.19462666414501</v>
      </c>
      <c r="C79">
        <f t="shared" si="8"/>
        <v>964</v>
      </c>
      <c r="D79">
        <f>IF(OR(RIGHT(A79,2)="12",RIGHT(A79,2)="03",RIGHT(A79,2)="06",RIGHT(A79,2)="09"),TRUNC(Input!$B$12/B79),0)</f>
        <v>0</v>
      </c>
      <c r="E79">
        <f>IF(D79=0,0,IF(Input!$B$2="FISSA",Input!$B$3,MIN(Input!$B$6,MAX(Input!$B$5,B79*Input!$B$4))))</f>
        <v>0</v>
      </c>
      <c r="F79">
        <f t="shared" si="9"/>
        <v>130</v>
      </c>
      <c r="G79">
        <f>G78*(1+(($B79-$B78)/B78))*(1-Input!$B$8/12)</f>
        <v>180.0206322890435</v>
      </c>
      <c r="H79">
        <f t="shared" si="5"/>
        <v>173409.88952663794</v>
      </c>
      <c r="I79">
        <f>I78*(1+(($B79-$B78)/B78))*(1-Input!$B$9/12)</f>
        <v>178.27370646624462</v>
      </c>
      <c r="J79">
        <f t="shared" si="6"/>
        <v>171725.8530334598</v>
      </c>
      <c r="K79">
        <f>K78*(1+(($B79-$B78)/B78))*(1-Input!$B$10/12)</f>
        <v>175.39927846639949</v>
      </c>
      <c r="L79">
        <f t="shared" si="7"/>
        <v>168954.90444160911</v>
      </c>
    </row>
    <row r="80" spans="1:12" x14ac:dyDescent="0.35">
      <c r="A80" t="str">
        <f>Dati!A80</f>
        <v>1994-06</v>
      </c>
      <c r="B80">
        <f>Dati!B80</f>
        <v>180.314743696053</v>
      </c>
      <c r="C80">
        <f t="shared" si="8"/>
        <v>991</v>
      </c>
      <c r="D80">
        <f>IF(OR(RIGHT(A80,2)="12",RIGHT(A80,2)="03",RIGHT(A80,2)="06",RIGHT(A80,2)="09"),TRUNC(Input!$B$12/B80),0)</f>
        <v>27</v>
      </c>
      <c r="E80">
        <f>IF(D80=0,0,IF(Input!$B$2="FISSA",Input!$B$3,MIN(Input!$B$6,MAX(Input!$B$5,B80*Input!$B$4))))</f>
        <v>5</v>
      </c>
      <c r="F80">
        <f t="shared" si="9"/>
        <v>135</v>
      </c>
      <c r="G80">
        <f>G79*(1+(($B80-$B79)/B79))*(1-Input!$B$8/12)</f>
        <v>179.13152137884072</v>
      </c>
      <c r="H80">
        <f t="shared" si="5"/>
        <v>177384.33768643116</v>
      </c>
      <c r="I80">
        <f>I79*(1+(($B80-$B79)/B79))*(1-Input!$B$9/12)</f>
        <v>177.3710475150678</v>
      </c>
      <c r="J80">
        <f t="shared" si="6"/>
        <v>175639.7080874322</v>
      </c>
      <c r="K80">
        <f>K79*(1+(($B80-$B79)/B79))*(1-Input!$B$10/12)</f>
        <v>174.4748096279416</v>
      </c>
      <c r="L80">
        <f t="shared" si="7"/>
        <v>172769.53634129014</v>
      </c>
    </row>
    <row r="81" spans="1:12" x14ac:dyDescent="0.35">
      <c r="A81" t="str">
        <f>Dati!A81</f>
        <v>1994-07</v>
      </c>
      <c r="B81">
        <f>Dati!B81</f>
        <v>184.305628853711</v>
      </c>
      <c r="C81">
        <f t="shared" si="8"/>
        <v>991</v>
      </c>
      <c r="D81">
        <f>IF(OR(RIGHT(A81,2)="12",RIGHT(A81,2)="03",RIGHT(A81,2)="06",RIGHT(A81,2)="09"),TRUNC(Input!$B$12/B81),0)</f>
        <v>0</v>
      </c>
      <c r="E81">
        <f>IF(D81=0,0,IF(Input!$B$2="FISSA",Input!$B$3,MIN(Input!$B$6,MAX(Input!$B$5,B81*Input!$B$4))))</f>
        <v>0</v>
      </c>
      <c r="F81">
        <f t="shared" si="9"/>
        <v>135</v>
      </c>
      <c r="G81">
        <f>G80*(1+(($B81-$B80)/B80))*(1-Input!$B$8/12)</f>
        <v>183.08096039697594</v>
      </c>
      <c r="H81">
        <f t="shared" si="5"/>
        <v>181298.23175340315</v>
      </c>
      <c r="I81">
        <f>I80*(1+(($B81-$B80)/B80))*(1-Input!$B$9/12)</f>
        <v>181.25901002649849</v>
      </c>
      <c r="J81">
        <f t="shared" si="6"/>
        <v>179492.67893626</v>
      </c>
      <c r="K81">
        <f>K80*(1+(($B81-$B80)/B80))*(1-Input!$B$10/12)</f>
        <v>178.26213335701132</v>
      </c>
      <c r="L81">
        <f t="shared" si="7"/>
        <v>176522.77415679823</v>
      </c>
    </row>
    <row r="82" spans="1:12" x14ac:dyDescent="0.35">
      <c r="A82" t="str">
        <f>Dati!A82</f>
        <v>1994-08</v>
      </c>
      <c r="B82">
        <f>Dati!B82</f>
        <v>190.87131983538501</v>
      </c>
      <c r="C82">
        <f t="shared" si="8"/>
        <v>991</v>
      </c>
      <c r="D82">
        <f>IF(OR(RIGHT(A82,2)="12",RIGHT(A82,2)="03",RIGHT(A82,2)="06",RIGHT(A82,2)="09"),TRUNC(Input!$B$12/B82),0)</f>
        <v>0</v>
      </c>
      <c r="E82">
        <f>IF(D82=0,0,IF(Input!$B$2="FISSA",Input!$B$3,MIN(Input!$B$6,MAX(Input!$B$5,B82*Input!$B$4))))</f>
        <v>0</v>
      </c>
      <c r="F82">
        <f t="shared" si="9"/>
        <v>135</v>
      </c>
      <c r="G82">
        <f>G81*(1+(($B82-$B81)/B81))*(1-Input!$B$8/12)</f>
        <v>189.58722362221616</v>
      </c>
      <c r="H82">
        <f t="shared" si="5"/>
        <v>187745.93860961622</v>
      </c>
      <c r="I82">
        <f>I81*(1+(($B82-$B81)/B81))*(1-Input!$B$9/12)</f>
        <v>187.67706093457957</v>
      </c>
      <c r="J82">
        <f t="shared" si="6"/>
        <v>185852.96738616837</v>
      </c>
      <c r="K82">
        <f>K81*(1+(($B82-$B81)/B81))*(1-Input!$B$10/12)</f>
        <v>184.53560938485305</v>
      </c>
      <c r="L82">
        <f t="shared" si="7"/>
        <v>182739.78890038937</v>
      </c>
    </row>
    <row r="83" spans="1:12" x14ac:dyDescent="0.35">
      <c r="A83" t="str">
        <f>Dati!A83</f>
        <v>1994-09</v>
      </c>
      <c r="B83">
        <f>Dati!B83</f>
        <v>186.389030714135</v>
      </c>
      <c r="C83">
        <f t="shared" si="8"/>
        <v>1017</v>
      </c>
      <c r="D83">
        <f>IF(OR(RIGHT(A83,2)="12",RIGHT(A83,2)="03",RIGHT(A83,2)="06",RIGHT(A83,2)="09"),TRUNC(Input!$B$12/B83),0)</f>
        <v>26</v>
      </c>
      <c r="E83">
        <f>IF(D83=0,0,IF(Input!$B$2="FISSA",Input!$B$3,MIN(Input!$B$6,MAX(Input!$B$5,B83*Input!$B$4))))</f>
        <v>5</v>
      </c>
      <c r="F83">
        <f t="shared" si="9"/>
        <v>140</v>
      </c>
      <c r="G83">
        <f>G82*(1+(($B83-$B82)/B82))*(1-Input!$B$8/12)</f>
        <v>185.11966139787305</v>
      </c>
      <c r="H83">
        <f t="shared" si="5"/>
        <v>188126.69564163688</v>
      </c>
      <c r="I83">
        <f>I82*(1+(($B83-$B82)/B82))*(1-Input!$B$9/12)</f>
        <v>183.23160235944653</v>
      </c>
      <c r="J83">
        <f t="shared" si="6"/>
        <v>186206.53959955712</v>
      </c>
      <c r="K83">
        <f>K82*(1+(($B83-$B82)/B82))*(1-Input!$B$10/12)</f>
        <v>180.12701946474192</v>
      </c>
      <c r="L83">
        <f t="shared" si="7"/>
        <v>183049.17879564254</v>
      </c>
    </row>
    <row r="84" spans="1:12" x14ac:dyDescent="0.35">
      <c r="A84" t="str">
        <f>Dati!A84</f>
        <v>1994-10</v>
      </c>
      <c r="B84">
        <f>Dati!B84</f>
        <v>191.16590060453299</v>
      </c>
      <c r="C84">
        <f t="shared" si="8"/>
        <v>1017</v>
      </c>
      <c r="D84">
        <f>IF(OR(RIGHT(A84,2)="12",RIGHT(A84,2)="03",RIGHT(A84,2)="06",RIGHT(A84,2)="09"),TRUNC(Input!$B$12/B84),0)</f>
        <v>0</v>
      </c>
      <c r="E84">
        <f>IF(D84=0,0,IF(Input!$B$2="FISSA",Input!$B$3,MIN(Input!$B$6,MAX(Input!$B$5,B84*Input!$B$4))))</f>
        <v>0</v>
      </c>
      <c r="F84">
        <f t="shared" si="9"/>
        <v>140</v>
      </c>
      <c r="G84">
        <f>G83*(1+(($B84-$B83)/B83))*(1-Input!$B$8/12)</f>
        <v>189.84817726623081</v>
      </c>
      <c r="H84">
        <f t="shared" si="5"/>
        <v>192935.59627975672</v>
      </c>
      <c r="I84">
        <f>I83*(1+(($B84-$B83)/B83))*(1-Input!$B$9/12)</f>
        <v>187.88840054733029</v>
      </c>
      <c r="J84">
        <f t="shared" si="6"/>
        <v>190942.5033566349</v>
      </c>
      <c r="K84">
        <f>K83*(1+(($B84-$B83)/B83))*(1-Input!$B$10/12)</f>
        <v>184.66642702820485</v>
      </c>
      <c r="L84">
        <f t="shared" si="7"/>
        <v>187665.75628768434</v>
      </c>
    </row>
    <row r="85" spans="1:12" x14ac:dyDescent="0.35">
      <c r="A85" t="str">
        <f>Dati!A85</f>
        <v>1994-11</v>
      </c>
      <c r="B85">
        <f>Dati!B85</f>
        <v>182.864032686608</v>
      </c>
      <c r="C85">
        <f t="shared" si="8"/>
        <v>1017</v>
      </c>
      <c r="D85">
        <f>IF(OR(RIGHT(A85,2)="12",RIGHT(A85,2)="03",RIGHT(A85,2)="06",RIGHT(A85,2)="09"),TRUNC(Input!$B$12/B85),0)</f>
        <v>0</v>
      </c>
      <c r="E85">
        <f>IF(D85=0,0,IF(Input!$B$2="FISSA",Input!$B$3,MIN(Input!$B$6,MAX(Input!$B$5,B85*Input!$B$4))))</f>
        <v>0</v>
      </c>
      <c r="F85">
        <f t="shared" si="9"/>
        <v>140</v>
      </c>
      <c r="G85">
        <f>G84*(1+(($B85-$B84)/B84))*(1-Input!$B$8/12)</f>
        <v>181.58840122491009</v>
      </c>
      <c r="H85">
        <f t="shared" si="5"/>
        <v>184535.40404573356</v>
      </c>
      <c r="I85">
        <f>I84*(1+(($B85-$B84)/B84))*(1-Input!$B$9/12)</f>
        <v>179.69142293393568</v>
      </c>
      <c r="J85">
        <f t="shared" si="6"/>
        <v>182606.17712381258</v>
      </c>
      <c r="K85">
        <f>K84*(1+(($B85-$B84)/B84))*(1-Input!$B$10/12)</f>
        <v>176.57321252543127</v>
      </c>
      <c r="L85">
        <f t="shared" si="7"/>
        <v>179434.95713836359</v>
      </c>
    </row>
    <row r="86" spans="1:12" x14ac:dyDescent="0.35">
      <c r="A86" t="str">
        <f>Dati!A86</f>
        <v>1994-12</v>
      </c>
      <c r="B86">
        <f>Dati!B86</f>
        <v>183.50194114099199</v>
      </c>
      <c r="C86">
        <f t="shared" si="8"/>
        <v>1044</v>
      </c>
      <c r="D86">
        <f>IF(OR(RIGHT(A86,2)="12",RIGHT(A86,2)="03",RIGHT(A86,2)="06",RIGHT(A86,2)="09"),TRUNC(Input!$B$12/B86),0)</f>
        <v>27</v>
      </c>
      <c r="E86">
        <f>IF(D86=0,0,IF(Input!$B$2="FISSA",Input!$B$3,MIN(Input!$B$6,MAX(Input!$B$5,B86*Input!$B$4))))</f>
        <v>5</v>
      </c>
      <c r="F86">
        <f t="shared" si="9"/>
        <v>145</v>
      </c>
      <c r="G86">
        <f>G85*(1+(($B86-$B85)/B85))*(1-Input!$B$8/12)</f>
        <v>182.20667457272083</v>
      </c>
      <c r="H86">
        <f t="shared" si="5"/>
        <v>190078.76825392054</v>
      </c>
      <c r="I86">
        <f>I85*(1+(($B86-$B85)/B85))*(1-Input!$B$9/12)</f>
        <v>180.28069765495536</v>
      </c>
      <c r="J86">
        <f t="shared" si="6"/>
        <v>188068.04835177341</v>
      </c>
      <c r="K86">
        <f>K85*(1+(($B86-$B85)/B85))*(1-Input!$B$10/12)</f>
        <v>177.11534706810895</v>
      </c>
      <c r="L86">
        <f t="shared" si="7"/>
        <v>184763.42233910575</v>
      </c>
    </row>
    <row r="87" spans="1:12" x14ac:dyDescent="0.35">
      <c r="A87" t="str">
        <f>Dati!A87</f>
        <v>1995-01</v>
      </c>
      <c r="B87">
        <f>Dati!B87</f>
        <v>179.76809824112701</v>
      </c>
      <c r="C87">
        <f t="shared" si="8"/>
        <v>1044</v>
      </c>
      <c r="D87">
        <f>IF(OR(RIGHT(A87,2)="12",RIGHT(A87,2)="03",RIGHT(A87,2)="06",RIGHT(A87,2)="09"),TRUNC(Input!$B$12/B87),0)</f>
        <v>0</v>
      </c>
      <c r="E87">
        <f>IF(D87=0,0,IF(Input!$B$2="FISSA",Input!$B$3,MIN(Input!$B$6,MAX(Input!$B$5,B87*Input!$B$4))))</f>
        <v>0</v>
      </c>
      <c r="F87">
        <f t="shared" si="9"/>
        <v>145</v>
      </c>
      <c r="G87">
        <f>G86*(1+(($B87-$B86)/B86))*(1-Input!$B$8/12)</f>
        <v>178.48431243931736</v>
      </c>
      <c r="H87">
        <f t="shared" si="5"/>
        <v>186192.62218664732</v>
      </c>
      <c r="I87">
        <f>I86*(1+(($B87-$B86)/B86))*(1-Input!$B$9/12)</f>
        <v>176.57560540917868</v>
      </c>
      <c r="J87">
        <f t="shared" si="6"/>
        <v>184199.93204718255</v>
      </c>
      <c r="K87">
        <f>K86*(1+(($B87-$B86)/B86))*(1-Input!$B$10/12)</f>
        <v>173.43916024391092</v>
      </c>
      <c r="L87">
        <f t="shared" si="7"/>
        <v>180925.483294643</v>
      </c>
    </row>
    <row r="88" spans="1:12" x14ac:dyDescent="0.35">
      <c r="A88" t="str">
        <f>Dati!A88</f>
        <v>1995-02</v>
      </c>
      <c r="B88">
        <f>Dati!B88</f>
        <v>181.68801112473199</v>
      </c>
      <c r="C88">
        <f t="shared" si="8"/>
        <v>1044</v>
      </c>
      <c r="D88">
        <f>IF(OR(RIGHT(A88,2)="12",RIGHT(A88,2)="03",RIGHT(A88,2)="06",RIGHT(A88,2)="09"),TRUNC(Input!$B$12/B88),0)</f>
        <v>0</v>
      </c>
      <c r="E88">
        <f>IF(D88=0,0,IF(Input!$B$2="FISSA",Input!$B$3,MIN(Input!$B$6,MAX(Input!$B$5,B88*Input!$B$4))))</f>
        <v>0</v>
      </c>
      <c r="F88">
        <f t="shared" si="9"/>
        <v>145</v>
      </c>
      <c r="G88">
        <f>G87*(1+(($B88-$B87)/B87))*(1-Input!$B$8/12)</f>
        <v>180.37548202198866</v>
      </c>
      <c r="H88">
        <f t="shared" si="5"/>
        <v>188167.00323095615</v>
      </c>
      <c r="I88">
        <f>I87*(1+(($B88-$B87)/B87))*(1-Input!$B$9/12)</f>
        <v>178.4242431910782</v>
      </c>
      <c r="J88">
        <f t="shared" si="6"/>
        <v>186129.90989148564</v>
      </c>
      <c r="K88">
        <f>K87*(1+(($B88-$B87)/B87))*(1-Input!$B$10/12)</f>
        <v>175.21844231919849</v>
      </c>
      <c r="L88">
        <f t="shared" si="7"/>
        <v>182783.05378124322</v>
      </c>
    </row>
    <row r="89" spans="1:12" x14ac:dyDescent="0.35">
      <c r="A89" t="str">
        <f>Dati!A89</f>
        <v>1995-03</v>
      </c>
      <c r="B89">
        <f>Dati!B89</f>
        <v>190.00953221679501</v>
      </c>
      <c r="C89">
        <f t="shared" si="8"/>
        <v>1070</v>
      </c>
      <c r="D89">
        <f>IF(OR(RIGHT(A89,2)="12",RIGHT(A89,2)="03",RIGHT(A89,2)="06",RIGHT(A89,2)="09"),TRUNC(Input!$B$12/B89),0)</f>
        <v>26</v>
      </c>
      <c r="E89">
        <f>IF(D89=0,0,IF(Input!$B$2="FISSA",Input!$B$3,MIN(Input!$B$6,MAX(Input!$B$5,B89*Input!$B$4))))</f>
        <v>5</v>
      </c>
      <c r="F89">
        <f t="shared" si="9"/>
        <v>150</v>
      </c>
      <c r="G89">
        <f>G88*(1+(($B89-$B88)/B88))*(1-Input!$B$8/12)</f>
        <v>188.62116802212319</v>
      </c>
      <c r="H89">
        <f t="shared" si="5"/>
        <v>201674.6497836718</v>
      </c>
      <c r="I89">
        <f>I88*(1+(($B89-$B88)/B88))*(1-Input!$B$9/12)</f>
        <v>186.55740571116121</v>
      </c>
      <c r="J89">
        <f t="shared" si="6"/>
        <v>199466.42411094249</v>
      </c>
      <c r="K89">
        <f>K88*(1+(($B89-$B88)/B88))*(1-Input!$B$10/12)</f>
        <v>183.16729815506403</v>
      </c>
      <c r="L89">
        <f t="shared" si="7"/>
        <v>195839.00902591852</v>
      </c>
    </row>
    <row r="90" spans="1:12" x14ac:dyDescent="0.35">
      <c r="A90" t="str">
        <f>Dati!A90</f>
        <v>1995-04</v>
      </c>
      <c r="B90">
        <f>Dati!B90</f>
        <v>196.920821224382</v>
      </c>
      <c r="C90">
        <f t="shared" si="8"/>
        <v>1070</v>
      </c>
      <c r="D90">
        <f>IF(OR(RIGHT(A90,2)="12",RIGHT(A90,2)="03",RIGHT(A90,2)="06",RIGHT(A90,2)="09"),TRUNC(Input!$B$12/B90),0)</f>
        <v>0</v>
      </c>
      <c r="E90">
        <f>IF(D90=0,0,IF(Input!$B$2="FISSA",Input!$B$3,MIN(Input!$B$6,MAX(Input!$B$5,B90*Input!$B$4))))</f>
        <v>0</v>
      </c>
      <c r="F90">
        <f t="shared" si="9"/>
        <v>150</v>
      </c>
      <c r="G90">
        <f>G89*(1+(($B90-$B89)/B89))*(1-Input!$B$8/12)</f>
        <v>195.46566736750373</v>
      </c>
      <c r="H90">
        <f t="shared" si="5"/>
        <v>208998.26408322898</v>
      </c>
      <c r="I90">
        <f>I89*(1+(($B90-$B89)/B89))*(1-Input!$B$9/12)</f>
        <v>193.30284938935523</v>
      </c>
      <c r="J90">
        <f t="shared" si="6"/>
        <v>206684.04884661009</v>
      </c>
      <c r="K90">
        <f>K89*(1+(($B90-$B89)/B89))*(1-Input!$B$10/12)</f>
        <v>189.75061626655776</v>
      </c>
      <c r="L90">
        <f t="shared" si="7"/>
        <v>202883.15940521681</v>
      </c>
    </row>
    <row r="91" spans="1:12" x14ac:dyDescent="0.35">
      <c r="A91" t="str">
        <f>Dati!A91</f>
        <v>1995-05</v>
      </c>
      <c r="B91">
        <f>Dati!B91</f>
        <v>199.09545507622701</v>
      </c>
      <c r="C91">
        <f t="shared" si="8"/>
        <v>1070</v>
      </c>
      <c r="D91">
        <f>IF(OR(RIGHT(A91,2)="12",RIGHT(A91,2)="03",RIGHT(A91,2)="06",RIGHT(A91,2)="09"),TRUNC(Input!$B$12/B91),0)</f>
        <v>0</v>
      </c>
      <c r="E91">
        <f>IF(D91=0,0,IF(Input!$B$2="FISSA",Input!$B$3,MIN(Input!$B$6,MAX(Input!$B$5,B91*Input!$B$4))))</f>
        <v>0</v>
      </c>
      <c r="F91">
        <f t="shared" si="9"/>
        <v>150</v>
      </c>
      <c r="G91">
        <f>G90*(1+(($B91-$B90)/B90))*(1-Input!$B$8/12)</f>
        <v>197.60776299427263</v>
      </c>
      <c r="H91">
        <f t="shared" si="5"/>
        <v>211290.30640387171</v>
      </c>
      <c r="I91">
        <f>I90*(1+(($B91-$B90)/B90))*(1-Input!$B$9/12)</f>
        <v>195.39681314240067</v>
      </c>
      <c r="J91">
        <f t="shared" si="6"/>
        <v>208924.59006236872</v>
      </c>
      <c r="K91">
        <f>K90*(1+(($B91-$B90)/B90))*(1-Input!$B$10/12)</f>
        <v>191.766132327956</v>
      </c>
      <c r="L91">
        <f t="shared" si="7"/>
        <v>205039.76159091291</v>
      </c>
    </row>
    <row r="92" spans="1:12" x14ac:dyDescent="0.35">
      <c r="A92" t="str">
        <f>Dati!A92</f>
        <v>1995-06</v>
      </c>
      <c r="B92">
        <f>Dati!B92</f>
        <v>199.138535330651</v>
      </c>
      <c r="C92">
        <f t="shared" si="8"/>
        <v>1095</v>
      </c>
      <c r="D92">
        <f>IF(OR(RIGHT(A92,2)="12",RIGHT(A92,2)="03",RIGHT(A92,2)="06",RIGHT(A92,2)="09"),TRUNC(Input!$B$12/B92),0)</f>
        <v>25</v>
      </c>
      <c r="E92">
        <f>IF(D92=0,0,IF(Input!$B$2="FISSA",Input!$B$3,MIN(Input!$B$6,MAX(Input!$B$5,B92*Input!$B$4))))</f>
        <v>5</v>
      </c>
      <c r="F92">
        <f t="shared" si="9"/>
        <v>155</v>
      </c>
      <c r="G92">
        <f>G91*(1+(($B92-$B91)/B91))*(1-Input!$B$8/12)</f>
        <v>197.63405046525594</v>
      </c>
      <c r="H92">
        <f t="shared" si="5"/>
        <v>216254.28525945524</v>
      </c>
      <c r="I92">
        <f>I91*(1+(($B92-$B91)/B91))*(1-Input!$B$9/12)</f>
        <v>195.39837660733122</v>
      </c>
      <c r="J92">
        <f t="shared" si="6"/>
        <v>213806.22238502768</v>
      </c>
      <c r="K92">
        <f>K91*(1+(($B92-$B91)/B91))*(1-Input!$B$10/12)</f>
        <v>191.72770681982189</v>
      </c>
      <c r="L92">
        <f t="shared" si="7"/>
        <v>209786.83896770497</v>
      </c>
    </row>
    <row r="93" spans="1:12" x14ac:dyDescent="0.35">
      <c r="A93" t="str">
        <f>Dati!A93</f>
        <v>1995-07</v>
      </c>
      <c r="B93">
        <f>Dati!B93</f>
        <v>208.773716145702</v>
      </c>
      <c r="C93">
        <f t="shared" si="8"/>
        <v>1095</v>
      </c>
      <c r="D93">
        <f>IF(OR(RIGHT(A93,2)="12",RIGHT(A93,2)="03",RIGHT(A93,2)="06",RIGHT(A93,2)="09"),TRUNC(Input!$B$12/B93),0)</f>
        <v>0</v>
      </c>
      <c r="E93">
        <f>IF(D93=0,0,IF(Input!$B$2="FISSA",Input!$B$3,MIN(Input!$B$6,MAX(Input!$B$5,B93*Input!$B$4))))</f>
        <v>0</v>
      </c>
      <c r="F93">
        <f t="shared" si="9"/>
        <v>155</v>
      </c>
      <c r="G93">
        <f>G92*(1+(($B93-$B92)/B92))*(1-Input!$B$8/12)</f>
        <v>207.1791714469459</v>
      </c>
      <c r="H93">
        <f t="shared" si="5"/>
        <v>226706.19273440575</v>
      </c>
      <c r="I93">
        <f>I92*(1+(($B93-$B92)/B92))*(1-Input!$B$9/12)</f>
        <v>204.80991479629964</v>
      </c>
      <c r="J93">
        <f t="shared" si="6"/>
        <v>224111.8567019481</v>
      </c>
      <c r="K93">
        <f>K92*(1+(($B93-$B92)/B92))*(1-Input!$B$10/12)</f>
        <v>200.9205680039087</v>
      </c>
      <c r="L93">
        <f t="shared" si="7"/>
        <v>219853.02196428002</v>
      </c>
    </row>
    <row r="94" spans="1:12" x14ac:dyDescent="0.35">
      <c r="A94" t="str">
        <f>Dati!A94</f>
        <v>1995-08</v>
      </c>
      <c r="B94">
        <f>Dati!B94</f>
        <v>204.20290817325301</v>
      </c>
      <c r="C94">
        <f t="shared" si="8"/>
        <v>1095</v>
      </c>
      <c r="D94">
        <f>IF(OR(RIGHT(A94,2)="12",RIGHT(A94,2)="03",RIGHT(A94,2)="06",RIGHT(A94,2)="09"),TRUNC(Input!$B$12/B94),0)</f>
        <v>0</v>
      </c>
      <c r="E94">
        <f>IF(D94=0,0,IF(Input!$B$2="FISSA",Input!$B$3,MIN(Input!$B$6,MAX(Input!$B$5,B94*Input!$B$4))))</f>
        <v>0</v>
      </c>
      <c r="F94">
        <f t="shared" si="9"/>
        <v>155</v>
      </c>
      <c r="G94">
        <f>G93*(1+(($B94-$B93)/B93))*(1-Input!$B$8/12)</f>
        <v>202.62638685684971</v>
      </c>
      <c r="H94">
        <f t="shared" si="5"/>
        <v>221720.89360825042</v>
      </c>
      <c r="I94">
        <f>I93*(1+(($B94-$B93)/B93))*(1-Input!$B$9/12)</f>
        <v>200.28415414000386</v>
      </c>
      <c r="J94">
        <f t="shared" si="6"/>
        <v>219156.14878330423</v>
      </c>
      <c r="K94">
        <f>K93*(1+(($B94-$B93)/B93))*(1-Input!$B$10/12)</f>
        <v>196.43980966681687</v>
      </c>
      <c r="L94">
        <f t="shared" si="7"/>
        <v>214946.59158516448</v>
      </c>
    </row>
    <row r="95" spans="1:12" x14ac:dyDescent="0.35">
      <c r="A95" t="str">
        <f>Dati!A95</f>
        <v>1995-09</v>
      </c>
      <c r="B95">
        <f>Dati!B95</f>
        <v>209.82081260300001</v>
      </c>
      <c r="C95">
        <f t="shared" si="8"/>
        <v>1118</v>
      </c>
      <c r="D95">
        <f>IF(OR(RIGHT(A95,2)="12",RIGHT(A95,2)="03",RIGHT(A95,2)="06",RIGHT(A95,2)="09"),TRUNC(Input!$B$12/B95),0)</f>
        <v>23</v>
      </c>
      <c r="E95">
        <f>IF(D95=0,0,IF(Input!$B$2="FISSA",Input!$B$3,MIN(Input!$B$6,MAX(Input!$B$5,B95*Input!$B$4))))</f>
        <v>5</v>
      </c>
      <c r="F95">
        <f t="shared" si="9"/>
        <v>160</v>
      </c>
      <c r="G95">
        <f>G94*(1+(($B95-$B94)/B94))*(1-Input!$B$8/12)</f>
        <v>208.18356892816723</v>
      </c>
      <c r="H95">
        <f t="shared" si="5"/>
        <v>232589.23006169096</v>
      </c>
      <c r="I95">
        <f>I94*(1+(($B95-$B94)/B94))*(1-Input!$B$9/12)</f>
        <v>205.75137442469068</v>
      </c>
      <c r="J95">
        <f t="shared" si="6"/>
        <v>229870.03660680418</v>
      </c>
      <c r="K95">
        <f>K94*(1+(($B95-$B94)/B94))*(1-Input!$B$10/12)</f>
        <v>201.76003879456522</v>
      </c>
      <c r="L95">
        <f t="shared" si="7"/>
        <v>225407.7233723239</v>
      </c>
    </row>
    <row r="96" spans="1:12" x14ac:dyDescent="0.35">
      <c r="A96" t="str">
        <f>Dati!A96</f>
        <v>1995-10</v>
      </c>
      <c r="B96">
        <f>Dati!B96</f>
        <v>206.31443771444199</v>
      </c>
      <c r="C96">
        <f t="shared" si="8"/>
        <v>1118</v>
      </c>
      <c r="D96">
        <f>IF(OR(RIGHT(A96,2)="12",RIGHT(A96,2)="03",RIGHT(A96,2)="06",RIGHT(A96,2)="09"),TRUNC(Input!$B$12/B96),0)</f>
        <v>0</v>
      </c>
      <c r="E96">
        <f>IF(D96=0,0,IF(Input!$B$2="FISSA",Input!$B$3,MIN(Input!$B$6,MAX(Input!$B$5,B96*Input!$B$4))))</f>
        <v>0</v>
      </c>
      <c r="F96">
        <f t="shared" si="9"/>
        <v>160</v>
      </c>
      <c r="G96">
        <f>G95*(1+(($B96-$B95)/B95))*(1-Input!$B$8/12)</f>
        <v>204.68749576842248</v>
      </c>
      <c r="H96">
        <f t="shared" si="5"/>
        <v>228680.62026909634</v>
      </c>
      <c r="I96">
        <f>I95*(1+(($B96-$B95)/B95))*(1-Input!$B$9/12)</f>
        <v>202.27085652471072</v>
      </c>
      <c r="J96">
        <f t="shared" si="6"/>
        <v>225978.8175946266</v>
      </c>
      <c r="K96">
        <f>K95*(1+(($B96-$B95)/B95))*(1-Input!$B$10/12)</f>
        <v>198.30570795411646</v>
      </c>
      <c r="L96">
        <f t="shared" si="7"/>
        <v>221545.7814927022</v>
      </c>
    </row>
    <row r="97" spans="1:12" x14ac:dyDescent="0.35">
      <c r="A97" t="str">
        <f>Dati!A97</f>
        <v>1995-11</v>
      </c>
      <c r="B97">
        <f>Dati!B97</f>
        <v>212.80358070126999</v>
      </c>
      <c r="C97">
        <f t="shared" si="8"/>
        <v>1118</v>
      </c>
      <c r="D97">
        <f>IF(OR(RIGHT(A97,2)="12",RIGHT(A97,2)="03",RIGHT(A97,2)="06",RIGHT(A97,2)="09"),TRUNC(Input!$B$12/B97),0)</f>
        <v>0</v>
      </c>
      <c r="E97">
        <f>IF(D97=0,0,IF(Input!$B$2="FISSA",Input!$B$3,MIN(Input!$B$6,MAX(Input!$B$5,B97*Input!$B$4))))</f>
        <v>0</v>
      </c>
      <c r="F97">
        <f t="shared" si="9"/>
        <v>160</v>
      </c>
      <c r="G97">
        <f>G96*(1+(($B97-$B96)/B96))*(1-Input!$B$8/12)</f>
        <v>211.10787327405177</v>
      </c>
      <c r="H97">
        <f t="shared" si="5"/>
        <v>235858.60232038988</v>
      </c>
      <c r="I97">
        <f>I96*(1+(($B97-$B96)/B96))*(1-Input!$B$9/12)</f>
        <v>208.58935285634161</v>
      </c>
      <c r="J97">
        <f t="shared" si="6"/>
        <v>233042.89649338991</v>
      </c>
      <c r="K97">
        <f>K96*(1+(($B97-$B96)/B96))*(1-Input!$B$10/12)</f>
        <v>204.45772865664216</v>
      </c>
      <c r="L97">
        <f t="shared" si="7"/>
        <v>228423.74063812595</v>
      </c>
    </row>
    <row r="98" spans="1:12" x14ac:dyDescent="0.35">
      <c r="A98" t="str">
        <f>Dati!A98</f>
        <v>1995-12</v>
      </c>
      <c r="B98">
        <f>Dati!B98</f>
        <v>219.212370584984</v>
      </c>
      <c r="C98">
        <f t="shared" si="8"/>
        <v>1140</v>
      </c>
      <c r="D98">
        <f>IF(OR(RIGHT(A98,2)="12",RIGHT(A98,2)="03",RIGHT(A98,2)="06",RIGHT(A98,2)="09"),TRUNC(Input!$B$12/B98),0)</f>
        <v>22</v>
      </c>
      <c r="E98">
        <f>IF(D98=0,0,IF(Input!$B$2="FISSA",Input!$B$3,MIN(Input!$B$6,MAX(Input!$B$5,B98*Input!$B$4))))</f>
        <v>5</v>
      </c>
      <c r="F98">
        <f t="shared" si="9"/>
        <v>165</v>
      </c>
      <c r="G98">
        <f>G97*(1+(($B98-$B97)/B97))*(1-Input!$B$8/12)</f>
        <v>217.44747312188431</v>
      </c>
      <c r="H98">
        <f t="shared" si="5"/>
        <v>247725.11935894811</v>
      </c>
      <c r="I98">
        <f>I97*(1+(($B98-$B97)/B97))*(1-Input!$B$9/12)</f>
        <v>214.82646226980918</v>
      </c>
      <c r="J98">
        <f t="shared" si="6"/>
        <v>244737.16698758246</v>
      </c>
      <c r="K98">
        <f>K97*(1+(($B98-$B97)/B97))*(1-Input!$B$10/12)</f>
        <v>210.52741864523315</v>
      </c>
      <c r="L98">
        <f t="shared" si="7"/>
        <v>239836.25725556578</v>
      </c>
    </row>
    <row r="99" spans="1:12" x14ac:dyDescent="0.35">
      <c r="A99" t="str">
        <f>Dati!A99</f>
        <v>1996-01</v>
      </c>
      <c r="B99">
        <f>Dati!B99</f>
        <v>224.08543012956099</v>
      </c>
      <c r="C99">
        <f t="shared" si="8"/>
        <v>1140</v>
      </c>
      <c r="D99">
        <f>IF(OR(RIGHT(A99,2)="12",RIGHT(A99,2)="03",RIGHT(A99,2)="06",RIGHT(A99,2)="09"),TRUNC(Input!$B$12/B99),0)</f>
        <v>0</v>
      </c>
      <c r="E99">
        <f>IF(D99=0,0,IF(Input!$B$2="FISSA",Input!$B$3,MIN(Input!$B$6,MAX(Input!$B$5,B99*Input!$B$4))))</f>
        <v>0</v>
      </c>
      <c r="F99">
        <f t="shared" si="9"/>
        <v>165</v>
      </c>
      <c r="G99">
        <f>G98*(1+(($B99-$B98)/B98))*(1-Input!$B$8/12)</f>
        <v>222.26277580748751</v>
      </c>
      <c r="H99">
        <f t="shared" si="5"/>
        <v>253214.56442053575</v>
      </c>
      <c r="I99">
        <f>I98*(1+(($B99-$B98)/B98))*(1-Input!$B$9/12)</f>
        <v>219.55627328024411</v>
      </c>
      <c r="J99">
        <f t="shared" si="6"/>
        <v>250129.15153947828</v>
      </c>
      <c r="K99">
        <f>K98*(1+(($B99-$B98)/B98))*(1-Input!$B$10/12)</f>
        <v>215.11774319894582</v>
      </c>
      <c r="L99">
        <f t="shared" si="7"/>
        <v>245069.22724679823</v>
      </c>
    </row>
    <row r="100" spans="1:12" x14ac:dyDescent="0.35">
      <c r="A100" t="str">
        <f>Dati!A100</f>
        <v>1996-02</v>
      </c>
      <c r="B100">
        <f>Dati!B100</f>
        <v>225.01769933048601</v>
      </c>
      <c r="C100">
        <f t="shared" si="8"/>
        <v>1140</v>
      </c>
      <c r="D100">
        <f>IF(OR(RIGHT(A100,2)="12",RIGHT(A100,2)="03",RIGHT(A100,2)="06",RIGHT(A100,2)="09"),TRUNC(Input!$B$12/B100),0)</f>
        <v>0</v>
      </c>
      <c r="E100">
        <f>IF(D100=0,0,IF(Input!$B$2="FISSA",Input!$B$3,MIN(Input!$B$6,MAX(Input!$B$5,B100*Input!$B$4))))</f>
        <v>0</v>
      </c>
      <c r="F100">
        <f t="shared" si="9"/>
        <v>165</v>
      </c>
      <c r="G100">
        <f>G99*(1+(($B100-$B99)/B99))*(1-Input!$B$8/12)</f>
        <v>223.16886321088739</v>
      </c>
      <c r="H100">
        <f t="shared" si="5"/>
        <v>254247.50406041162</v>
      </c>
      <c r="I100">
        <f>I99*(1+(($B100-$B99)/B99))*(1-Input!$B$9/12)</f>
        <v>220.42376850937839</v>
      </c>
      <c r="J100">
        <f t="shared" si="6"/>
        <v>251118.09610069136</v>
      </c>
      <c r="K100">
        <f>K99*(1+(($B100-$B99)/B99))*(1-Input!$B$10/12)</f>
        <v>215.92269857509115</v>
      </c>
      <c r="L100">
        <f t="shared" si="7"/>
        <v>245986.8763756039</v>
      </c>
    </row>
    <row r="101" spans="1:12" x14ac:dyDescent="0.35">
      <c r="A101" t="str">
        <f>Dati!A101</f>
        <v>1996-03</v>
      </c>
      <c r="B101">
        <f>Dati!B101</f>
        <v>228.482225586656</v>
      </c>
      <c r="C101">
        <f t="shared" si="8"/>
        <v>1161</v>
      </c>
      <c r="D101">
        <f>IF(OR(RIGHT(A101,2)="12",RIGHT(A101,2)="03",RIGHT(A101,2)="06",RIGHT(A101,2)="09"),TRUNC(Input!$B$12/B101),0)</f>
        <v>21</v>
      </c>
      <c r="E101">
        <f>IF(D101=0,0,IF(Input!$B$2="FISSA",Input!$B$3,MIN(Input!$B$6,MAX(Input!$B$5,B101*Input!$B$4))))</f>
        <v>5</v>
      </c>
      <c r="F101">
        <f t="shared" si="9"/>
        <v>170</v>
      </c>
      <c r="G101">
        <f>G100*(1+(($B101-$B100)/B100))*(1-Input!$B$8/12)</f>
        <v>226.58603977920137</v>
      </c>
      <c r="H101">
        <f t="shared" si="5"/>
        <v>262896.39218365279</v>
      </c>
      <c r="I101">
        <f>I100*(1+(($B101-$B100)/B100))*(1-Input!$B$9/12)</f>
        <v>223.77093480848313</v>
      </c>
      <c r="J101">
        <f t="shared" si="6"/>
        <v>259628.05531264891</v>
      </c>
      <c r="K101">
        <f>K100*(1+(($B101-$B100)/B100))*(1-Input!$B$10/12)</f>
        <v>219.15583898824823</v>
      </c>
      <c r="L101">
        <f t="shared" si="7"/>
        <v>254269.92906535621</v>
      </c>
    </row>
    <row r="102" spans="1:12" x14ac:dyDescent="0.35">
      <c r="A102" t="str">
        <f>Dati!A102</f>
        <v>1996-04</v>
      </c>
      <c r="B102">
        <f>Dati!B102</f>
        <v>234.06106720769299</v>
      </c>
      <c r="C102">
        <f t="shared" si="8"/>
        <v>1161</v>
      </c>
      <c r="D102">
        <f>IF(OR(RIGHT(A102,2)="12",RIGHT(A102,2)="03",RIGHT(A102,2)="06",RIGHT(A102,2)="09"),TRUNC(Input!$B$12/B102),0)</f>
        <v>0</v>
      </c>
      <c r="E102">
        <f>IF(D102=0,0,IF(Input!$B$2="FISSA",Input!$B$3,MIN(Input!$B$6,MAX(Input!$B$5,B102*Input!$B$4))))</f>
        <v>0</v>
      </c>
      <c r="F102">
        <f t="shared" si="9"/>
        <v>170</v>
      </c>
      <c r="G102">
        <f>G101*(1+(($B102-$B101)/B101))*(1-Input!$B$8/12)</f>
        <v>232.09923908989049</v>
      </c>
      <c r="H102">
        <f t="shared" si="5"/>
        <v>269297.21658336284</v>
      </c>
      <c r="I102">
        <f>I101*(1+(($B102-$B101)/B101))*(1-Input!$B$9/12)</f>
        <v>229.18698378800383</v>
      </c>
      <c r="J102">
        <f t="shared" si="6"/>
        <v>265916.08817787247</v>
      </c>
      <c r="K102">
        <f>K101*(1+(($B102-$B101)/B101))*(1-Input!$B$10/12)</f>
        <v>224.41341402414963</v>
      </c>
      <c r="L102">
        <f t="shared" si="7"/>
        <v>260373.97368203773</v>
      </c>
    </row>
    <row r="103" spans="1:12" x14ac:dyDescent="0.35">
      <c r="A103" t="str">
        <f>Dati!A103</f>
        <v>1996-05</v>
      </c>
      <c r="B103">
        <f>Dati!B103</f>
        <v>234.302992710062</v>
      </c>
      <c r="C103">
        <f t="shared" si="8"/>
        <v>1161</v>
      </c>
      <c r="D103">
        <f>IF(OR(RIGHT(A103,2)="12",RIGHT(A103,2)="03",RIGHT(A103,2)="06",RIGHT(A103,2)="09"),TRUNC(Input!$B$12/B103),0)</f>
        <v>0</v>
      </c>
      <c r="E103">
        <f>IF(D103=0,0,IF(Input!$B$2="FISSA",Input!$B$3,MIN(Input!$B$6,MAX(Input!$B$5,B103*Input!$B$4))))</f>
        <v>0</v>
      </c>
      <c r="F103">
        <f t="shared" si="9"/>
        <v>170</v>
      </c>
      <c r="G103">
        <f>G102*(1+(($B103-$B102)/B102))*(1-Input!$B$8/12)</f>
        <v>232.31977525211968</v>
      </c>
      <c r="H103">
        <f t="shared" si="5"/>
        <v>269553.25906771095</v>
      </c>
      <c r="I103">
        <f>I102*(1+(($B103-$B102)/B102))*(1-Input!$B$9/12)</f>
        <v>229.37607479821503</v>
      </c>
      <c r="J103">
        <f t="shared" si="6"/>
        <v>266135.62284072762</v>
      </c>
      <c r="K103">
        <f>K102*(1+(($B103-$B102)/B102))*(1-Input!$B$10/12)</f>
        <v>224.55176547632936</v>
      </c>
      <c r="L103">
        <f t="shared" si="7"/>
        <v>260534.59971801841</v>
      </c>
    </row>
    <row r="104" spans="1:12" x14ac:dyDescent="0.35">
      <c r="A104" t="str">
        <f>Dati!A104</f>
        <v>1996-06</v>
      </c>
      <c r="B104">
        <f>Dati!B104</f>
        <v>235.58839313471501</v>
      </c>
      <c r="C104">
        <f t="shared" si="8"/>
        <v>1182</v>
      </c>
      <c r="D104">
        <f>IF(OR(RIGHT(A104,2)="12",RIGHT(A104,2)="03",RIGHT(A104,2)="06",RIGHT(A104,2)="09"),TRUNC(Input!$B$12/B104),0)</f>
        <v>21</v>
      </c>
      <c r="E104">
        <f>IF(D104=0,0,IF(Input!$B$2="FISSA",Input!$B$3,MIN(Input!$B$6,MAX(Input!$B$5,B104*Input!$B$4))))</f>
        <v>5</v>
      </c>
      <c r="F104">
        <f t="shared" si="9"/>
        <v>175</v>
      </c>
      <c r="G104">
        <f>G103*(1+(($B104-$B103)/B103))*(1-Input!$B$8/12)</f>
        <v>233.5748294342466</v>
      </c>
      <c r="H104">
        <f t="shared" si="5"/>
        <v>275910.4483912795</v>
      </c>
      <c r="I104">
        <f>I103*(1+(($B104-$B103)/B103))*(1-Input!$B$9/12)</f>
        <v>230.58639700958068</v>
      </c>
      <c r="J104">
        <f t="shared" si="6"/>
        <v>272378.12126532436</v>
      </c>
      <c r="K104">
        <f>K103*(1+(($B104-$B103)/B103))*(1-Input!$B$10/12)</f>
        <v>225.68959354792682</v>
      </c>
      <c r="L104">
        <f t="shared" si="7"/>
        <v>266590.09957364952</v>
      </c>
    </row>
    <row r="105" spans="1:12" x14ac:dyDescent="0.35">
      <c r="A105" t="str">
        <f>Dati!A105</f>
        <v>1996-07</v>
      </c>
      <c r="B105">
        <f>Dati!B105</f>
        <v>226.789084761266</v>
      </c>
      <c r="C105">
        <f t="shared" si="8"/>
        <v>1182</v>
      </c>
      <c r="D105">
        <f>IF(OR(RIGHT(A105,2)="12",RIGHT(A105,2)="03",RIGHT(A105,2)="06",RIGHT(A105,2)="09"),TRUNC(Input!$B$12/B105),0)</f>
        <v>0</v>
      </c>
      <c r="E105">
        <f>IF(D105=0,0,IF(Input!$B$2="FISSA",Input!$B$3,MIN(Input!$B$6,MAX(Input!$B$5,B105*Input!$B$4))))</f>
        <v>0</v>
      </c>
      <c r="F105">
        <f t="shared" si="9"/>
        <v>175</v>
      </c>
      <c r="G105">
        <f>G104*(1+(($B105-$B104)/B104))*(1-Input!$B$8/12)</f>
        <v>224.83199080422213</v>
      </c>
      <c r="H105">
        <f t="shared" si="5"/>
        <v>265576.41313059058</v>
      </c>
      <c r="I105">
        <f>I104*(1+(($B105-$B104)/B104))*(1-Input!$B$9/12)</f>
        <v>221.92767036447489</v>
      </c>
      <c r="J105">
        <f t="shared" si="6"/>
        <v>262143.50637080934</v>
      </c>
      <c r="K105">
        <f>K104*(1+(($B105-$B104)/B104))*(1-Input!$B$10/12)</f>
        <v>217.16948377618118</v>
      </c>
      <c r="L105">
        <f t="shared" si="7"/>
        <v>256519.32982344617</v>
      </c>
    </row>
    <row r="106" spans="1:12" x14ac:dyDescent="0.35">
      <c r="A106" t="str">
        <f>Dati!A106</f>
        <v>1996-08</v>
      </c>
      <c r="B106">
        <f>Dati!B106</f>
        <v>229.58560142674901</v>
      </c>
      <c r="C106">
        <f t="shared" si="8"/>
        <v>1182</v>
      </c>
      <c r="D106">
        <f>IF(OR(RIGHT(A106,2)="12",RIGHT(A106,2)="03",RIGHT(A106,2)="06",RIGHT(A106,2)="09"),TRUNC(Input!$B$12/B106),0)</f>
        <v>0</v>
      </c>
      <c r="E106">
        <f>IF(D106=0,0,IF(Input!$B$2="FISSA",Input!$B$3,MIN(Input!$B$6,MAX(Input!$B$5,B106*Input!$B$4))))</f>
        <v>0</v>
      </c>
      <c r="F106">
        <f t="shared" si="9"/>
        <v>175</v>
      </c>
      <c r="G106">
        <f>G105*(1+(($B106-$B105)/B105))*(1-Input!$B$8/12)</f>
        <v>227.58540768150556</v>
      </c>
      <c r="H106">
        <f t="shared" si="5"/>
        <v>268830.95187953959</v>
      </c>
      <c r="I106">
        <f>I105*(1+(($B106-$B105)/B105))*(1-Input!$B$9/12)</f>
        <v>224.61743629757885</v>
      </c>
      <c r="J106">
        <f t="shared" si="6"/>
        <v>265322.8097037382</v>
      </c>
      <c r="K106">
        <f>K105*(1+(($B106-$B105)/B105))*(1-Input!$B$10/12)</f>
        <v>219.75577889485979</v>
      </c>
      <c r="L106">
        <f t="shared" si="7"/>
        <v>259576.33065372426</v>
      </c>
    </row>
    <row r="107" spans="1:12" x14ac:dyDescent="0.35">
      <c r="A107" t="str">
        <f>Dati!A107</f>
        <v>1996-09</v>
      </c>
      <c r="B107">
        <f>Dati!B107</f>
        <v>238.06353065740001</v>
      </c>
      <c r="C107">
        <f t="shared" si="8"/>
        <v>1203</v>
      </c>
      <c r="D107">
        <f>IF(OR(RIGHT(A107,2)="12",RIGHT(A107,2)="03",RIGHT(A107,2)="06",RIGHT(A107,2)="09"),TRUNC(Input!$B$12/B107),0)</f>
        <v>21</v>
      </c>
      <c r="E107">
        <f>IF(D107=0,0,IF(Input!$B$2="FISSA",Input!$B$3,MIN(Input!$B$6,MAX(Input!$B$5,B107*Input!$B$4))))</f>
        <v>5</v>
      </c>
      <c r="F107">
        <f t="shared" si="9"/>
        <v>180</v>
      </c>
      <c r="G107">
        <f>G106*(1+(($B107-$B106)/B106))*(1-Input!$B$8/12)</f>
        <v>235.9698097788075</v>
      </c>
      <c r="H107">
        <f t="shared" si="5"/>
        <v>283691.68116390542</v>
      </c>
      <c r="I107">
        <f>I106*(1+(($B107-$B106)/B106))*(1-Input!$B$9/12)</f>
        <v>232.86338231067239</v>
      </c>
      <c r="J107">
        <f t="shared" si="6"/>
        <v>279954.64891973889</v>
      </c>
      <c r="K107">
        <f>K106*(1+(($B107-$B106)/B106))*(1-Input!$B$10/12)</f>
        <v>227.77577520474227</v>
      </c>
      <c r="L107">
        <f t="shared" si="7"/>
        <v>273834.25757130497</v>
      </c>
    </row>
    <row r="108" spans="1:12" x14ac:dyDescent="0.35">
      <c r="A108" t="str">
        <f>Dati!A108</f>
        <v>1996-10</v>
      </c>
      <c r="B108">
        <f>Dati!B108</f>
        <v>239.016260209233</v>
      </c>
      <c r="C108">
        <f t="shared" si="8"/>
        <v>1203</v>
      </c>
      <c r="D108">
        <f>IF(OR(RIGHT(A108,2)="12",RIGHT(A108,2)="03",RIGHT(A108,2)="06",RIGHT(A108,2)="09"),TRUNC(Input!$B$12/B108),0)</f>
        <v>0</v>
      </c>
      <c r="E108">
        <f>IF(D108=0,0,IF(Input!$B$2="FISSA",Input!$B$3,MIN(Input!$B$6,MAX(Input!$B$5,B108*Input!$B$4))))</f>
        <v>0</v>
      </c>
      <c r="F108">
        <f t="shared" si="9"/>
        <v>180</v>
      </c>
      <c r="G108">
        <f>G107*(1+(($B108-$B107)/B107))*(1-Input!$B$8/12)</f>
        <v>236.89441741913305</v>
      </c>
      <c r="H108">
        <f t="shared" si="5"/>
        <v>284803.98415521707</v>
      </c>
      <c r="I108">
        <f>I107*(1+(($B108-$B107)/B107))*(1-Input!$B$9/12)</f>
        <v>233.7465935297146</v>
      </c>
      <c r="J108">
        <f t="shared" si="6"/>
        <v>281017.15201624669</v>
      </c>
      <c r="K108">
        <f>K107*(1+(($B108-$B107)/B107))*(1-Input!$B$10/12)</f>
        <v>228.59204680058224</v>
      </c>
      <c r="L108">
        <f t="shared" si="7"/>
        <v>274816.23230110045</v>
      </c>
    </row>
    <row r="109" spans="1:12" x14ac:dyDescent="0.35">
      <c r="A109" t="str">
        <f>Dati!A109</f>
        <v>1996-11</v>
      </c>
      <c r="B109">
        <f>Dati!B109</f>
        <v>251.79383073804701</v>
      </c>
      <c r="C109">
        <f t="shared" si="8"/>
        <v>1203</v>
      </c>
      <c r="D109">
        <f>IF(OR(RIGHT(A109,2)="12",RIGHT(A109,2)="03",RIGHT(A109,2)="06",RIGHT(A109,2)="09"),TRUNC(Input!$B$12/B109),0)</f>
        <v>0</v>
      </c>
      <c r="E109">
        <f>IF(D109=0,0,IF(Input!$B$2="FISSA",Input!$B$3,MIN(Input!$B$6,MAX(Input!$B$5,B109*Input!$B$4))))</f>
        <v>0</v>
      </c>
      <c r="F109">
        <f t="shared" si="9"/>
        <v>180</v>
      </c>
      <c r="G109">
        <f>G108*(1+(($B109-$B108)/B108))*(1-Input!$B$8/12)</f>
        <v>249.5377598054335</v>
      </c>
      <c r="H109">
        <f t="shared" si="5"/>
        <v>300013.92504593648</v>
      </c>
      <c r="I109">
        <f>I108*(1+(($B109-$B108)/B108))*(1-Input!$B$9/12)</f>
        <v>246.19115243043143</v>
      </c>
      <c r="J109">
        <f t="shared" si="6"/>
        <v>295987.95637380902</v>
      </c>
      <c r="K109">
        <f>K108*(1+(($B109-$B108)/B108))*(1-Input!$B$10/12)</f>
        <v>240.71201081394864</v>
      </c>
      <c r="L109">
        <f t="shared" si="7"/>
        <v>289396.54900918022</v>
      </c>
    </row>
    <row r="110" spans="1:12" x14ac:dyDescent="0.35">
      <c r="A110" t="str">
        <f>Dati!A110</f>
        <v>1996-12</v>
      </c>
      <c r="B110">
        <f>Dati!B110</f>
        <v>248.14679408756101</v>
      </c>
      <c r="C110">
        <f t="shared" si="8"/>
        <v>1223</v>
      </c>
      <c r="D110">
        <f>IF(OR(RIGHT(A110,2)="12",RIGHT(A110,2)="03",RIGHT(A110,2)="06",RIGHT(A110,2)="09"),TRUNC(Input!$B$12/B110),0)</f>
        <v>20</v>
      </c>
      <c r="E110">
        <f>IF(D110=0,0,IF(Input!$B$2="FISSA",Input!$B$3,MIN(Input!$B$6,MAX(Input!$B$5,B110*Input!$B$4))))</f>
        <v>5</v>
      </c>
      <c r="F110">
        <f t="shared" si="9"/>
        <v>185</v>
      </c>
      <c r="G110">
        <f>G109*(1+(($B110-$B109)/B109))*(1-Input!$B$8/12)</f>
        <v>245.90290696068274</v>
      </c>
      <c r="H110">
        <f t="shared" si="5"/>
        <v>300554.25521291501</v>
      </c>
      <c r="I110">
        <f>I109*(1+(($B110-$B109)/B109))*(1-Input!$B$9/12)</f>
        <v>242.57471926158925</v>
      </c>
      <c r="J110">
        <f t="shared" si="6"/>
        <v>296483.88165692368</v>
      </c>
      <c r="K110">
        <f>K109*(1+(($B110-$B109)/B109))*(1-Input!$B$10/12)</f>
        <v>237.12664170298359</v>
      </c>
      <c r="L110">
        <f t="shared" si="7"/>
        <v>289820.88280274894</v>
      </c>
    </row>
    <row r="111" spans="1:12" x14ac:dyDescent="0.35">
      <c r="A111" t="str">
        <f>Dati!A111</f>
        <v>1997-01</v>
      </c>
      <c r="B111">
        <f>Dati!B111</f>
        <v>252.31036954592199</v>
      </c>
      <c r="C111">
        <f t="shared" si="8"/>
        <v>1223</v>
      </c>
      <c r="D111">
        <f>IF(OR(RIGHT(A111,2)="12",RIGHT(A111,2)="03",RIGHT(A111,2)="06",RIGHT(A111,2)="09"),TRUNC(Input!$B$12/B111),0)</f>
        <v>0</v>
      </c>
      <c r="E111">
        <f>IF(D111=0,0,IF(Input!$B$2="FISSA",Input!$B$3,MIN(Input!$B$6,MAX(Input!$B$5,B111*Input!$B$4))))</f>
        <v>0</v>
      </c>
      <c r="F111">
        <f t="shared" si="9"/>
        <v>185</v>
      </c>
      <c r="G111">
        <f>G110*(1+(($B111-$B110)/B110))*(1-Input!$B$8/12)</f>
        <v>250.00799722064815</v>
      </c>
      <c r="H111">
        <f t="shared" si="5"/>
        <v>305574.78060085268</v>
      </c>
      <c r="I111">
        <f>I110*(1+(($B111-$B110)/B110))*(1-Input!$B$9/12)</f>
        <v>246.59341832994704</v>
      </c>
      <c r="J111">
        <f t="shared" si="6"/>
        <v>301398.75061752525</v>
      </c>
      <c r="K111">
        <f>K110*(1+(($B111-$B110)/B110))*(1-Input!$B$10/12)</f>
        <v>241.00485301217211</v>
      </c>
      <c r="L111">
        <f t="shared" si="7"/>
        <v>294563.93523388647</v>
      </c>
    </row>
    <row r="112" spans="1:12" x14ac:dyDescent="0.35">
      <c r="A112" t="str">
        <f>Dati!A112</f>
        <v>1997-02</v>
      </c>
      <c r="B112">
        <f>Dati!B112</f>
        <v>255.74959301204899</v>
      </c>
      <c r="C112">
        <f t="shared" si="8"/>
        <v>1223</v>
      </c>
      <c r="D112">
        <f>IF(OR(RIGHT(A112,2)="12",RIGHT(A112,2)="03",RIGHT(A112,2)="06",RIGHT(A112,2)="09"),TRUNC(Input!$B$12/B112),0)</f>
        <v>0</v>
      </c>
      <c r="E112">
        <f>IF(D112=0,0,IF(Input!$B$2="FISSA",Input!$B$3,MIN(Input!$B$6,MAX(Input!$B$5,B112*Input!$B$4))))</f>
        <v>0</v>
      </c>
      <c r="F112">
        <f t="shared" si="9"/>
        <v>185</v>
      </c>
      <c r="G112">
        <f>G111*(1+(($B112-$B111)/B111))*(1-Input!$B$8/12)</f>
        <v>253.39471923820508</v>
      </c>
      <c r="H112">
        <f t="shared" si="5"/>
        <v>309716.74162832485</v>
      </c>
      <c r="I112">
        <f>I111*(1+(($B112-$B111)/B111))*(1-Input!$B$9/12)</f>
        <v>249.90264056981584</v>
      </c>
      <c r="J112">
        <f t="shared" si="6"/>
        <v>305445.92941688478</v>
      </c>
      <c r="K112">
        <f>K111*(1+(($B112-$B111)/B111))*(1-Input!$B$10/12)</f>
        <v>244.18818435362877</v>
      </c>
      <c r="L112">
        <f t="shared" si="7"/>
        <v>298457.14946448797</v>
      </c>
    </row>
    <row r="113" spans="1:12" x14ac:dyDescent="0.35">
      <c r="A113" t="str">
        <f>Dati!A113</f>
        <v>1997-03</v>
      </c>
      <c r="B113">
        <f>Dati!B113</f>
        <v>250.63424622120101</v>
      </c>
      <c r="C113">
        <f t="shared" si="8"/>
        <v>1242</v>
      </c>
      <c r="D113">
        <f>IF(OR(RIGHT(A113,2)="12",RIGHT(A113,2)="03",RIGHT(A113,2)="06",RIGHT(A113,2)="09"),TRUNC(Input!$B$12/B113),0)</f>
        <v>19</v>
      </c>
      <c r="E113">
        <f>IF(D113=0,0,IF(Input!$B$2="FISSA",Input!$B$3,MIN(Input!$B$6,MAX(Input!$B$5,B113*Input!$B$4))))</f>
        <v>5</v>
      </c>
      <c r="F113">
        <f t="shared" si="9"/>
        <v>190</v>
      </c>
      <c r="G113">
        <f>G112*(1+(($B113-$B112)/B112))*(1-Input!$B$8/12)</f>
        <v>248.30577931817407</v>
      </c>
      <c r="H113">
        <f t="shared" si="5"/>
        <v>308205.77791317221</v>
      </c>
      <c r="I113">
        <f>I112*(1+(($B113-$B112)/B112))*(1-Input!$B$9/12)</f>
        <v>244.85321922538037</v>
      </c>
      <c r="J113">
        <f t="shared" si="6"/>
        <v>303917.69827792241</v>
      </c>
      <c r="K113">
        <f>K112*(1+(($B113-$B112)/B112))*(1-Input!$B$10/12)</f>
        <v>239.20437174685654</v>
      </c>
      <c r="L113">
        <f t="shared" si="7"/>
        <v>296901.82970959583</v>
      </c>
    </row>
    <row r="114" spans="1:12" x14ac:dyDescent="0.35">
      <c r="A114" t="str">
        <f>Dati!A114</f>
        <v>1997-04</v>
      </c>
      <c r="B114">
        <f>Dati!B114</f>
        <v>258.68361102651699</v>
      </c>
      <c r="C114">
        <f t="shared" si="8"/>
        <v>1242</v>
      </c>
      <c r="D114">
        <f>IF(OR(RIGHT(A114,2)="12",RIGHT(A114,2)="03",RIGHT(A114,2)="06",RIGHT(A114,2)="09"),TRUNC(Input!$B$12/B114),0)</f>
        <v>0</v>
      </c>
      <c r="E114">
        <f>IF(D114=0,0,IF(Input!$B$2="FISSA",Input!$B$3,MIN(Input!$B$6,MAX(Input!$B$5,B114*Input!$B$4))))</f>
        <v>0</v>
      </c>
      <c r="F114">
        <f t="shared" si="9"/>
        <v>190</v>
      </c>
      <c r="G114">
        <f>G113*(1+(($B114-$B113)/B113))*(1-Input!$B$8/12)</f>
        <v>256.25900642667125</v>
      </c>
      <c r="H114">
        <f t="shared" si="5"/>
        <v>318083.68598192569</v>
      </c>
      <c r="I114">
        <f>I113*(1+(($B114-$B113)/B113))*(1-Input!$B$9/12)</f>
        <v>252.66427131639486</v>
      </c>
      <c r="J114">
        <f t="shared" si="6"/>
        <v>313619.02497496241</v>
      </c>
      <c r="K114">
        <f>K113*(1+(($B114-$B113)/B113))*(1-Input!$B$10/12)</f>
        <v>246.78378547589642</v>
      </c>
      <c r="L114">
        <f t="shared" si="7"/>
        <v>306315.46156106336</v>
      </c>
    </row>
    <row r="115" spans="1:12" x14ac:dyDescent="0.35">
      <c r="A115" t="str">
        <f>Dati!A115</f>
        <v>1997-05</v>
      </c>
      <c r="B115">
        <f>Dati!B115</f>
        <v>274.11860650079501</v>
      </c>
      <c r="C115">
        <f t="shared" si="8"/>
        <v>1242</v>
      </c>
      <c r="D115">
        <f>IF(OR(RIGHT(A115,2)="12",RIGHT(A115,2)="03",RIGHT(A115,2)="06",RIGHT(A115,2)="09"),TRUNC(Input!$B$12/B115),0)</f>
        <v>0</v>
      </c>
      <c r="E115">
        <f>IF(D115=0,0,IF(Input!$B$2="FISSA",Input!$B$3,MIN(Input!$B$6,MAX(Input!$B$5,B115*Input!$B$4))))</f>
        <v>0</v>
      </c>
      <c r="F115">
        <f t="shared" si="9"/>
        <v>190</v>
      </c>
      <c r="G115">
        <f>G114*(1+(($B115-$B114)/B114))*(1-Input!$B$8/12)</f>
        <v>271.52670277829054</v>
      </c>
      <c r="H115">
        <f t="shared" si="5"/>
        <v>337046.16485063685</v>
      </c>
      <c r="I115">
        <f>I114*(1+(($B115-$B114)/B114))*(1-Input!$B$9/12)</f>
        <v>267.68432885612748</v>
      </c>
      <c r="J115">
        <f t="shared" si="6"/>
        <v>332273.93643931032</v>
      </c>
      <c r="K115">
        <f>K114*(1+(($B115-$B114)/B114))*(1-Input!$B$10/12)</f>
        <v>261.39978653938243</v>
      </c>
      <c r="L115">
        <f t="shared" si="7"/>
        <v>324468.53488191299</v>
      </c>
    </row>
    <row r="116" spans="1:12" x14ac:dyDescent="0.35">
      <c r="A116" t="str">
        <f>Dati!A116</f>
        <v>1997-06</v>
      </c>
      <c r="B116">
        <f>Dati!B116</f>
        <v>288.14563370861799</v>
      </c>
      <c r="C116">
        <f t="shared" si="8"/>
        <v>1259</v>
      </c>
      <c r="D116">
        <f>IF(OR(RIGHT(A116,2)="12",RIGHT(A116,2)="03",RIGHT(A116,2)="06",RIGHT(A116,2)="09"),TRUNC(Input!$B$12/B116),0)</f>
        <v>17</v>
      </c>
      <c r="E116">
        <f>IF(D116=0,0,IF(Input!$B$2="FISSA",Input!$B$3,MIN(Input!$B$6,MAX(Input!$B$5,B116*Input!$B$4))))</f>
        <v>5</v>
      </c>
      <c r="F116">
        <f t="shared" si="9"/>
        <v>195</v>
      </c>
      <c r="G116">
        <f>G115*(1+(($B116-$B115)/B115))*(1-Input!$B$8/12)</f>
        <v>285.39731360585989</v>
      </c>
      <c r="H116">
        <f t="shared" si="5"/>
        <v>359120.21782977763</v>
      </c>
      <c r="I116">
        <f>I115*(1+(($B116-$B115)/B115))*(1-Input!$B$9/12)</f>
        <v>281.3234839296548</v>
      </c>
      <c r="J116">
        <f t="shared" si="6"/>
        <v>353991.26626743539</v>
      </c>
      <c r="K116">
        <f>K115*(1+(($B116-$B115)/B115))*(1-Input!$B$10/12)</f>
        <v>274.66148419647539</v>
      </c>
      <c r="L116">
        <f t="shared" si="7"/>
        <v>345603.80860336253</v>
      </c>
    </row>
    <row r="117" spans="1:12" x14ac:dyDescent="0.35">
      <c r="A117" t="str">
        <f>Dati!A117</f>
        <v>1997-07</v>
      </c>
      <c r="B117">
        <f>Dati!B117</f>
        <v>301.17471420584599</v>
      </c>
      <c r="C117">
        <f t="shared" si="8"/>
        <v>1259</v>
      </c>
      <c r="D117">
        <f>IF(OR(RIGHT(A117,2)="12",RIGHT(A117,2)="03",RIGHT(A117,2)="06",RIGHT(A117,2)="09"),TRUNC(Input!$B$12/B117),0)</f>
        <v>0</v>
      </c>
      <c r="E117">
        <f>IF(D117=0,0,IF(Input!$B$2="FISSA",Input!$B$3,MIN(Input!$B$6,MAX(Input!$B$5,B117*Input!$B$4))))</f>
        <v>0</v>
      </c>
      <c r="F117">
        <f t="shared" si="9"/>
        <v>195</v>
      </c>
      <c r="G117">
        <f>G116*(1+(($B117-$B116)/B116))*(1-Input!$B$8/12)</f>
        <v>298.27726480865914</v>
      </c>
      <c r="H117">
        <f t="shared" si="5"/>
        <v>375336.07639410184</v>
      </c>
      <c r="I117">
        <f>I116*(1+(($B117-$B116)/B116))*(1-Input!$B$9/12)</f>
        <v>293.98282811020493</v>
      </c>
      <c r="J117">
        <f t="shared" si="6"/>
        <v>369929.38059074798</v>
      </c>
      <c r="K117">
        <f>K116*(1+(($B117-$B116)/B116))*(1-Input!$B$10/12)</f>
        <v>286.96123491268906</v>
      </c>
      <c r="L117">
        <f t="shared" si="7"/>
        <v>361089.19475507556</v>
      </c>
    </row>
    <row r="118" spans="1:12" x14ac:dyDescent="0.35">
      <c r="A118" t="str">
        <f>Dati!A118</f>
        <v>1997-08</v>
      </c>
      <c r="B118">
        <f>Dati!B118</f>
        <v>280.04422227839802</v>
      </c>
      <c r="C118">
        <f t="shared" si="8"/>
        <v>1259</v>
      </c>
      <c r="D118">
        <f>IF(OR(RIGHT(A118,2)="12",RIGHT(A118,2)="03",RIGHT(A118,2)="06",RIGHT(A118,2)="09"),TRUNC(Input!$B$12/B118),0)</f>
        <v>0</v>
      </c>
      <c r="E118">
        <f>IF(D118=0,0,IF(Input!$B$2="FISSA",Input!$B$3,MIN(Input!$B$6,MAX(Input!$B$5,B118*Input!$B$4))))</f>
        <v>0</v>
      </c>
      <c r="F118">
        <f t="shared" si="9"/>
        <v>195</v>
      </c>
      <c r="G118">
        <f>G117*(1+(($B118-$B117)/B117))*(1-Input!$B$8/12)</f>
        <v>277.32694613774316</v>
      </c>
      <c r="H118">
        <f t="shared" si="5"/>
        <v>348959.62518741866</v>
      </c>
      <c r="I118">
        <f>I117*(1+(($B118-$B117)/B117))*(1-Input!$B$9/12)</f>
        <v>273.29997131932475</v>
      </c>
      <c r="J118">
        <f t="shared" si="6"/>
        <v>343889.66389102989</v>
      </c>
      <c r="K118">
        <f>K117*(1+(($B118-$B117)/B117))*(1-Input!$B$10/12)</f>
        <v>266.71678586535364</v>
      </c>
      <c r="L118">
        <f t="shared" si="7"/>
        <v>335601.43340448022</v>
      </c>
    </row>
    <row r="119" spans="1:12" x14ac:dyDescent="0.35">
      <c r="A119" t="str">
        <f>Dati!A119</f>
        <v>1997-09</v>
      </c>
      <c r="B119">
        <f>Dati!B119</f>
        <v>294.97906898966198</v>
      </c>
      <c r="C119">
        <f t="shared" si="8"/>
        <v>1275</v>
      </c>
      <c r="D119">
        <f>IF(OR(RIGHT(A119,2)="12",RIGHT(A119,2)="03",RIGHT(A119,2)="06",RIGHT(A119,2)="09"),TRUNC(Input!$B$12/B119),0)</f>
        <v>16</v>
      </c>
      <c r="E119">
        <f>IF(D119=0,0,IF(Input!$B$2="FISSA",Input!$B$3,MIN(Input!$B$6,MAX(Input!$B$5,B119*Input!$B$4))))</f>
        <v>5</v>
      </c>
      <c r="F119">
        <f t="shared" si="9"/>
        <v>200</v>
      </c>
      <c r="G119">
        <f>G118*(1+(($B119-$B118)/B118))*(1-Input!$B$8/12)</f>
        <v>292.09253658198378</v>
      </c>
      <c r="H119">
        <f t="shared" si="5"/>
        <v>372217.98414202931</v>
      </c>
      <c r="I119">
        <f>I118*(1+(($B119-$B118)/B118))*(1-Input!$B$9/12)</f>
        <v>287.81517101099308</v>
      </c>
      <c r="J119">
        <f t="shared" si="6"/>
        <v>366764.34303901618</v>
      </c>
      <c r="K119">
        <f>K118*(1+(($B119-$B118)/B118))*(1-Input!$B$10/12)</f>
        <v>280.82381749029111</v>
      </c>
      <c r="L119">
        <f t="shared" si="7"/>
        <v>357850.36730012117</v>
      </c>
    </row>
    <row r="120" spans="1:12" x14ac:dyDescent="0.35">
      <c r="A120" t="str">
        <f>Dati!A120</f>
        <v>1997-10</v>
      </c>
      <c r="B120">
        <f>Dati!B120</f>
        <v>277.41544735764802</v>
      </c>
      <c r="C120">
        <f t="shared" si="8"/>
        <v>1275</v>
      </c>
      <c r="D120">
        <f>IF(OR(RIGHT(A120,2)="12",RIGHT(A120,2)="03",RIGHT(A120,2)="06",RIGHT(A120,2)="09"),TRUNC(Input!$B$12/B120),0)</f>
        <v>0</v>
      </c>
      <c r="E120">
        <f>IF(D120=0,0,IF(Input!$B$2="FISSA",Input!$B$3,MIN(Input!$B$6,MAX(Input!$B$5,B120*Input!$B$4))))</f>
        <v>0</v>
      </c>
      <c r="F120">
        <f t="shared" si="9"/>
        <v>200</v>
      </c>
      <c r="G120">
        <f>G119*(1+(($B120-$B119)/B119))*(1-Input!$B$8/12)</f>
        <v>274.67789291433428</v>
      </c>
      <c r="H120">
        <f t="shared" si="5"/>
        <v>350014.31346577621</v>
      </c>
      <c r="I120">
        <f>I119*(1+(($B120-$B119)/B119))*(1-Input!$B$9/12)</f>
        <v>270.62171038467471</v>
      </c>
      <c r="J120">
        <f t="shared" si="6"/>
        <v>344842.68074046029</v>
      </c>
      <c r="K120">
        <f>K119*(1+(($B120-$B119)/B119))*(1-Input!$B$10/12)</f>
        <v>263.99298385500606</v>
      </c>
      <c r="L120">
        <f t="shared" si="7"/>
        <v>336391.05441513273</v>
      </c>
    </row>
    <row r="121" spans="1:12" x14ac:dyDescent="0.35">
      <c r="A121" t="str">
        <f>Dati!A121</f>
        <v>1997-11</v>
      </c>
      <c r="B121">
        <f>Dati!B121</f>
        <v>281.65917270255198</v>
      </c>
      <c r="C121">
        <f t="shared" si="8"/>
        <v>1275</v>
      </c>
      <c r="D121">
        <f>IF(OR(RIGHT(A121,2)="12",RIGHT(A121,2)="03",RIGHT(A121,2)="06",RIGHT(A121,2)="09"),TRUNC(Input!$B$12/B121),0)</f>
        <v>0</v>
      </c>
      <c r="E121">
        <f>IF(D121=0,0,IF(Input!$B$2="FISSA",Input!$B$3,MIN(Input!$B$6,MAX(Input!$B$5,B121*Input!$B$4))))</f>
        <v>0</v>
      </c>
      <c r="F121">
        <f t="shared" si="9"/>
        <v>200</v>
      </c>
      <c r="G121">
        <f>G120*(1+(($B121-$B120)/B120))*(1-Input!$B$8/12)</f>
        <v>278.85650091140229</v>
      </c>
      <c r="H121">
        <f t="shared" si="5"/>
        <v>355342.03866203793</v>
      </c>
      <c r="I121">
        <f>I120*(1+(($B121-$B120)/B120))*(1-Input!$B$9/12)</f>
        <v>274.70426747449653</v>
      </c>
      <c r="J121">
        <f t="shared" si="6"/>
        <v>350047.94102998311</v>
      </c>
      <c r="K121">
        <f>K120*(1+(($B121-$B120)/B120))*(1-Input!$B$10/12)</f>
        <v>267.91970113496092</v>
      </c>
      <c r="L121">
        <f t="shared" si="7"/>
        <v>341397.61894707516</v>
      </c>
    </row>
    <row r="122" spans="1:12" x14ac:dyDescent="0.35">
      <c r="A122" t="str">
        <f>Dati!A122</f>
        <v>1997-12</v>
      </c>
      <c r="B122">
        <f>Dati!B122</f>
        <v>285.356822755461</v>
      </c>
      <c r="C122">
        <f t="shared" si="8"/>
        <v>1292</v>
      </c>
      <c r="D122">
        <f>IF(OR(RIGHT(A122,2)="12",RIGHT(A122,2)="03",RIGHT(A122,2)="06",RIGHT(A122,2)="09"),TRUNC(Input!$B$12/B122),0)</f>
        <v>17</v>
      </c>
      <c r="E122">
        <f>IF(D122=0,0,IF(Input!$B$2="FISSA",Input!$B$3,MIN(Input!$B$6,MAX(Input!$B$5,B122*Input!$B$4))))</f>
        <v>5</v>
      </c>
      <c r="F122">
        <f t="shared" si="9"/>
        <v>205</v>
      </c>
      <c r="G122">
        <f>G121*(1+(($B122-$B121)/B121))*(1-Input!$B$8/12)</f>
        <v>282.49381409300508</v>
      </c>
      <c r="H122">
        <f t="shared" si="5"/>
        <v>364777.0078081626</v>
      </c>
      <c r="I122">
        <f>I121*(1+(($B122-$B121)/B121))*(1-Input!$B$9/12)</f>
        <v>278.25263145179673</v>
      </c>
      <c r="J122">
        <f t="shared" si="6"/>
        <v>359297.39983572136</v>
      </c>
      <c r="K122">
        <f>K121*(1+(($B122-$B121)/B121))*(1-Input!$B$10/12)</f>
        <v>271.32387927728143</v>
      </c>
      <c r="L122">
        <f t="shared" si="7"/>
        <v>350345.45202624763</v>
      </c>
    </row>
    <row r="123" spans="1:12" x14ac:dyDescent="0.35">
      <c r="A123" t="str">
        <f>Dati!A123</f>
        <v>1998-01</v>
      </c>
      <c r="B123">
        <f>Dati!B123</f>
        <v>291.63912159110401</v>
      </c>
      <c r="C123">
        <f t="shared" si="8"/>
        <v>1292</v>
      </c>
      <c r="D123">
        <f>IF(OR(RIGHT(A123,2)="12",RIGHT(A123,2)="03",RIGHT(A123,2)="06",RIGHT(A123,2)="09"),TRUNC(Input!$B$12/B123),0)</f>
        <v>0</v>
      </c>
      <c r="E123">
        <f>IF(D123=0,0,IF(Input!$B$2="FISSA",Input!$B$3,MIN(Input!$B$6,MAX(Input!$B$5,B123*Input!$B$4))))</f>
        <v>0</v>
      </c>
      <c r="F123">
        <f t="shared" si="9"/>
        <v>205</v>
      </c>
      <c r="G123">
        <f>G122*(1+(($B123-$B122)/B122))*(1-Input!$B$8/12)</f>
        <v>288.68902268003808</v>
      </c>
      <c r="H123">
        <f t="shared" si="5"/>
        <v>372781.21730260918</v>
      </c>
      <c r="I123">
        <f>I122*(1+(($B123-$B122)/B122))*(1-Input!$B$9/12)</f>
        <v>284.31928179733927</v>
      </c>
      <c r="J123">
        <f t="shared" si="6"/>
        <v>367135.51208216231</v>
      </c>
      <c r="K123">
        <f>K122*(1+(($B123-$B122)/B122))*(1-Input!$B$10/12)</f>
        <v>277.1816940673171</v>
      </c>
      <c r="L123">
        <f t="shared" si="7"/>
        <v>357913.74873497366</v>
      </c>
    </row>
    <row r="124" spans="1:12" x14ac:dyDescent="0.35">
      <c r="A124" t="str">
        <f>Dati!A124</f>
        <v>1998-02</v>
      </c>
      <c r="B124">
        <f>Dati!B124</f>
        <v>311.58953113027201</v>
      </c>
      <c r="C124">
        <f t="shared" si="8"/>
        <v>1292</v>
      </c>
      <c r="D124">
        <f>IF(OR(RIGHT(A124,2)="12",RIGHT(A124,2)="03",RIGHT(A124,2)="06",RIGHT(A124,2)="09"),TRUNC(Input!$B$12/B124),0)</f>
        <v>0</v>
      </c>
      <c r="E124">
        <f>IF(D124=0,0,IF(Input!$B$2="FISSA",Input!$B$3,MIN(Input!$B$6,MAX(Input!$B$5,B124*Input!$B$4))))</f>
        <v>0</v>
      </c>
      <c r="F124">
        <f t="shared" si="9"/>
        <v>205</v>
      </c>
      <c r="G124">
        <f>G123*(1+(($B124-$B123)/B123))*(1-Input!$B$8/12)</f>
        <v>308.4119191171809</v>
      </c>
      <c r="H124">
        <f t="shared" si="5"/>
        <v>398263.19949939771</v>
      </c>
      <c r="I124">
        <f>I123*(1+(($B124-$B123)/B123))*(1-Input!$B$9/12)</f>
        <v>303.70567152775135</v>
      </c>
      <c r="J124">
        <f t="shared" si="6"/>
        <v>392182.72761385475</v>
      </c>
      <c r="K124">
        <f>K123*(1+(($B124-$B123)/B123))*(1-Input!$B$10/12)</f>
        <v>296.01970890299822</v>
      </c>
      <c r="L124">
        <f t="shared" si="7"/>
        <v>382252.46390267368</v>
      </c>
    </row>
    <row r="125" spans="1:12" x14ac:dyDescent="0.35">
      <c r="A125" t="str">
        <f>Dati!A125</f>
        <v>1998-03</v>
      </c>
      <c r="B125">
        <f>Dati!B125</f>
        <v>324.88492498698997</v>
      </c>
      <c r="C125">
        <f t="shared" si="8"/>
        <v>1307</v>
      </c>
      <c r="D125">
        <f>IF(OR(RIGHT(A125,2)="12",RIGHT(A125,2)="03",RIGHT(A125,2)="06",RIGHT(A125,2)="09"),TRUNC(Input!$B$12/B125),0)</f>
        <v>15</v>
      </c>
      <c r="E125">
        <f>IF(D125=0,0,IF(Input!$B$2="FISSA",Input!$B$3,MIN(Input!$B$6,MAX(Input!$B$5,B125*Input!$B$4))))</f>
        <v>5</v>
      </c>
      <c r="F125">
        <f t="shared" si="9"/>
        <v>210</v>
      </c>
      <c r="G125">
        <f>G124*(1+(($B125-$B124)/B124))*(1-Input!$B$8/12)</f>
        <v>321.54492796589932</v>
      </c>
      <c r="H125">
        <f t="shared" si="5"/>
        <v>420049.22085143044</v>
      </c>
      <c r="I125">
        <f>I124*(1+(($B125-$B124)/B124))*(1-Input!$B$9/12)</f>
        <v>316.59869261576017</v>
      </c>
      <c r="J125">
        <f t="shared" si="6"/>
        <v>413584.49124879856</v>
      </c>
      <c r="K125">
        <f>K124*(1+(($B125-$B124)/B124))*(1-Input!$B$10/12)</f>
        <v>308.52214053594776</v>
      </c>
      <c r="L125">
        <f t="shared" si="7"/>
        <v>403028.43768048374</v>
      </c>
    </row>
    <row r="126" spans="1:12" x14ac:dyDescent="0.35">
      <c r="A126" t="str">
        <f>Dati!A126</f>
        <v>1998-04</v>
      </c>
      <c r="B126">
        <f>Dati!B126</f>
        <v>327.93001763830102</v>
      </c>
      <c r="C126">
        <f t="shared" si="8"/>
        <v>1307</v>
      </c>
      <c r="D126">
        <f>IF(OR(RIGHT(A126,2)="12",RIGHT(A126,2)="03",RIGHT(A126,2)="06",RIGHT(A126,2)="09"),TRUNC(Input!$B$12/B126),0)</f>
        <v>0</v>
      </c>
      <c r="E126">
        <f>IF(D126=0,0,IF(Input!$B$2="FISSA",Input!$B$3,MIN(Input!$B$6,MAX(Input!$B$5,B126*Input!$B$4))))</f>
        <v>0</v>
      </c>
      <c r="F126">
        <f t="shared" si="9"/>
        <v>210</v>
      </c>
      <c r="G126">
        <f>G125*(1+(($B126-$B125)/B125))*(1-Input!$B$8/12)</f>
        <v>324.53166881810279</v>
      </c>
      <c r="H126">
        <f t="shared" si="5"/>
        <v>423952.89114526036</v>
      </c>
      <c r="I126">
        <f>I125*(1+(($B126-$B125)/B125))*(1-Input!$B$9/12)</f>
        <v>319.49954350701699</v>
      </c>
      <c r="J126">
        <f t="shared" si="6"/>
        <v>417375.90336367121</v>
      </c>
      <c r="K126">
        <f>K125*(1+(($B126-$B125)/B125))*(1-Input!$B$10/12)</f>
        <v>311.28411173760884</v>
      </c>
      <c r="L126">
        <f t="shared" si="7"/>
        <v>406638.33404105477</v>
      </c>
    </row>
    <row r="127" spans="1:12" x14ac:dyDescent="0.35">
      <c r="A127" t="str">
        <f>Dati!A127</f>
        <v>1998-05</v>
      </c>
      <c r="B127">
        <f>Dati!B127</f>
        <v>321.70756497467301</v>
      </c>
      <c r="C127">
        <f t="shared" si="8"/>
        <v>1307</v>
      </c>
      <c r="D127">
        <f>IF(OR(RIGHT(A127,2)="12",RIGHT(A127,2)="03",RIGHT(A127,2)="06",RIGHT(A127,2)="09"),TRUNC(Input!$B$12/B127),0)</f>
        <v>0</v>
      </c>
      <c r="E127">
        <f>IF(D127=0,0,IF(Input!$B$2="FISSA",Input!$B$3,MIN(Input!$B$6,MAX(Input!$B$5,B127*Input!$B$4))))</f>
        <v>0</v>
      </c>
      <c r="F127">
        <f t="shared" si="9"/>
        <v>210</v>
      </c>
      <c r="G127">
        <f>G126*(1+(($B127-$B126)/B126))*(1-Input!$B$8/12)</f>
        <v>318.34716848044178</v>
      </c>
      <c r="H127">
        <f t="shared" si="5"/>
        <v>415869.74920393742</v>
      </c>
      <c r="I127">
        <f>I126*(1+(($B127-$B126)/B126))*(1-Input!$B$9/12)</f>
        <v>313.37175920354417</v>
      </c>
      <c r="J127">
        <f t="shared" si="6"/>
        <v>409366.88927903224</v>
      </c>
      <c r="K127">
        <f>K126*(1+(($B127-$B126)/B126))*(1-Input!$B$10/12)</f>
        <v>305.25027352172606</v>
      </c>
      <c r="L127">
        <f t="shared" si="7"/>
        <v>398752.10749289597</v>
      </c>
    </row>
    <row r="128" spans="1:12" x14ac:dyDescent="0.35">
      <c r="A128" t="str">
        <f>Dati!A128</f>
        <v>1998-06</v>
      </c>
      <c r="B128">
        <f>Dati!B128</f>
        <v>327.50412584083602</v>
      </c>
      <c r="C128">
        <f t="shared" si="8"/>
        <v>1322</v>
      </c>
      <c r="D128">
        <f>IF(OR(RIGHT(A128,2)="12",RIGHT(A128,2)="03",RIGHT(A128,2)="06",RIGHT(A128,2)="09"),TRUNC(Input!$B$12/B128),0)</f>
        <v>15</v>
      </c>
      <c r="E128">
        <f>IF(D128=0,0,IF(Input!$B$2="FISSA",Input!$B$3,MIN(Input!$B$6,MAX(Input!$B$5,B128*Input!$B$4))))</f>
        <v>5</v>
      </c>
      <c r="F128">
        <f t="shared" si="9"/>
        <v>215</v>
      </c>
      <c r="G128">
        <f>G127*(1+(($B128-$B127)/B127))*(1-Input!$B$8/12)</f>
        <v>324.05617443605723</v>
      </c>
      <c r="H128">
        <f t="shared" si="5"/>
        <v>428187.26260446769</v>
      </c>
      <c r="I128">
        <f>I127*(1+(($B128-$B127)/B127))*(1-Input!$B$9/12)</f>
        <v>318.95166253206918</v>
      </c>
      <c r="J128">
        <f t="shared" si="6"/>
        <v>421439.09786739544</v>
      </c>
      <c r="K128">
        <f>K127*(1+(($B128-$B127)/B127))*(1-Input!$B$10/12)</f>
        <v>310.620825879385</v>
      </c>
      <c r="L128">
        <f t="shared" si="7"/>
        <v>410425.73181254696</v>
      </c>
    </row>
    <row r="129" spans="1:12" x14ac:dyDescent="0.35">
      <c r="A129" t="str">
        <f>Dati!A129</f>
        <v>1998-07</v>
      </c>
      <c r="B129">
        <f>Dati!B129</f>
        <v>327.61101073905797</v>
      </c>
      <c r="C129">
        <f t="shared" si="8"/>
        <v>1322</v>
      </c>
      <c r="D129">
        <f>IF(OR(RIGHT(A129,2)="12",RIGHT(A129,2)="03",RIGHT(A129,2)="06",RIGHT(A129,2)="09"),TRUNC(Input!$B$12/B129),0)</f>
        <v>0</v>
      </c>
      <c r="E129">
        <f>IF(D129=0,0,IF(Input!$B$2="FISSA",Input!$B$3,MIN(Input!$B$6,MAX(Input!$B$5,B129*Input!$B$4))))</f>
        <v>0</v>
      </c>
      <c r="F129">
        <f t="shared" si="9"/>
        <v>215</v>
      </c>
      <c r="G129">
        <f>G128*(1+(($B129-$B128)/B128))*(1-Input!$B$8/12)</f>
        <v>324.13492055949303</v>
      </c>
      <c r="H129">
        <f t="shared" si="5"/>
        <v>428291.36497964978</v>
      </c>
      <c r="I129">
        <f>I128*(1+(($B129-$B128)/B128))*(1-Input!$B$9/12)</f>
        <v>318.98928628213196</v>
      </c>
      <c r="J129">
        <f t="shared" si="6"/>
        <v>421488.83646497846</v>
      </c>
      <c r="K129">
        <f>K128*(1+(($B129-$B128)/B128))*(1-Input!$B$10/12)</f>
        <v>310.59273312660559</v>
      </c>
      <c r="L129">
        <f t="shared" si="7"/>
        <v>410388.5931933726</v>
      </c>
    </row>
    <row r="130" spans="1:12" x14ac:dyDescent="0.35">
      <c r="A130" t="str">
        <f>Dati!A130</f>
        <v>1998-08</v>
      </c>
      <c r="B130">
        <f>Dati!B130</f>
        <v>281.711627617933</v>
      </c>
      <c r="C130">
        <f t="shared" si="8"/>
        <v>1322</v>
      </c>
      <c r="D130">
        <f>IF(OR(RIGHT(A130,2)="12",RIGHT(A130,2)="03",RIGHT(A130,2)="06",RIGHT(A130,2)="09"),TRUNC(Input!$B$12/B130),0)</f>
        <v>0</v>
      </c>
      <c r="E130">
        <f>IF(D130=0,0,IF(Input!$B$2="FISSA",Input!$B$3,MIN(Input!$B$6,MAX(Input!$B$5,B130*Input!$B$4))))</f>
        <v>0</v>
      </c>
      <c r="F130">
        <f t="shared" si="9"/>
        <v>215</v>
      </c>
      <c r="G130">
        <f>G129*(1+(($B130-$B129)/B129))*(1-Input!$B$8/12)</f>
        <v>278.69932225816433</v>
      </c>
      <c r="H130">
        <f t="shared" si="5"/>
        <v>368225.50402529322</v>
      </c>
      <c r="I130">
        <f>I129*(1+(($B130-$B129)/B129))*(1-Input!$B$9/12)</f>
        <v>274.24068981099742</v>
      </c>
      <c r="J130">
        <f t="shared" si="6"/>
        <v>362331.19193013862</v>
      </c>
      <c r="K130">
        <f>K129*(1+(($B130-$B129)/B129))*(1-Input!$B$10/12)</f>
        <v>266.96638446696784</v>
      </c>
      <c r="L130">
        <f t="shared" si="7"/>
        <v>352714.56026533147</v>
      </c>
    </row>
    <row r="131" spans="1:12" x14ac:dyDescent="0.35">
      <c r="A131" t="str">
        <f>Dati!A131</f>
        <v>1998-09</v>
      </c>
      <c r="B131">
        <f>Dati!B131</f>
        <v>287.31644523291999</v>
      </c>
      <c r="C131">
        <f t="shared" si="8"/>
        <v>1339</v>
      </c>
      <c r="D131">
        <f>IF(OR(RIGHT(A131,2)="12",RIGHT(A131,2)="03",RIGHT(A131,2)="06",RIGHT(A131,2)="09"),TRUNC(Input!$B$12/B131),0)</f>
        <v>17</v>
      </c>
      <c r="E131">
        <f>IF(D131=0,0,IF(Input!$B$2="FISSA",Input!$B$3,MIN(Input!$B$6,MAX(Input!$B$5,B131*Input!$B$4))))</f>
        <v>5</v>
      </c>
      <c r="F131">
        <f t="shared" si="9"/>
        <v>220</v>
      </c>
      <c r="G131">
        <f>G130*(1+(($B131-$B130)/B130))*(1-Input!$B$8/12)</f>
        <v>284.22052127865214</v>
      </c>
      <c r="H131">
        <f t="shared" ref="H131:H194" si="10">G131*C131-F131</f>
        <v>380351.27799211524</v>
      </c>
      <c r="I131">
        <f>I130*(1+(($B131-$B130)/B130))*(1-Input!$B$9/12)</f>
        <v>279.63859856729897</v>
      </c>
      <c r="J131">
        <f t="shared" ref="J131:J194" si="11">I131*$C131-$F131</f>
        <v>374216.08348161331</v>
      </c>
      <c r="K131">
        <f>K130*(1+(($B131-$B130)/B130))*(1-Input!$B$10/12)</f>
        <v>272.16438774574431</v>
      </c>
      <c r="L131">
        <f t="shared" ref="L131:L194" si="12">K131*$C131-$F131</f>
        <v>364208.11519155162</v>
      </c>
    </row>
    <row r="132" spans="1:12" x14ac:dyDescent="0.35">
      <c r="A132" t="str">
        <f>Dati!A132</f>
        <v>1998-10</v>
      </c>
      <c r="B132">
        <f>Dati!B132</f>
        <v>313.55561201553002</v>
      </c>
      <c r="C132">
        <f t="shared" ref="C132:C195" si="13">C131+D132</f>
        <v>1339</v>
      </c>
      <c r="D132">
        <f>IF(OR(RIGHT(A132,2)="12",RIGHT(A132,2)="03",RIGHT(A132,2)="06",RIGHT(A132,2)="09"),TRUNC(Input!$B$12/B132),0)</f>
        <v>0</v>
      </c>
      <c r="E132">
        <f>IF(D132=0,0,IF(Input!$B$2="FISSA",Input!$B$3,MIN(Input!$B$6,MAX(Input!$B$5,B132*Input!$B$4))))</f>
        <v>0</v>
      </c>
      <c r="F132">
        <f t="shared" ref="F132:F195" si="14">F131+E132</f>
        <v>220</v>
      </c>
      <c r="G132">
        <f>G131*(1+(($B132-$B131)/B131))*(1-Input!$B$8/12)</f>
        <v>310.15110480838979</v>
      </c>
      <c r="H132">
        <f t="shared" si="10"/>
        <v>415072.32933843392</v>
      </c>
      <c r="I132">
        <f>I131*(1+(($B132-$B131)/B131))*(1-Input!$B$9/12)</f>
        <v>305.11300775022329</v>
      </c>
      <c r="J132">
        <f t="shared" si="11"/>
        <v>408326.31737754896</v>
      </c>
      <c r="K132">
        <f>K131*(1+(($B132-$B131)/B131))*(1-Input!$B$10/12)</f>
        <v>296.89603503079104</v>
      </c>
      <c r="L132">
        <f t="shared" si="12"/>
        <v>397323.79090622923</v>
      </c>
    </row>
    <row r="133" spans="1:12" x14ac:dyDescent="0.35">
      <c r="A133" t="str">
        <f>Dati!A133</f>
        <v>1998-11</v>
      </c>
      <c r="B133">
        <f>Dati!B133</f>
        <v>332.59246156937297</v>
      </c>
      <c r="C133">
        <f t="shared" si="13"/>
        <v>1339</v>
      </c>
      <c r="D133">
        <f>IF(OR(RIGHT(A133,2)="12",RIGHT(A133,2)="03",RIGHT(A133,2)="06",RIGHT(A133,2)="09"),TRUNC(Input!$B$12/B133),0)</f>
        <v>0</v>
      </c>
      <c r="E133">
        <f>IF(D133=0,0,IF(Input!$B$2="FISSA",Input!$B$3,MIN(Input!$B$6,MAX(Input!$B$5,B133*Input!$B$4))))</f>
        <v>0</v>
      </c>
      <c r="F133">
        <f t="shared" si="14"/>
        <v>220</v>
      </c>
      <c r="G133">
        <f>G132*(1+(($B133-$B132)/B132))*(1-Input!$B$8/12)</f>
        <v>328.95384197946908</v>
      </c>
      <c r="H133">
        <f t="shared" si="10"/>
        <v>440249.19441050908</v>
      </c>
      <c r="I133">
        <f>I132*(1+(($B133-$B132)/B132))*(1-Input!$B$9/12)</f>
        <v>323.56985844606766</v>
      </c>
      <c r="J133">
        <f t="shared" si="11"/>
        <v>433040.04045928462</v>
      </c>
      <c r="K133">
        <f>K132*(1+(($B133-$B132)/B132))*(1-Input!$B$10/12)</f>
        <v>314.79021720253917</v>
      </c>
      <c r="L133">
        <f t="shared" si="12"/>
        <v>421284.10083419993</v>
      </c>
    </row>
    <row r="134" spans="1:12" x14ac:dyDescent="0.35">
      <c r="A134" t="str">
        <f>Dati!A134</f>
        <v>1998-12</v>
      </c>
      <c r="B134">
        <f>Dati!B134</f>
        <v>348.03808304982402</v>
      </c>
      <c r="C134">
        <f t="shared" si="13"/>
        <v>1353</v>
      </c>
      <c r="D134">
        <f>IF(OR(RIGHT(A134,2)="12",RIGHT(A134,2)="03",RIGHT(A134,2)="06",RIGHT(A134,2)="09"),TRUNC(Input!$B$12/B134),0)</f>
        <v>14</v>
      </c>
      <c r="E134">
        <f>IF(D134=0,0,IF(Input!$B$2="FISSA",Input!$B$3,MIN(Input!$B$6,MAX(Input!$B$5,B134*Input!$B$4))))</f>
        <v>5</v>
      </c>
      <c r="F134">
        <f t="shared" si="14"/>
        <v>225</v>
      </c>
      <c r="G134">
        <f>G133*(1+(($B134-$B133)/B133))*(1-Input!$B$8/12)</f>
        <v>344.20179979079182</v>
      </c>
      <c r="H134">
        <f t="shared" si="10"/>
        <v>465480.03511694132</v>
      </c>
      <c r="I134">
        <f>I133*(1+(($B134-$B133)/B133))*(1-Input!$B$9/12)</f>
        <v>338.52592855853788</v>
      </c>
      <c r="J134">
        <f t="shared" si="11"/>
        <v>457800.58133970178</v>
      </c>
      <c r="K134">
        <f>K133*(1+(($B134-$B133)/B133))*(1-Input!$B$10/12)</f>
        <v>329.27184718707485</v>
      </c>
      <c r="L134">
        <f t="shared" si="12"/>
        <v>445279.80924411229</v>
      </c>
    </row>
    <row r="135" spans="1:12" x14ac:dyDescent="0.35">
      <c r="A135" t="str">
        <f>Dati!A135</f>
        <v>1999-01</v>
      </c>
      <c r="B135">
        <f>Dati!B135</f>
        <v>355.15147711314398</v>
      </c>
      <c r="C135">
        <f t="shared" si="13"/>
        <v>1353</v>
      </c>
      <c r="D135">
        <f>IF(OR(RIGHT(A135,2)="12",RIGHT(A135,2)="03",RIGHT(A135,2)="06",RIGHT(A135,2)="09"),TRUNC(Input!$B$12/B135),0)</f>
        <v>0</v>
      </c>
      <c r="E135">
        <f>IF(D135=0,0,IF(Input!$B$2="FISSA",Input!$B$3,MIN(Input!$B$6,MAX(Input!$B$5,B135*Input!$B$4))))</f>
        <v>0</v>
      </c>
      <c r="F135">
        <f t="shared" si="14"/>
        <v>225</v>
      </c>
      <c r="G135">
        <f>G134*(1+(($B135-$B134)/B134))*(1-Input!$B$8/12)</f>
        <v>351.20751605144142</v>
      </c>
      <c r="H135">
        <f t="shared" si="10"/>
        <v>474958.76921760023</v>
      </c>
      <c r="I135">
        <f>I134*(1+(($B135-$B134)/B134))*(1-Input!$B$9/12)</f>
        <v>345.37294027929323</v>
      </c>
      <c r="J135">
        <f t="shared" si="11"/>
        <v>467064.58819788374</v>
      </c>
      <c r="K135">
        <f>K134*(1+(($B135-$B134)/B134))*(1-Input!$B$10/12)</f>
        <v>335.86168588142874</v>
      </c>
      <c r="L135">
        <f t="shared" si="12"/>
        <v>454195.86099757307</v>
      </c>
    </row>
    <row r="136" spans="1:12" x14ac:dyDescent="0.35">
      <c r="A136" t="str">
        <f>Dati!A136</f>
        <v>1999-02</v>
      </c>
      <c r="B136">
        <f>Dati!B136</f>
        <v>346.22483851501897</v>
      </c>
      <c r="C136">
        <f t="shared" si="13"/>
        <v>1353</v>
      </c>
      <c r="D136">
        <f>IF(OR(RIGHT(A136,2)="12",RIGHT(A136,2)="03",RIGHT(A136,2)="06",RIGHT(A136,2)="09"),TRUNC(Input!$B$12/B136),0)</f>
        <v>0</v>
      </c>
      <c r="E136">
        <f>IF(D136=0,0,IF(Input!$B$2="FISSA",Input!$B$3,MIN(Input!$B$6,MAX(Input!$B$5,B136*Input!$B$4))))</f>
        <v>0</v>
      </c>
      <c r="F136">
        <f t="shared" si="14"/>
        <v>225</v>
      </c>
      <c r="G136">
        <f>G135*(1+(($B136-$B135)/B135))*(1-Input!$B$8/12)</f>
        <v>342.3514762058615</v>
      </c>
      <c r="H136">
        <f t="shared" si="10"/>
        <v>462976.54730653059</v>
      </c>
      <c r="I136">
        <f>I135*(1+(($B136-$B135)/B135))*(1-Input!$B$9/12)</f>
        <v>336.62193843854715</v>
      </c>
      <c r="J136">
        <f t="shared" si="11"/>
        <v>455224.4827073543</v>
      </c>
      <c r="K136">
        <f>K135*(1+(($B136-$B135)/B135))*(1-Input!$B$10/12)</f>
        <v>327.2834661377475</v>
      </c>
      <c r="L136">
        <f t="shared" si="12"/>
        <v>442589.52968437236</v>
      </c>
    </row>
    <row r="137" spans="1:12" x14ac:dyDescent="0.35">
      <c r="A137" t="str">
        <f>Dati!A137</f>
        <v>1999-03</v>
      </c>
      <c r="B137">
        <f>Dati!B137</f>
        <v>361.79759261607001</v>
      </c>
      <c r="C137">
        <f t="shared" si="13"/>
        <v>1366</v>
      </c>
      <c r="D137">
        <f>IF(OR(RIGHT(A137,2)="12",RIGHT(A137,2)="03",RIGHT(A137,2)="06",RIGHT(A137,2)="09"),TRUNC(Input!$B$12/B137),0)</f>
        <v>13</v>
      </c>
      <c r="E137">
        <f>IF(D137=0,0,IF(Input!$B$2="FISSA",Input!$B$3,MIN(Input!$B$6,MAX(Input!$B$5,B137*Input!$B$4))))</f>
        <v>5</v>
      </c>
      <c r="F137">
        <f t="shared" si="14"/>
        <v>230</v>
      </c>
      <c r="G137">
        <f>G136*(1+(($B137-$B136)/B136))*(1-Input!$B$8/12)</f>
        <v>357.72019888208922</v>
      </c>
      <c r="H137">
        <f t="shared" si="10"/>
        <v>488415.7916729339</v>
      </c>
      <c r="I137">
        <f>I136*(1+(($B137-$B136)/B136))*(1-Input!$B$9/12)</f>
        <v>351.68948236438632</v>
      </c>
      <c r="J137">
        <f t="shared" si="11"/>
        <v>480177.83290975174</v>
      </c>
      <c r="K137">
        <f>K136*(1+(($B137-$B136)/B136))*(1-Input!$B$10/12)</f>
        <v>341.86175955806198</v>
      </c>
      <c r="L137">
        <f t="shared" si="12"/>
        <v>466753.16355631268</v>
      </c>
    </row>
    <row r="138" spans="1:12" x14ac:dyDescent="0.35">
      <c r="A138" t="str">
        <f>Dati!A138</f>
        <v>1999-04</v>
      </c>
      <c r="B138">
        <f>Dati!B138</f>
        <v>377.42874132841098</v>
      </c>
      <c r="C138">
        <f t="shared" si="13"/>
        <v>1366</v>
      </c>
      <c r="D138">
        <f>IF(OR(RIGHT(A138,2)="12",RIGHT(A138,2)="03",RIGHT(A138,2)="06",RIGHT(A138,2)="09"),TRUNC(Input!$B$12/B138),0)</f>
        <v>0</v>
      </c>
      <c r="E138">
        <f>IF(D138=0,0,IF(Input!$B$2="FISSA",Input!$B$3,MIN(Input!$B$6,MAX(Input!$B$5,B138*Input!$B$4))))</f>
        <v>0</v>
      </c>
      <c r="F138">
        <f t="shared" si="14"/>
        <v>230</v>
      </c>
      <c r="G138">
        <f>G137*(1+(($B138-$B137)/B137))*(1-Input!$B$8/12)</f>
        <v>373.14408943025416</v>
      </c>
      <c r="H138">
        <f t="shared" si="10"/>
        <v>509484.82616172719</v>
      </c>
      <c r="I138">
        <f>I137*(1+(($B138-$B137)/B137))*(1-Input!$B$9/12)</f>
        <v>366.80748485982912</v>
      </c>
      <c r="J138">
        <f t="shared" si="11"/>
        <v>500829.02431852656</v>
      </c>
      <c r="K138">
        <f>K137*(1+(($B138-$B137)/B137))*(1-Input!$B$10/12)</f>
        <v>356.48300153148188</v>
      </c>
      <c r="L138">
        <f t="shared" si="12"/>
        <v>486725.78009200422</v>
      </c>
    </row>
    <row r="139" spans="1:12" x14ac:dyDescent="0.35">
      <c r="A139" t="str">
        <f>Dati!A139</f>
        <v>1999-05</v>
      </c>
      <c r="B139">
        <f>Dati!B139</f>
        <v>364.09207713413201</v>
      </c>
      <c r="C139">
        <f t="shared" si="13"/>
        <v>1366</v>
      </c>
      <c r="D139">
        <f>IF(OR(RIGHT(A139,2)="12",RIGHT(A139,2)="03",RIGHT(A139,2)="06",RIGHT(A139,2)="09"),TRUNC(Input!$B$12/B139),0)</f>
        <v>0</v>
      </c>
      <c r="E139">
        <f>IF(D139=0,0,IF(Input!$B$2="FISSA",Input!$B$3,MIN(Input!$B$6,MAX(Input!$B$5,B139*Input!$B$4))))</f>
        <v>0</v>
      </c>
      <c r="F139">
        <f t="shared" si="14"/>
        <v>230</v>
      </c>
      <c r="G139">
        <f>G138*(1+(($B139-$B138)/B138))*(1-Input!$B$8/12)</f>
        <v>359.92882933513818</v>
      </c>
      <c r="H139">
        <f t="shared" si="10"/>
        <v>491432.78087179875</v>
      </c>
      <c r="I139">
        <f>I138*(1+(($B139-$B138)/B138))*(1-Input!$B$9/12)</f>
        <v>353.77241099966818</v>
      </c>
      <c r="J139">
        <f t="shared" si="11"/>
        <v>483023.11342554673</v>
      </c>
      <c r="K139">
        <f>K138*(1+(($B139-$B138)/B138))*(1-Input!$B$10/12)</f>
        <v>343.74318121288422</v>
      </c>
      <c r="L139">
        <f t="shared" si="12"/>
        <v>469323.18553679984</v>
      </c>
    </row>
    <row r="140" spans="1:12" x14ac:dyDescent="0.35">
      <c r="A140" t="str">
        <f>Dati!A140</f>
        <v>1999-06</v>
      </c>
      <c r="B140">
        <f>Dati!B140</f>
        <v>382.21850052114797</v>
      </c>
      <c r="C140">
        <f t="shared" si="13"/>
        <v>1379</v>
      </c>
      <c r="D140">
        <f>IF(OR(RIGHT(A140,2)="12",RIGHT(A140,2)="03",RIGHT(A140,2)="06",RIGHT(A140,2)="09"),TRUNC(Input!$B$12/B140),0)</f>
        <v>13</v>
      </c>
      <c r="E140">
        <f>IF(D140=0,0,IF(Input!$B$2="FISSA",Input!$B$3,MIN(Input!$B$6,MAX(Input!$B$5,B140*Input!$B$4))))</f>
        <v>5</v>
      </c>
      <c r="F140">
        <f t="shared" si="14"/>
        <v>235</v>
      </c>
      <c r="G140">
        <f>G139*(1+(($B140-$B139)/B139))*(1-Input!$B$8/12)</f>
        <v>377.81649696269324</v>
      </c>
      <c r="H140">
        <f t="shared" si="10"/>
        <v>520773.94931155397</v>
      </c>
      <c r="I140">
        <f>I139*(1+(($B140-$B139)/B139))*(1-Input!$B$9/12)</f>
        <v>371.30769510394509</v>
      </c>
      <c r="J140">
        <f t="shared" si="11"/>
        <v>511798.31154834031</v>
      </c>
      <c r="K140">
        <f>K139*(1+(($B140-$B139)/B139))*(1-Input!$B$10/12)</f>
        <v>360.70617237794437</v>
      </c>
      <c r="L140">
        <f t="shared" si="12"/>
        <v>497178.81170918531</v>
      </c>
    </row>
    <row r="141" spans="1:12" x14ac:dyDescent="0.35">
      <c r="A141" t="str">
        <f>Dati!A141</f>
        <v>1999-07</v>
      </c>
      <c r="B141">
        <f>Dati!B141</f>
        <v>380.65652794755403</v>
      </c>
      <c r="C141">
        <f t="shared" si="13"/>
        <v>1379</v>
      </c>
      <c r="D141">
        <f>IF(OR(RIGHT(A141,2)="12",RIGHT(A141,2)="03",RIGHT(A141,2)="06",RIGHT(A141,2)="09"),TRUNC(Input!$B$12/B141),0)</f>
        <v>0</v>
      </c>
      <c r="E141">
        <f>IF(D141=0,0,IF(Input!$B$2="FISSA",Input!$B$3,MIN(Input!$B$6,MAX(Input!$B$5,B141*Input!$B$4))))</f>
        <v>0</v>
      </c>
      <c r="F141">
        <f t="shared" si="14"/>
        <v>235</v>
      </c>
      <c r="G141">
        <f>G140*(1+(($B141-$B140)/B140))*(1-Input!$B$8/12)</f>
        <v>376.24115755618271</v>
      </c>
      <c r="H141">
        <f t="shared" si="10"/>
        <v>518601.55626997596</v>
      </c>
      <c r="I141">
        <f>I140*(1+(($B141-$B140)/B140))*(1-Input!$B$9/12)</f>
        <v>369.71327093546643</v>
      </c>
      <c r="J141">
        <f t="shared" si="11"/>
        <v>509599.60062000819</v>
      </c>
      <c r="K141">
        <f>K140*(1+(($B141-$B140)/B140))*(1-Input!$B$10/12)</f>
        <v>359.08243195060078</v>
      </c>
      <c r="L141">
        <f t="shared" si="12"/>
        <v>494939.67365987849</v>
      </c>
    </row>
    <row r="142" spans="1:12" x14ac:dyDescent="0.35">
      <c r="A142" t="str">
        <f>Dati!A142</f>
        <v>1999-08</v>
      </c>
      <c r="B142">
        <f>Dati!B142</f>
        <v>380.200306395155</v>
      </c>
      <c r="C142">
        <f t="shared" si="13"/>
        <v>1379</v>
      </c>
      <c r="D142">
        <f>IF(OR(RIGHT(A142,2)="12",RIGHT(A142,2)="03",RIGHT(A142,2)="06",RIGHT(A142,2)="09"),TRUNC(Input!$B$12/B142),0)</f>
        <v>0</v>
      </c>
      <c r="E142">
        <f>IF(D142=0,0,IF(Input!$B$2="FISSA",Input!$B$3,MIN(Input!$B$6,MAX(Input!$B$5,B142*Input!$B$4))))</f>
        <v>0</v>
      </c>
      <c r="F142">
        <f t="shared" si="14"/>
        <v>235</v>
      </c>
      <c r="G142">
        <f>G141*(1+(($B142-$B141)/B141))*(1-Input!$B$8/12)</f>
        <v>375.75891202743384</v>
      </c>
      <c r="H142">
        <f t="shared" si="10"/>
        <v>517936.53968583129</v>
      </c>
      <c r="I142">
        <f>I141*(1+(($B142-$B141)/B141))*(1-Input!$B$9/12)</f>
        <v>369.19323372744134</v>
      </c>
      <c r="J142">
        <f t="shared" si="11"/>
        <v>508882.46931014163</v>
      </c>
      <c r="K142">
        <f>K141*(1+(($B142-$B141)/B141))*(1-Input!$B$10/12)</f>
        <v>358.50262885749737</v>
      </c>
      <c r="L142">
        <f t="shared" si="12"/>
        <v>494140.12519448885</v>
      </c>
    </row>
    <row r="143" spans="1:12" x14ac:dyDescent="0.35">
      <c r="A143" t="str">
        <f>Dati!A143</f>
        <v>1999-09</v>
      </c>
      <c r="B143">
        <f>Dati!B143</f>
        <v>376.10094706907603</v>
      </c>
      <c r="C143">
        <f t="shared" si="13"/>
        <v>1392</v>
      </c>
      <c r="D143">
        <f>IF(OR(RIGHT(A143,2)="12",RIGHT(A143,2)="03",RIGHT(A143,2)="06",RIGHT(A143,2)="09"),TRUNC(Input!$B$12/B143),0)</f>
        <v>13</v>
      </c>
      <c r="E143">
        <f>IF(D143=0,0,IF(Input!$B$2="FISSA",Input!$B$3,MIN(Input!$B$6,MAX(Input!$B$5,B143*Input!$B$4))))</f>
        <v>5</v>
      </c>
      <c r="F143">
        <f t="shared" si="14"/>
        <v>240</v>
      </c>
      <c r="G143">
        <f>G142*(1+(($B143-$B142)/B142))*(1-Input!$B$8/12)</f>
        <v>371.6764646582638</v>
      </c>
      <c r="H143">
        <f t="shared" si="10"/>
        <v>517133.63880430319</v>
      </c>
      <c r="I143">
        <f>I142*(1+(($B143-$B142)/B142))*(1-Input!$B$9/12)</f>
        <v>365.13646785725678</v>
      </c>
      <c r="J143">
        <f t="shared" si="11"/>
        <v>508029.96325730142</v>
      </c>
      <c r="K143">
        <f>K142*(1+(($B143-$B142)/B142))*(1-Input!$B$10/12)</f>
        <v>354.4894506451202</v>
      </c>
      <c r="L143">
        <f t="shared" si="12"/>
        <v>493209.31529800734</v>
      </c>
    </row>
    <row r="144" spans="1:12" x14ac:dyDescent="0.35">
      <c r="A144" t="str">
        <f>Dati!A144</f>
        <v>1999-10</v>
      </c>
      <c r="B144">
        <f>Dati!B144</f>
        <v>395.14940496843701</v>
      </c>
      <c r="C144">
        <f t="shared" si="13"/>
        <v>1392</v>
      </c>
      <c r="D144">
        <f>IF(OR(RIGHT(A144,2)="12",RIGHT(A144,2)="03",RIGHT(A144,2)="06",RIGHT(A144,2)="09"),TRUNC(Input!$B$12/B144),0)</f>
        <v>0</v>
      </c>
      <c r="E144">
        <f>IF(D144=0,0,IF(Input!$B$2="FISSA",Input!$B$3,MIN(Input!$B$6,MAX(Input!$B$5,B144*Input!$B$4))))</f>
        <v>0</v>
      </c>
      <c r="F144">
        <f t="shared" si="14"/>
        <v>240</v>
      </c>
      <c r="G144">
        <f>G143*(1+(($B144-$B143)/B143))*(1-Input!$B$8/12)</f>
        <v>390.46829319919891</v>
      </c>
      <c r="H144">
        <f t="shared" si="10"/>
        <v>543291.86413328489</v>
      </c>
      <c r="I144">
        <f>I143*(1+(($B144-$B143)/B143))*(1-Input!$B$9/12)</f>
        <v>383.54968280849999</v>
      </c>
      <c r="J144">
        <f t="shared" si="11"/>
        <v>533661.15846943203</v>
      </c>
      <c r="K144">
        <f>K143*(1+(($B144-$B143)/B143))*(1-Input!$B$10/12)</f>
        <v>372.28816214911137</v>
      </c>
      <c r="L144">
        <f t="shared" si="12"/>
        <v>517985.12171156303</v>
      </c>
    </row>
    <row r="145" spans="1:12" x14ac:dyDescent="0.35">
      <c r="A145" t="str">
        <f>Dati!A145</f>
        <v>1999-11</v>
      </c>
      <c r="B145">
        <f>Dati!B145</f>
        <v>407.42668069329198</v>
      </c>
      <c r="C145">
        <f t="shared" si="13"/>
        <v>1392</v>
      </c>
      <c r="D145">
        <f>IF(OR(RIGHT(A145,2)="12",RIGHT(A145,2)="03",RIGHT(A145,2)="06",RIGHT(A145,2)="09"),TRUNC(Input!$B$12/B145),0)</f>
        <v>0</v>
      </c>
      <c r="E145">
        <f>IF(D145=0,0,IF(Input!$B$2="FISSA",Input!$B$3,MIN(Input!$B$6,MAX(Input!$B$5,B145*Input!$B$4))))</f>
        <v>0</v>
      </c>
      <c r="F145">
        <f t="shared" si="14"/>
        <v>240</v>
      </c>
      <c r="G145">
        <f>G144*(1+(($B145-$B144)/B144))*(1-Input!$B$8/12)</f>
        <v>402.56657696375146</v>
      </c>
      <c r="H145">
        <f t="shared" si="10"/>
        <v>560132.67513354204</v>
      </c>
      <c r="I145">
        <f>I144*(1+(($B145-$B144)/B144))*(1-Input!$B$9/12)</f>
        <v>395.38416677821112</v>
      </c>
      <c r="J145">
        <f t="shared" si="11"/>
        <v>550134.76015526988</v>
      </c>
      <c r="K145">
        <f>K144*(1+(($B145-$B144)/B144))*(1-Input!$B$10/12)</f>
        <v>383.6952003602114</v>
      </c>
      <c r="L145">
        <f t="shared" si="12"/>
        <v>533863.71890141431</v>
      </c>
    </row>
    <row r="146" spans="1:12" x14ac:dyDescent="0.35">
      <c r="A146" t="str">
        <f>Dati!A146</f>
        <v>1999-12</v>
      </c>
      <c r="B146">
        <f>Dati!B146</f>
        <v>441.36866329127201</v>
      </c>
      <c r="C146">
        <f t="shared" si="13"/>
        <v>1403</v>
      </c>
      <c r="D146">
        <f>IF(OR(RIGHT(A146,2)="12",RIGHT(A146,2)="03",RIGHT(A146,2)="06",RIGHT(A146,2)="09"),TRUNC(Input!$B$12/B146),0)</f>
        <v>11</v>
      </c>
      <c r="E146">
        <f>IF(D146=0,0,IF(Input!$B$2="FISSA",Input!$B$3,MIN(Input!$B$6,MAX(Input!$B$5,B146*Input!$B$4))))</f>
        <v>5</v>
      </c>
      <c r="F146">
        <f t="shared" si="14"/>
        <v>245</v>
      </c>
      <c r="G146">
        <f>G145*(1+(($B146-$B145)/B145))*(1-Input!$B$8/12)</f>
        <v>436.06733110502716</v>
      </c>
      <c r="H146">
        <f t="shared" si="10"/>
        <v>611557.46554035309</v>
      </c>
      <c r="I146">
        <f>I145*(1+(($B146-$B145)/B145))*(1-Input!$B$9/12)</f>
        <v>428.2336753027468</v>
      </c>
      <c r="J146">
        <f t="shared" si="11"/>
        <v>600566.84644975374</v>
      </c>
      <c r="K146">
        <f>K145*(1+(($B146-$B145)/B145))*(1-Input!$B$10/12)</f>
        <v>415.48696436334728</v>
      </c>
      <c r="L146">
        <f t="shared" si="12"/>
        <v>582683.21100177628</v>
      </c>
    </row>
    <row r="147" spans="1:12" x14ac:dyDescent="0.35">
      <c r="A147" t="str">
        <f>Dati!A147</f>
        <v>2000-01</v>
      </c>
      <c r="B147">
        <f>Dati!B147</f>
        <v>417.56042730895098</v>
      </c>
      <c r="C147">
        <f t="shared" si="13"/>
        <v>1403</v>
      </c>
      <c r="D147">
        <f>IF(OR(RIGHT(A147,2)="12",RIGHT(A147,2)="03",RIGHT(A147,2)="06",RIGHT(A147,2)="09"),TRUNC(Input!$B$12/B147),0)</f>
        <v>0</v>
      </c>
      <c r="E147">
        <f>IF(D147=0,0,IF(Input!$B$2="FISSA",Input!$B$3,MIN(Input!$B$6,MAX(Input!$B$5,B147*Input!$B$4))))</f>
        <v>0</v>
      </c>
      <c r="F147">
        <f t="shared" si="14"/>
        <v>245</v>
      </c>
      <c r="G147">
        <f>G146*(1+(($B147-$B146)/B146))*(1-Input!$B$8/12)</f>
        <v>412.51067995836286</v>
      </c>
      <c r="H147">
        <f t="shared" si="10"/>
        <v>578507.48398158303</v>
      </c>
      <c r="I147">
        <f>I146*(1+(($B147-$B146)/B146))*(1-Input!$B$9/12)</f>
        <v>405.04956177701729</v>
      </c>
      <c r="J147">
        <f t="shared" si="11"/>
        <v>568039.53517315525</v>
      </c>
      <c r="K147">
        <f>K146*(1+(($B147-$B146)/B146))*(1-Input!$B$10/12)</f>
        <v>392.91105355484234</v>
      </c>
      <c r="L147">
        <f t="shared" si="12"/>
        <v>551009.20813744375</v>
      </c>
    </row>
    <row r="148" spans="1:12" x14ac:dyDescent="0.35">
      <c r="A148" t="str">
        <f>Dati!A148</f>
        <v>2000-02</v>
      </c>
      <c r="B148">
        <f>Dati!B148</f>
        <v>418.978214309593</v>
      </c>
      <c r="C148">
        <f t="shared" si="13"/>
        <v>1403</v>
      </c>
      <c r="D148">
        <f>IF(OR(RIGHT(A148,2)="12",RIGHT(A148,2)="03",RIGHT(A148,2)="06",RIGHT(A148,2)="09"),TRUNC(Input!$B$12/B148),0)</f>
        <v>0</v>
      </c>
      <c r="E148">
        <f>IF(D148=0,0,IF(Input!$B$2="FISSA",Input!$B$3,MIN(Input!$B$6,MAX(Input!$B$5,B148*Input!$B$4))))</f>
        <v>0</v>
      </c>
      <c r="F148">
        <f t="shared" si="14"/>
        <v>245</v>
      </c>
      <c r="G148">
        <f>G147*(1+(($B148-$B147)/B147))*(1-Input!$B$8/12)</f>
        <v>413.87682840863931</v>
      </c>
      <c r="H148">
        <f t="shared" si="10"/>
        <v>580424.190257321</v>
      </c>
      <c r="I148">
        <f>I147*(1+(($B148-$B147)/B147))*(1-Input!$B$9/12)</f>
        <v>406.34019746737425</v>
      </c>
      <c r="J148">
        <f t="shared" si="11"/>
        <v>569850.2970467261</v>
      </c>
      <c r="K148">
        <f>K147*(1+(($B148-$B147)/B147))*(1-Input!$B$10/12)</f>
        <v>394.08087712373981</v>
      </c>
      <c r="L148">
        <f t="shared" si="12"/>
        <v>552650.4706046069</v>
      </c>
    </row>
    <row r="149" spans="1:12" x14ac:dyDescent="0.35">
      <c r="A149" t="str">
        <f>Dati!A149</f>
        <v>2000-03</v>
      </c>
      <c r="B149">
        <f>Dati!B149</f>
        <v>446.52126014108899</v>
      </c>
      <c r="C149">
        <f t="shared" si="13"/>
        <v>1414</v>
      </c>
      <c r="D149">
        <f>IF(OR(RIGHT(A149,2)="12",RIGHT(A149,2)="03",RIGHT(A149,2)="06",RIGHT(A149,2)="09"),TRUNC(Input!$B$12/B149),0)</f>
        <v>11</v>
      </c>
      <c r="E149">
        <f>IF(D149=0,0,IF(Input!$B$2="FISSA",Input!$B$3,MIN(Input!$B$6,MAX(Input!$B$5,B149*Input!$B$4))))</f>
        <v>5</v>
      </c>
      <c r="F149">
        <f t="shared" si="14"/>
        <v>250</v>
      </c>
      <c r="G149">
        <f>G148*(1+(($B149-$B148)/B148))*(1-Input!$B$8/12)</f>
        <v>441.04775917401417</v>
      </c>
      <c r="H149">
        <f t="shared" si="10"/>
        <v>623391.53147205606</v>
      </c>
      <c r="I149">
        <f>I148*(1+(($B149-$B148)/B148))*(1-Input!$B$9/12)</f>
        <v>432.96221836852635</v>
      </c>
      <c r="J149">
        <f t="shared" si="11"/>
        <v>611958.57677309623</v>
      </c>
      <c r="K149">
        <f>K148*(1+(($B149-$B148)/B148))*(1-Input!$B$10/12)</f>
        <v>419.812211922605</v>
      </c>
      <c r="L149">
        <f t="shared" si="12"/>
        <v>593364.46765856352</v>
      </c>
    </row>
    <row r="150" spans="1:12" x14ac:dyDescent="0.35">
      <c r="A150" t="str">
        <f>Dati!A150</f>
        <v>2000-04</v>
      </c>
      <c r="B150">
        <f>Dati!B150</f>
        <v>426.49225894056099</v>
      </c>
      <c r="C150">
        <f t="shared" si="13"/>
        <v>1414</v>
      </c>
      <c r="D150">
        <f>IF(OR(RIGHT(A150,2)="12",RIGHT(A150,2)="03",RIGHT(A150,2)="06",RIGHT(A150,2)="09"),TRUNC(Input!$B$12/B150),0)</f>
        <v>0</v>
      </c>
      <c r="E150">
        <f>IF(D150=0,0,IF(Input!$B$2="FISSA",Input!$B$3,MIN(Input!$B$6,MAX(Input!$B$5,B150*Input!$B$4))))</f>
        <v>0</v>
      </c>
      <c r="F150">
        <f t="shared" si="14"/>
        <v>250</v>
      </c>
      <c r="G150">
        <f>G149*(1+(($B150-$B149)/B149))*(1-Input!$B$8/12)</f>
        <v>421.22917005887052</v>
      </c>
      <c r="H150">
        <f t="shared" si="10"/>
        <v>595368.04646324296</v>
      </c>
      <c r="I150">
        <f>I149*(1+(($B150-$B149)/B149))*(1-Input!$B$9/12)</f>
        <v>413.45526233333459</v>
      </c>
      <c r="J150">
        <f t="shared" si="11"/>
        <v>584375.74093933508</v>
      </c>
      <c r="K150">
        <f>K149*(1+(($B150-$B149)/B149))*(1-Input!$B$10/12)</f>
        <v>400.81418690510014</v>
      </c>
      <c r="L150">
        <f t="shared" si="12"/>
        <v>566501.2602838116</v>
      </c>
    </row>
    <row r="151" spans="1:12" x14ac:dyDescent="0.35">
      <c r="A151" t="str">
        <f>Dati!A151</f>
        <v>2000-05</v>
      </c>
      <c r="B151">
        <f>Dati!B151</f>
        <v>415.423981508488</v>
      </c>
      <c r="C151">
        <f t="shared" si="13"/>
        <v>1414</v>
      </c>
      <c r="D151">
        <f>IF(OR(RIGHT(A151,2)="12",RIGHT(A151,2)="03",RIGHT(A151,2)="06",RIGHT(A151,2)="09"),TRUNC(Input!$B$12/B151),0)</f>
        <v>0</v>
      </c>
      <c r="E151">
        <f>IF(D151=0,0,IF(Input!$B$2="FISSA",Input!$B$3,MIN(Input!$B$6,MAX(Input!$B$5,B151*Input!$B$4))))</f>
        <v>0</v>
      </c>
      <c r="F151">
        <f t="shared" si="14"/>
        <v>250</v>
      </c>
      <c r="G151">
        <f>G150*(1+(($B151-$B150)/B150))*(1-Input!$B$8/12)</f>
        <v>410.26328823984159</v>
      </c>
      <c r="H151">
        <f t="shared" si="10"/>
        <v>579862.289571136</v>
      </c>
      <c r="I151">
        <f>I150*(1+(($B151-$B150)/B150))*(1-Input!$B$9/12)</f>
        <v>402.64141841060922</v>
      </c>
      <c r="J151">
        <f t="shared" si="11"/>
        <v>569084.96563260141</v>
      </c>
      <c r="K151">
        <f>K150*(1+(($B151-$B150)/B150))*(1-Input!$B$10/12)</f>
        <v>390.24963201460952</v>
      </c>
      <c r="L151">
        <f t="shared" si="12"/>
        <v>551562.97966865788</v>
      </c>
    </row>
    <row r="152" spans="1:12" x14ac:dyDescent="0.35">
      <c r="A152" t="str">
        <f>Dati!A152</f>
        <v>2000-06</v>
      </c>
      <c r="B152">
        <f>Dati!B152</f>
        <v>429.505395527762</v>
      </c>
      <c r="C152">
        <f t="shared" si="13"/>
        <v>1425</v>
      </c>
      <c r="D152">
        <f>IF(OR(RIGHT(A152,2)="12",RIGHT(A152,2)="03",RIGHT(A152,2)="06",RIGHT(A152,2)="09"),TRUNC(Input!$B$12/B152),0)</f>
        <v>11</v>
      </c>
      <c r="E152">
        <f>IF(D152=0,0,IF(Input!$B$2="FISSA",Input!$B$3,MIN(Input!$B$6,MAX(Input!$B$5,B152*Input!$B$4))))</f>
        <v>5</v>
      </c>
      <c r="F152">
        <f t="shared" si="14"/>
        <v>255</v>
      </c>
      <c r="G152">
        <f>G151*(1+(($B152-$B151)/B151))*(1-Input!$B$8/12)</f>
        <v>424.13442540040143</v>
      </c>
      <c r="H152">
        <f t="shared" si="10"/>
        <v>604136.55619557202</v>
      </c>
      <c r="I152">
        <f>I151*(1+(($B152-$B151)/B151))*(1-Input!$B$9/12)</f>
        <v>416.20282144350347</v>
      </c>
      <c r="J152">
        <f t="shared" si="11"/>
        <v>592834.02055699239</v>
      </c>
      <c r="K152">
        <f>K151*(1+(($B152-$B151)/B151))*(1-Input!$B$10/12)</f>
        <v>403.30960827910553</v>
      </c>
      <c r="L152">
        <f t="shared" si="12"/>
        <v>574461.19179772539</v>
      </c>
    </row>
    <row r="153" spans="1:12" x14ac:dyDescent="0.35">
      <c r="A153" t="str">
        <f>Dati!A153</f>
        <v>2000-07</v>
      </c>
      <c r="B153">
        <f>Dati!B153</f>
        <v>416.88996588087502</v>
      </c>
      <c r="C153">
        <f t="shared" si="13"/>
        <v>1425</v>
      </c>
      <c r="D153">
        <f>IF(OR(RIGHT(A153,2)="12",RIGHT(A153,2)="03",RIGHT(A153,2)="06",RIGHT(A153,2)="09"),TRUNC(Input!$B$12/B153),0)</f>
        <v>0</v>
      </c>
      <c r="E153">
        <f>IF(D153=0,0,IF(Input!$B$2="FISSA",Input!$B$3,MIN(Input!$B$6,MAX(Input!$B$5,B153*Input!$B$4))))</f>
        <v>0</v>
      </c>
      <c r="F153">
        <f t="shared" si="14"/>
        <v>255</v>
      </c>
      <c r="G153">
        <f>G152*(1+(($B153-$B152)/B152))*(1-Input!$B$8/12)</f>
        <v>411.64244545671147</v>
      </c>
      <c r="H153">
        <f t="shared" si="10"/>
        <v>586335.48477581388</v>
      </c>
      <c r="I153">
        <f>I152*(1+(($B153-$B152)/B152))*(1-Input!$B$9/12)</f>
        <v>403.89395280767786</v>
      </c>
      <c r="J153">
        <f t="shared" si="11"/>
        <v>575293.88275094097</v>
      </c>
      <c r="K153">
        <f>K152*(1+(($B153-$B152)/B152))*(1-Input!$B$10/12)</f>
        <v>391.30049128884787</v>
      </c>
      <c r="L153">
        <f t="shared" si="12"/>
        <v>557348.20008660818</v>
      </c>
    </row>
    <row r="154" spans="1:12" x14ac:dyDescent="0.35">
      <c r="A154" t="str">
        <f>Dati!A154</f>
        <v>2000-08</v>
      </c>
      <c r="B154">
        <f>Dati!B154</f>
        <v>429.849829573926</v>
      </c>
      <c r="C154">
        <f t="shared" si="13"/>
        <v>1425</v>
      </c>
      <c r="D154">
        <f>IF(OR(RIGHT(A154,2)="12",RIGHT(A154,2)="03",RIGHT(A154,2)="06",RIGHT(A154,2)="09"),TRUNC(Input!$B$12/B154),0)</f>
        <v>0</v>
      </c>
      <c r="E154">
        <f>IF(D154=0,0,IF(Input!$B$2="FISSA",Input!$B$3,MIN(Input!$B$6,MAX(Input!$B$5,B154*Input!$B$4))))</f>
        <v>0</v>
      </c>
      <c r="F154">
        <f t="shared" si="14"/>
        <v>255</v>
      </c>
      <c r="G154">
        <f>G153*(1+(($B154-$B153)/B153))*(1-Input!$B$8/12)</f>
        <v>424.40380948370733</v>
      </c>
      <c r="H154">
        <f t="shared" si="10"/>
        <v>604520.42851428292</v>
      </c>
      <c r="I154">
        <f>I153*(1+(($B154-$B153)/B153))*(1-Input!$B$9/12)</f>
        <v>416.36304889942977</v>
      </c>
      <c r="J154">
        <f t="shared" si="11"/>
        <v>593062.34468168742</v>
      </c>
      <c r="K154">
        <f>K153*(1+(($B154-$B153)/B153))*(1-Input!$B$10/12)</f>
        <v>403.29674430236952</v>
      </c>
      <c r="L154">
        <f t="shared" si="12"/>
        <v>574442.86063087662</v>
      </c>
    </row>
    <row r="155" spans="1:12" x14ac:dyDescent="0.35">
      <c r="A155" t="str">
        <f>Dati!A155</f>
        <v>2000-09</v>
      </c>
      <c r="B155">
        <f>Dati!B155</f>
        <v>406.24083026368999</v>
      </c>
      <c r="C155">
        <f t="shared" si="13"/>
        <v>1437</v>
      </c>
      <c r="D155">
        <f>IF(OR(RIGHT(A155,2)="12",RIGHT(A155,2)="03",RIGHT(A155,2)="06",RIGHT(A155,2)="09"),TRUNC(Input!$B$12/B155),0)</f>
        <v>12</v>
      </c>
      <c r="E155">
        <f>IF(D155=0,0,IF(Input!$B$2="FISSA",Input!$B$3,MIN(Input!$B$6,MAX(Input!$B$5,B155*Input!$B$4))))</f>
        <v>5</v>
      </c>
      <c r="F155">
        <f t="shared" si="14"/>
        <v>260</v>
      </c>
      <c r="G155">
        <f>G154*(1+(($B155-$B154)/B154))*(1-Input!$B$8/12)</f>
        <v>401.06050196558482</v>
      </c>
      <c r="H155">
        <f t="shared" si="10"/>
        <v>576063.94132454542</v>
      </c>
      <c r="I155">
        <f>I154*(1+(($B155-$B154)/B154))*(1-Input!$B$9/12)</f>
        <v>393.41281716669403</v>
      </c>
      <c r="J155">
        <f t="shared" si="11"/>
        <v>565074.21826853929</v>
      </c>
      <c r="K155">
        <f>K154*(1+(($B155-$B154)/B154))*(1-Input!$B$10/12)</f>
        <v>380.98733126232275</v>
      </c>
      <c r="L155">
        <f t="shared" si="12"/>
        <v>547218.79502395785</v>
      </c>
    </row>
    <row r="156" spans="1:12" x14ac:dyDescent="0.35">
      <c r="A156" t="str">
        <f>Dati!A156</f>
        <v>2000-10</v>
      </c>
      <c r="B156">
        <f>Dati!B156</f>
        <v>398.29278923973902</v>
      </c>
      <c r="C156">
        <f t="shared" si="13"/>
        <v>1437</v>
      </c>
      <c r="D156">
        <f>IF(OR(RIGHT(A156,2)="12",RIGHT(A156,2)="03",RIGHT(A156,2)="06",RIGHT(A156,2)="09"),TRUNC(Input!$B$12/B156),0)</f>
        <v>0</v>
      </c>
      <c r="E156">
        <f>IF(D156=0,0,IF(Input!$B$2="FISSA",Input!$B$3,MIN(Input!$B$6,MAX(Input!$B$5,B156*Input!$B$4))))</f>
        <v>0</v>
      </c>
      <c r="F156">
        <f t="shared" si="14"/>
        <v>260</v>
      </c>
      <c r="G156">
        <f>G155*(1+(($B156-$B155)/B155))*(1-Input!$B$8/12)</f>
        <v>393.18104547144179</v>
      </c>
      <c r="H156">
        <f t="shared" si="10"/>
        <v>564741.16234246187</v>
      </c>
      <c r="I156">
        <f>I155*(1+(($B156-$B155)/B155))*(1-Input!$B$9/12)</f>
        <v>385.63539684963354</v>
      </c>
      <c r="J156">
        <f t="shared" si="11"/>
        <v>553898.06527292344</v>
      </c>
      <c r="K156">
        <f>K155*(1+(($B156-$B155)/B155))*(1-Input!$B$10/12)</f>
        <v>373.37773226086534</v>
      </c>
      <c r="L156">
        <f t="shared" si="12"/>
        <v>536283.80125886353</v>
      </c>
    </row>
    <row r="157" spans="1:12" x14ac:dyDescent="0.35">
      <c r="A157" t="str">
        <f>Dati!A157</f>
        <v>2000-11</v>
      </c>
      <c r="B157">
        <f>Dati!B157</f>
        <v>373.61790904652298</v>
      </c>
      <c r="C157">
        <f t="shared" si="13"/>
        <v>1437</v>
      </c>
      <c r="D157">
        <f>IF(OR(RIGHT(A157,2)="12",RIGHT(A157,2)="03",RIGHT(A157,2)="06",RIGHT(A157,2)="09"),TRUNC(Input!$B$12/B157),0)</f>
        <v>0</v>
      </c>
      <c r="E157">
        <f>IF(D157=0,0,IF(Input!$B$2="FISSA",Input!$B$3,MIN(Input!$B$6,MAX(Input!$B$5,B157*Input!$B$4))))</f>
        <v>0</v>
      </c>
      <c r="F157">
        <f t="shared" si="14"/>
        <v>260</v>
      </c>
      <c r="G157">
        <f>G156*(1+(($B157-$B156)/B156))*(1-Input!$B$8/12)</f>
        <v>368.79211080573094</v>
      </c>
      <c r="H157">
        <f t="shared" si="10"/>
        <v>529694.26322783541</v>
      </c>
      <c r="I157">
        <f>I156*(1+(($B157-$B156)/B156))*(1-Input!$B$9/12)</f>
        <v>361.66929904263549</v>
      </c>
      <c r="J157">
        <f t="shared" si="11"/>
        <v>519458.78272426722</v>
      </c>
      <c r="K157">
        <f>K156*(1+(($B157-$B156)/B156))*(1-Input!$B$10/12)</f>
        <v>350.10044400962693</v>
      </c>
      <c r="L157">
        <f t="shared" si="12"/>
        <v>502834.33804183389</v>
      </c>
    </row>
    <row r="158" spans="1:12" x14ac:dyDescent="0.35">
      <c r="A158" t="str">
        <f>Dati!A158</f>
        <v>2000-12</v>
      </c>
      <c r="B158">
        <f>Dati!B158</f>
        <v>379.85859530133399</v>
      </c>
      <c r="C158">
        <f t="shared" si="13"/>
        <v>1450</v>
      </c>
      <c r="D158">
        <f>IF(OR(RIGHT(A158,2)="12",RIGHT(A158,2)="03",RIGHT(A158,2)="06",RIGHT(A158,2)="09"),TRUNC(Input!$B$12/B158),0)</f>
        <v>13</v>
      </c>
      <c r="E158">
        <f>IF(D158=0,0,IF(Input!$B$2="FISSA",Input!$B$3,MIN(Input!$B$6,MAX(Input!$B$5,B158*Input!$B$4))))</f>
        <v>5</v>
      </c>
      <c r="F158">
        <f t="shared" si="14"/>
        <v>265</v>
      </c>
      <c r="G158">
        <f>G157*(1+(($B158-$B157)/B157))*(1-Input!$B$8/12)</f>
        <v>374.92094384677642</v>
      </c>
      <c r="H158">
        <f t="shared" si="10"/>
        <v>543370.36857782584</v>
      </c>
      <c r="I158">
        <f>I157*(1+(($B158-$B157)/B157))*(1-Input!$B$9/12)</f>
        <v>367.63379665116133</v>
      </c>
      <c r="J158">
        <f t="shared" si="11"/>
        <v>532804.00514418399</v>
      </c>
      <c r="K158">
        <f>K157*(1+(($B158-$B157)/B157))*(1-Input!$B$10/12)</f>
        <v>355.799997040432</v>
      </c>
      <c r="L158">
        <f t="shared" si="12"/>
        <v>515644.9957086264</v>
      </c>
    </row>
    <row r="159" spans="1:12" x14ac:dyDescent="0.35">
      <c r="A159" t="str">
        <f>Dati!A159</f>
        <v>2001-01</v>
      </c>
      <c r="B159">
        <f>Dati!B159</f>
        <v>389.46321302079099</v>
      </c>
      <c r="C159">
        <f t="shared" si="13"/>
        <v>1450</v>
      </c>
      <c r="D159">
        <f>IF(OR(RIGHT(A159,2)="12",RIGHT(A159,2)="03",RIGHT(A159,2)="06",RIGHT(A159,2)="09"),TRUNC(Input!$B$12/B159),0)</f>
        <v>0</v>
      </c>
      <c r="E159">
        <f>IF(D159=0,0,IF(Input!$B$2="FISSA",Input!$B$3,MIN(Input!$B$6,MAX(Input!$B$5,B159*Input!$B$4))))</f>
        <v>0</v>
      </c>
      <c r="F159">
        <f t="shared" si="14"/>
        <v>265</v>
      </c>
      <c r="G159">
        <f>G158*(1+(($B159-$B158)/B158))*(1-Input!$B$8/12)</f>
        <v>384.36868104540707</v>
      </c>
      <c r="H159">
        <f t="shared" si="10"/>
        <v>557069.58751584031</v>
      </c>
      <c r="I159">
        <f>I158*(1+(($B159-$B158)/B158))*(1-Input!$B$9/12)</f>
        <v>376.85078683548858</v>
      </c>
      <c r="J159">
        <f t="shared" si="11"/>
        <v>546168.64091145841</v>
      </c>
      <c r="K159">
        <f>K158*(1+(($B159-$B158)/B158))*(1-Input!$B$10/12)</f>
        <v>364.64430141280542</v>
      </c>
      <c r="L159">
        <f t="shared" si="12"/>
        <v>528469.23704856785</v>
      </c>
    </row>
    <row r="160" spans="1:12" x14ac:dyDescent="0.35">
      <c r="A160" t="str">
        <f>Dati!A160</f>
        <v>2001-02</v>
      </c>
      <c r="B160">
        <f>Dati!B160</f>
        <v>356.69357750271502</v>
      </c>
      <c r="C160">
        <f t="shared" si="13"/>
        <v>1450</v>
      </c>
      <c r="D160">
        <f>IF(OR(RIGHT(A160,2)="12",RIGHT(A160,2)="03",RIGHT(A160,2)="06",RIGHT(A160,2)="09"),TRUNC(Input!$B$12/B160),0)</f>
        <v>0</v>
      </c>
      <c r="E160">
        <f>IF(D160=0,0,IF(Input!$B$2="FISSA",Input!$B$3,MIN(Input!$B$6,MAX(Input!$B$5,B160*Input!$B$4))))</f>
        <v>0</v>
      </c>
      <c r="F160">
        <f t="shared" si="14"/>
        <v>265</v>
      </c>
      <c r="G160">
        <f>G159*(1+(($B160-$B159)/B159))*(1-Input!$B$8/12)</f>
        <v>351.998366432213</v>
      </c>
      <c r="H160">
        <f t="shared" si="10"/>
        <v>510132.63132670888</v>
      </c>
      <c r="I160">
        <f>I159*(1+(($B160-$B159)/B159))*(1-Input!$B$9/12)</f>
        <v>345.07046269868471</v>
      </c>
      <c r="J160">
        <f t="shared" si="11"/>
        <v>500087.17091309285</v>
      </c>
      <c r="K160">
        <f>K159*(1+(($B160-$B159)/B159))*(1-Input!$B$10/12)</f>
        <v>333.82379068617405</v>
      </c>
      <c r="L160">
        <f t="shared" si="12"/>
        <v>483779.49649495236</v>
      </c>
    </row>
    <row r="161" spans="1:12" x14ac:dyDescent="0.35">
      <c r="A161" t="str">
        <f>Dati!A161</f>
        <v>2001-03</v>
      </c>
      <c r="B161">
        <f>Dati!B161</f>
        <v>332.68339833704903</v>
      </c>
      <c r="C161">
        <f t="shared" si="13"/>
        <v>1465</v>
      </c>
      <c r="D161">
        <f>IF(OR(RIGHT(A161,2)="12",RIGHT(A161,2)="03",RIGHT(A161,2)="06",RIGHT(A161,2)="09"),TRUNC(Input!$B$12/B161),0)</f>
        <v>15</v>
      </c>
      <c r="E161">
        <f>IF(D161=0,0,IF(Input!$B$2="FISSA",Input!$B$3,MIN(Input!$B$6,MAX(Input!$B$5,B161*Input!$B$4))))</f>
        <v>5</v>
      </c>
      <c r="F161">
        <f t="shared" si="14"/>
        <v>270</v>
      </c>
      <c r="G161">
        <f>G160*(1+(($B161-$B160)/B160))*(1-Input!$B$8/12)</f>
        <v>328.27687817041704</v>
      </c>
      <c r="H161">
        <f t="shared" si="10"/>
        <v>480655.62651966093</v>
      </c>
      <c r="I161">
        <f>I160*(1+(($B161-$B160)/B160))*(1-Input!$B$9/12)</f>
        <v>321.77562180105457</v>
      </c>
      <c r="J161">
        <f t="shared" si="11"/>
        <v>471131.28593854496</v>
      </c>
      <c r="K161">
        <f>K160*(1+(($B161-$B160)/B160))*(1-Input!$B$10/12)</f>
        <v>311.22331917115179</v>
      </c>
      <c r="L161">
        <f t="shared" si="12"/>
        <v>455672.16258573736</v>
      </c>
    </row>
    <row r="162" spans="1:12" x14ac:dyDescent="0.35">
      <c r="A162" t="str">
        <f>Dati!A162</f>
        <v>2001-04</v>
      </c>
      <c r="B162">
        <f>Dati!B162</f>
        <v>356.91454297004799</v>
      </c>
      <c r="C162">
        <f t="shared" si="13"/>
        <v>1465</v>
      </c>
      <c r="D162">
        <f>IF(OR(RIGHT(A162,2)="12",RIGHT(A162,2)="03",RIGHT(A162,2)="06",RIGHT(A162,2)="09"),TRUNC(Input!$B$12/B162),0)</f>
        <v>0</v>
      </c>
      <c r="E162">
        <f>IF(D162=0,0,IF(Input!$B$2="FISSA",Input!$B$3,MIN(Input!$B$6,MAX(Input!$B$5,B162*Input!$B$4))))</f>
        <v>0</v>
      </c>
      <c r="F162">
        <f t="shared" si="14"/>
        <v>270</v>
      </c>
      <c r="G162">
        <f>G161*(1+(($B162-$B161)/B161))*(1-Input!$B$8/12)</f>
        <v>352.15772300668209</v>
      </c>
      <c r="H162">
        <f t="shared" si="10"/>
        <v>515641.06420478929</v>
      </c>
      <c r="I162">
        <f>I161*(1+(($B162-$B161)/B161))*(1-Input!$B$9/12)</f>
        <v>345.14037440658041</v>
      </c>
      <c r="J162">
        <f t="shared" si="11"/>
        <v>505360.64850564027</v>
      </c>
      <c r="K162">
        <f>K161*(1+(($B162-$B161)/B161))*(1-Input!$B$10/12)</f>
        <v>333.75228788583541</v>
      </c>
      <c r="L162">
        <f t="shared" si="12"/>
        <v>488677.10175274889</v>
      </c>
    </row>
    <row r="163" spans="1:12" x14ac:dyDescent="0.35">
      <c r="A163" t="str">
        <f>Dati!A163</f>
        <v>2001-05</v>
      </c>
      <c r="B163">
        <f>Dati!B163</f>
        <v>352.936471185573</v>
      </c>
      <c r="C163">
        <f t="shared" si="13"/>
        <v>1465</v>
      </c>
      <c r="D163">
        <f>IF(OR(RIGHT(A163,2)="12",RIGHT(A163,2)="03",RIGHT(A163,2)="06",RIGHT(A163,2)="09"),TRUNC(Input!$B$12/B163),0)</f>
        <v>0</v>
      </c>
      <c r="E163">
        <f>IF(D163=0,0,IF(Input!$B$2="FISSA",Input!$B$3,MIN(Input!$B$6,MAX(Input!$B$5,B163*Input!$B$4))))</f>
        <v>0</v>
      </c>
      <c r="F163">
        <f t="shared" si="14"/>
        <v>270</v>
      </c>
      <c r="G163">
        <f>G162*(1+(($B163-$B162)/B162))*(1-Input!$B$8/12)</f>
        <v>348.20365004613825</v>
      </c>
      <c r="H163">
        <f t="shared" si="10"/>
        <v>509848.34731759253</v>
      </c>
      <c r="I163">
        <f>I162*(1+(($B163-$B162)/B162))*(1-Input!$B$9/12)</f>
        <v>341.22243146189152</v>
      </c>
      <c r="J163">
        <f t="shared" si="11"/>
        <v>499620.86209167109</v>
      </c>
      <c r="K163">
        <f>K162*(1+(($B163-$B162)/B162))*(1-Input!$B$10/12)</f>
        <v>329.8948627653586</v>
      </c>
      <c r="L163">
        <f t="shared" si="12"/>
        <v>483025.97395125031</v>
      </c>
    </row>
    <row r="164" spans="1:12" x14ac:dyDescent="0.35">
      <c r="A164" t="str">
        <f>Dati!A164</f>
        <v>2001-06</v>
      </c>
      <c r="B164">
        <f>Dati!B164</f>
        <v>342.12311805008102</v>
      </c>
      <c r="C164">
        <f t="shared" si="13"/>
        <v>1479</v>
      </c>
      <c r="D164">
        <f>IF(OR(RIGHT(A164,2)="12",RIGHT(A164,2)="03",RIGHT(A164,2)="06",RIGHT(A164,2)="09"),TRUNC(Input!$B$12/B164),0)</f>
        <v>14</v>
      </c>
      <c r="E164">
        <f>IF(D164=0,0,IF(Input!$B$2="FISSA",Input!$B$3,MIN(Input!$B$6,MAX(Input!$B$5,B164*Input!$B$4))))</f>
        <v>5</v>
      </c>
      <c r="F164">
        <f t="shared" si="14"/>
        <v>275</v>
      </c>
      <c r="G164">
        <f>G163*(1+(($B164-$B163)/B163))*(1-Input!$B$8/12)</f>
        <v>337.50717428982472</v>
      </c>
      <c r="H164">
        <f t="shared" si="10"/>
        <v>498898.11077465076</v>
      </c>
      <c r="I164">
        <f>I163*(1+(($B164-$B163)/B163))*(1-Input!$B$9/12)</f>
        <v>330.69906591927463</v>
      </c>
      <c r="J164">
        <f t="shared" si="11"/>
        <v>488828.91849460721</v>
      </c>
      <c r="K164">
        <f>K163*(1+(($B164-$B163)/B163))*(1-Input!$B$10/12)</f>
        <v>319.65421923592129</v>
      </c>
      <c r="L164">
        <f t="shared" si="12"/>
        <v>472493.5902499276</v>
      </c>
    </row>
    <row r="165" spans="1:12" x14ac:dyDescent="0.35">
      <c r="A165" t="str">
        <f>Dati!A165</f>
        <v>2001-07</v>
      </c>
      <c r="B165">
        <f>Dati!B165</f>
        <v>336.73116499710397</v>
      </c>
      <c r="C165">
        <f t="shared" si="13"/>
        <v>1479</v>
      </c>
      <c r="D165">
        <f>IF(OR(RIGHT(A165,2)="12",RIGHT(A165,2)="03",RIGHT(A165,2)="06",RIGHT(A165,2)="09"),TRUNC(Input!$B$12/B165),0)</f>
        <v>0</v>
      </c>
      <c r="E165">
        <f>IF(D165=0,0,IF(Input!$B$2="FISSA",Input!$B$3,MIN(Input!$B$6,MAX(Input!$B$5,B165*Input!$B$4))))</f>
        <v>0</v>
      </c>
      <c r="F165">
        <f t="shared" si="14"/>
        <v>275</v>
      </c>
      <c r="G165">
        <f>G164*(1+(($B165-$B164)/B164))*(1-Input!$B$8/12)</f>
        <v>332.16028743057808</v>
      </c>
      <c r="H165">
        <f t="shared" si="10"/>
        <v>490990.06510982499</v>
      </c>
      <c r="I165">
        <f>I164*(1+(($B165-$B164)/B164))*(1-Input!$B$9/12)</f>
        <v>325.41934919890519</v>
      </c>
      <c r="J165">
        <f t="shared" si="11"/>
        <v>481020.21746518079</v>
      </c>
      <c r="K165">
        <f>K164*(1+(($B165-$B164)/B164))*(1-Input!$B$10/12)</f>
        <v>314.48529195792389</v>
      </c>
      <c r="L165">
        <f t="shared" si="12"/>
        <v>464848.74680576945</v>
      </c>
    </row>
    <row r="166" spans="1:12" x14ac:dyDescent="0.35">
      <c r="A166" t="str">
        <f>Dati!A166</f>
        <v>2001-08</v>
      </c>
      <c r="B166">
        <f>Dati!B166</f>
        <v>321.25585920994803</v>
      </c>
      <c r="C166">
        <f t="shared" si="13"/>
        <v>1479</v>
      </c>
      <c r="D166">
        <f>IF(OR(RIGHT(A166,2)="12",RIGHT(A166,2)="03",RIGHT(A166,2)="06",RIGHT(A166,2)="09"),TRUNC(Input!$B$12/B166),0)</f>
        <v>0</v>
      </c>
      <c r="E166">
        <f>IF(D166=0,0,IF(Input!$B$2="FISSA",Input!$B$3,MIN(Input!$B$6,MAX(Input!$B$5,B166*Input!$B$4))))</f>
        <v>0</v>
      </c>
      <c r="F166">
        <f t="shared" si="14"/>
        <v>275</v>
      </c>
      <c r="G166">
        <f>G165*(1+(($B166-$B165)/B165))*(1-Input!$B$8/12)</f>
        <v>316.86863960148594</v>
      </c>
      <c r="H166">
        <f t="shared" si="10"/>
        <v>468373.71797059767</v>
      </c>
      <c r="I166">
        <f>I165*(1+(($B166-$B165)/B165))*(1-Input!$B$9/12)</f>
        <v>310.39922564400587</v>
      </c>
      <c r="J166">
        <f t="shared" si="11"/>
        <v>458805.45472748467</v>
      </c>
      <c r="K166">
        <f>K165*(1+(($B166-$B165)/B165))*(1-Input!$B$10/12)</f>
        <v>299.90733629675788</v>
      </c>
      <c r="L166">
        <f t="shared" si="12"/>
        <v>443287.95038290491</v>
      </c>
    </row>
    <row r="167" spans="1:12" x14ac:dyDescent="0.35">
      <c r="A167" t="str">
        <f>Dati!A167</f>
        <v>2001-09</v>
      </c>
      <c r="B167">
        <f>Dati!B167</f>
        <v>291.91067226685402</v>
      </c>
      <c r="C167">
        <f t="shared" si="13"/>
        <v>1496</v>
      </c>
      <c r="D167">
        <f>IF(OR(RIGHT(A167,2)="12",RIGHT(A167,2)="03",RIGHT(A167,2)="06",RIGHT(A167,2)="09"),TRUNC(Input!$B$12/B167),0)</f>
        <v>17</v>
      </c>
      <c r="E167">
        <f>IF(D167=0,0,IF(Input!$B$2="FISSA",Input!$B$3,MIN(Input!$B$6,MAX(Input!$B$5,B167*Input!$B$4))))</f>
        <v>5</v>
      </c>
      <c r="F167">
        <f t="shared" si="14"/>
        <v>280</v>
      </c>
      <c r="G167">
        <f>G166*(1+(($B167-$B166)/B166))*(1-Input!$B$8/12)</f>
        <v>287.90021051240024</v>
      </c>
      <c r="H167">
        <f t="shared" si="10"/>
        <v>430418.71492655075</v>
      </c>
      <c r="I167">
        <f>I166*(1+(($B167-$B166)/B166))*(1-Input!$B$9/12)</f>
        <v>281.98698074671495</v>
      </c>
      <c r="J167">
        <f t="shared" si="11"/>
        <v>421572.52319708554</v>
      </c>
      <c r="K167">
        <f>K166*(1+(($B167-$B166)/B166))*(1-Input!$B$10/12)</f>
        <v>272.3986880985106</v>
      </c>
      <c r="L167">
        <f t="shared" si="12"/>
        <v>407228.43739537185</v>
      </c>
    </row>
    <row r="168" spans="1:12" x14ac:dyDescent="0.35">
      <c r="A168" t="str">
        <f>Dati!A168</f>
        <v>2001-10</v>
      </c>
      <c r="B168">
        <f>Dati!B168</f>
        <v>298.11432283327798</v>
      </c>
      <c r="C168">
        <f t="shared" si="13"/>
        <v>1496</v>
      </c>
      <c r="D168">
        <f>IF(OR(RIGHT(A168,2)="12",RIGHT(A168,2)="03",RIGHT(A168,2)="06",RIGHT(A168,2)="09"),TRUNC(Input!$B$12/B168),0)</f>
        <v>0</v>
      </c>
      <c r="E168">
        <f>IF(D168=0,0,IF(Input!$B$2="FISSA",Input!$B$3,MIN(Input!$B$6,MAX(Input!$B$5,B168*Input!$B$4))))</f>
        <v>0</v>
      </c>
      <c r="F168">
        <f t="shared" si="14"/>
        <v>280</v>
      </c>
      <c r="G168">
        <f>G167*(1+(($B168-$B167)/B167))*(1-Input!$B$8/12)</f>
        <v>293.99412967442709</v>
      </c>
      <c r="H168">
        <f t="shared" si="10"/>
        <v>439535.2179929429</v>
      </c>
      <c r="I168">
        <f>I167*(1+(($B168-$B167)/B167))*(1-Input!$B$9/12)</f>
        <v>287.91973843421954</v>
      </c>
      <c r="J168">
        <f t="shared" si="11"/>
        <v>430447.9286975924</v>
      </c>
      <c r="K168">
        <f>K167*(1+(($B168-$B167)/B167))*(1-Input!$B$10/12)</f>
        <v>278.07176078944991</v>
      </c>
      <c r="L168">
        <f t="shared" si="12"/>
        <v>415715.35414101707</v>
      </c>
    </row>
    <row r="169" spans="1:12" x14ac:dyDescent="0.35">
      <c r="A169" t="str">
        <f>Dati!A169</f>
        <v>2001-11</v>
      </c>
      <c r="B169">
        <f>Dati!B169</f>
        <v>316.44838120999202</v>
      </c>
      <c r="C169">
        <f t="shared" si="13"/>
        <v>1496</v>
      </c>
      <c r="D169">
        <f>IF(OR(RIGHT(A169,2)="12",RIGHT(A169,2)="03",RIGHT(A169,2)="06",RIGHT(A169,2)="09"),TRUNC(Input!$B$12/B169),0)</f>
        <v>0</v>
      </c>
      <c r="E169">
        <f>IF(D169=0,0,IF(Input!$B$2="FISSA",Input!$B$3,MIN(Input!$B$6,MAX(Input!$B$5,B169*Input!$B$4))))</f>
        <v>0</v>
      </c>
      <c r="F169">
        <f t="shared" si="14"/>
        <v>280</v>
      </c>
      <c r="G169">
        <f>G168*(1+(($B169-$B168)/B168))*(1-Input!$B$8/12)</f>
        <v>312.04878955850529</v>
      </c>
      <c r="H169">
        <f t="shared" si="10"/>
        <v>466544.98917952389</v>
      </c>
      <c r="I169">
        <f>I168*(1+(($B169-$B168)/B168))*(1-Input!$B$9/12)</f>
        <v>305.56315667318165</v>
      </c>
      <c r="J169">
        <f t="shared" si="11"/>
        <v>456842.48238307977</v>
      </c>
      <c r="K169">
        <f>K168*(1+(($B169-$B168)/B168))*(1-Input!$B$10/12)</f>
        <v>295.0502109168728</v>
      </c>
      <c r="L169">
        <f t="shared" si="12"/>
        <v>441115.1155316417</v>
      </c>
    </row>
    <row r="170" spans="1:12" x14ac:dyDescent="0.35">
      <c r="A170" t="str">
        <f>Dati!A170</f>
        <v>2001-12</v>
      </c>
      <c r="B170">
        <f>Dati!B170</f>
        <v>319.413873262474</v>
      </c>
      <c r="C170">
        <f t="shared" si="13"/>
        <v>1511</v>
      </c>
      <c r="D170">
        <f>IF(OR(RIGHT(A170,2)="12",RIGHT(A170,2)="03",RIGHT(A170,2)="06",RIGHT(A170,2)="09"),TRUNC(Input!$B$12/B170),0)</f>
        <v>15</v>
      </c>
      <c r="E170">
        <f>IF(D170=0,0,IF(Input!$B$2="FISSA",Input!$B$3,MIN(Input!$B$6,MAX(Input!$B$5,B170*Input!$B$4))))</f>
        <v>5</v>
      </c>
      <c r="F170">
        <f t="shared" si="14"/>
        <v>285</v>
      </c>
      <c r="G170">
        <f>G169*(1+(($B170-$B169)/B169))*(1-Input!$B$8/12)</f>
        <v>314.94680452871671</v>
      </c>
      <c r="H170">
        <f t="shared" si="10"/>
        <v>475599.62164289097</v>
      </c>
      <c r="I170">
        <f>I169*(1+(($B170-$B169)/B169))*(1-Input!$B$9/12)</f>
        <v>308.36238586937384</v>
      </c>
      <c r="J170">
        <f t="shared" si="11"/>
        <v>465650.56504862389</v>
      </c>
      <c r="K170">
        <f>K169*(1+(($B170-$B169)/B169))*(1-Input!$B$10/12)</f>
        <v>297.69108738856386</v>
      </c>
      <c r="L170">
        <f t="shared" si="12"/>
        <v>449526.23304412002</v>
      </c>
    </row>
    <row r="171" spans="1:12" x14ac:dyDescent="0.35">
      <c r="A171" t="str">
        <f>Dati!A171</f>
        <v>2002-01</v>
      </c>
      <c r="B171">
        <f>Dati!B171</f>
        <v>310.66162463847098</v>
      </c>
      <c r="C171">
        <f t="shared" si="13"/>
        <v>1511</v>
      </c>
      <c r="D171">
        <f>IF(OR(RIGHT(A171,2)="12",RIGHT(A171,2)="03",RIGHT(A171,2)="06",RIGHT(A171,2)="09"),TRUNC(Input!$B$12/B171),0)</f>
        <v>0</v>
      </c>
      <c r="E171">
        <f>IF(D171=0,0,IF(Input!$B$2="FISSA",Input!$B$3,MIN(Input!$B$6,MAX(Input!$B$5,B171*Input!$B$4))))</f>
        <v>0</v>
      </c>
      <c r="F171">
        <f t="shared" si="14"/>
        <v>285</v>
      </c>
      <c r="G171">
        <f>G170*(1+(($B171-$B170)/B170))*(1-Input!$B$8/12)</f>
        <v>306.29143148924868</v>
      </c>
      <c r="H171">
        <f t="shared" si="10"/>
        <v>462521.35298025474</v>
      </c>
      <c r="I171">
        <f>I170*(1+(($B171-$B170)/B170))*(1-Input!$B$9/12)</f>
        <v>299.85047680730946</v>
      </c>
      <c r="J171">
        <f t="shared" si="11"/>
        <v>452789.07045584457</v>
      </c>
      <c r="K171">
        <f>K170*(1+(($B171-$B170)/B170))*(1-Input!$B$10/12)</f>
        <v>289.41342488446196</v>
      </c>
      <c r="L171">
        <f t="shared" si="12"/>
        <v>437018.685000422</v>
      </c>
    </row>
    <row r="172" spans="1:12" x14ac:dyDescent="0.35">
      <c r="A172" t="str">
        <f>Dati!A172</f>
        <v>2002-02</v>
      </c>
      <c r="B172">
        <f>Dati!B172</f>
        <v>308.37979118293401</v>
      </c>
      <c r="C172">
        <f t="shared" si="13"/>
        <v>1511</v>
      </c>
      <c r="D172">
        <f>IF(OR(RIGHT(A172,2)="12",RIGHT(A172,2)="03",RIGHT(A172,2)="06",RIGHT(A172,2)="09"),TRUNC(Input!$B$12/B172),0)</f>
        <v>0</v>
      </c>
      <c r="E172">
        <f>IF(D172=0,0,IF(Input!$B$2="FISSA",Input!$B$3,MIN(Input!$B$6,MAX(Input!$B$5,B172*Input!$B$4))))</f>
        <v>0</v>
      </c>
      <c r="F172">
        <f t="shared" si="14"/>
        <v>285</v>
      </c>
      <c r="G172">
        <f>G171*(1+(($B172-$B171)/B171))*(1-Input!$B$8/12)</f>
        <v>304.01636062939394</v>
      </c>
      <c r="H172">
        <f t="shared" si="10"/>
        <v>459083.72091101424</v>
      </c>
      <c r="I172">
        <f>I171*(1+(($B172-$B171)/B171))*(1-Input!$B$9/12)</f>
        <v>297.58604205078103</v>
      </c>
      <c r="J172">
        <f t="shared" si="11"/>
        <v>449367.50953873014</v>
      </c>
      <c r="K172">
        <f>K171*(1+(($B172-$B171)/B171))*(1-Input!$B$10/12)</f>
        <v>287.16795789338192</v>
      </c>
      <c r="L172">
        <f t="shared" si="12"/>
        <v>433625.78437690006</v>
      </c>
    </row>
    <row r="173" spans="1:12" x14ac:dyDescent="0.35">
      <c r="A173" t="str">
        <f>Dati!A173</f>
        <v>2002-03</v>
      </c>
      <c r="B173">
        <f>Dati!B173</f>
        <v>322.30631213764502</v>
      </c>
      <c r="C173">
        <f t="shared" si="13"/>
        <v>1526</v>
      </c>
      <c r="D173">
        <f>IF(OR(RIGHT(A173,2)="12",RIGHT(A173,2)="03",RIGHT(A173,2)="06",RIGHT(A173,2)="09"),TRUNC(Input!$B$12/B173),0)</f>
        <v>15</v>
      </c>
      <c r="E173">
        <f>IF(D173=0,0,IF(Input!$B$2="FISSA",Input!$B$3,MIN(Input!$B$6,MAX(Input!$B$5,B173*Input!$B$4))))</f>
        <v>5</v>
      </c>
      <c r="F173">
        <f t="shared" si="14"/>
        <v>290</v>
      </c>
      <c r="G173">
        <f>G172*(1+(($B173-$B172)/B172))*(1-Input!$B$8/12)</f>
        <v>317.7193489737399</v>
      </c>
      <c r="H173">
        <f t="shared" si="10"/>
        <v>484549.72653392708</v>
      </c>
      <c r="I173">
        <f>I172*(1+(($B173-$B172)/B172))*(1-Input!$B$9/12)</f>
        <v>310.96031726029713</v>
      </c>
      <c r="J173">
        <f t="shared" si="11"/>
        <v>474235.44413921342</v>
      </c>
      <c r="K173">
        <f>K172*(1+(($B173-$B172)/B172))*(1-Input!$B$10/12)</f>
        <v>300.01148940037126</v>
      </c>
      <c r="L173">
        <f t="shared" si="12"/>
        <v>457527.53282496653</v>
      </c>
    </row>
    <row r="174" spans="1:12" x14ac:dyDescent="0.35">
      <c r="A174" t="str">
        <f>Dati!A174</f>
        <v>2002-04</v>
      </c>
      <c r="B174">
        <f>Dati!B174</f>
        <v>312.09840752457001</v>
      </c>
      <c r="C174">
        <f t="shared" si="13"/>
        <v>1526</v>
      </c>
      <c r="D174">
        <f>IF(OR(RIGHT(A174,2)="12",RIGHT(A174,2)="03",RIGHT(A174,2)="06",RIGHT(A174,2)="09"),TRUNC(Input!$B$12/B174),0)</f>
        <v>0</v>
      </c>
      <c r="E174">
        <f>IF(D174=0,0,IF(Input!$B$2="FISSA",Input!$B$3,MIN(Input!$B$6,MAX(Input!$B$5,B174*Input!$B$4))))</f>
        <v>0</v>
      </c>
      <c r="F174">
        <f t="shared" si="14"/>
        <v>290</v>
      </c>
      <c r="G174">
        <f>G173*(1+(($B174-$B173)/B173))*(1-Input!$B$8/12)</f>
        <v>307.6310820234022</v>
      </c>
      <c r="H174">
        <f t="shared" si="10"/>
        <v>469155.03116771177</v>
      </c>
      <c r="I174">
        <f>I173*(1+(($B174-$B173)/B173))*(1-Input!$B$9/12)</f>
        <v>301.04902501270283</v>
      </c>
      <c r="J174">
        <f t="shared" si="11"/>
        <v>459110.8121693845</v>
      </c>
      <c r="K174">
        <f>K173*(1+(($B174-$B173)/B173))*(1-Input!$B$10/12)</f>
        <v>290.38864819354205</v>
      </c>
      <c r="L174">
        <f t="shared" si="12"/>
        <v>442843.07714334514</v>
      </c>
    </row>
    <row r="175" spans="1:12" x14ac:dyDescent="0.35">
      <c r="A175" t="str">
        <f>Dati!A175</f>
        <v>2002-05</v>
      </c>
      <c r="B175">
        <f>Dati!B175</f>
        <v>312.538591329442</v>
      </c>
      <c r="C175">
        <f t="shared" si="13"/>
        <v>1526</v>
      </c>
      <c r="D175">
        <f>IF(OR(RIGHT(A175,2)="12",RIGHT(A175,2)="03",RIGHT(A175,2)="06",RIGHT(A175,2)="09"),TRUNC(Input!$B$12/B175),0)</f>
        <v>0</v>
      </c>
      <c r="E175">
        <f>IF(D175=0,0,IF(Input!$B$2="FISSA",Input!$B$3,MIN(Input!$B$6,MAX(Input!$B$5,B175*Input!$B$4))))</f>
        <v>0</v>
      </c>
      <c r="F175">
        <f t="shared" si="14"/>
        <v>290</v>
      </c>
      <c r="G175">
        <f>G174*(1+(($B175-$B174)/B174))*(1-Input!$B$8/12)</f>
        <v>308.03929302894284</v>
      </c>
      <c r="H175">
        <f t="shared" si="10"/>
        <v>469777.96116216679</v>
      </c>
      <c r="I175">
        <f>I174*(1+(($B175-$B174)/B174))*(1-Input!$B$9/12)</f>
        <v>301.41081775585496</v>
      </c>
      <c r="J175">
        <f t="shared" si="11"/>
        <v>459662.90789543465</v>
      </c>
      <c r="K175">
        <f>K174*(1+(($B175-$B174)/B174))*(1-Input!$B$10/12)</f>
        <v>290.67704661729198</v>
      </c>
      <c r="L175">
        <f t="shared" si="12"/>
        <v>443283.17313798756</v>
      </c>
    </row>
    <row r="176" spans="1:12" x14ac:dyDescent="0.35">
      <c r="A176" t="str">
        <f>Dati!A176</f>
        <v>2002-06</v>
      </c>
      <c r="B176">
        <f>Dati!B176</f>
        <v>293.46605488015899</v>
      </c>
      <c r="C176">
        <f t="shared" si="13"/>
        <v>1543</v>
      </c>
      <c r="D176">
        <f>IF(OR(RIGHT(A176,2)="12",RIGHT(A176,2)="03",RIGHT(A176,2)="06",RIGHT(A176,2)="09"),TRUNC(Input!$B$12/B176),0)</f>
        <v>17</v>
      </c>
      <c r="E176">
        <f>IF(D176=0,0,IF(Input!$B$2="FISSA",Input!$B$3,MIN(Input!$B$6,MAX(Input!$B$5,B176*Input!$B$4))))</f>
        <v>5</v>
      </c>
      <c r="F176">
        <f t="shared" si="14"/>
        <v>295</v>
      </c>
      <c r="G176">
        <f>G175*(1+(($B176-$B175)/B175))*(1-Input!$B$8/12)</f>
        <v>289.21722092763059</v>
      </c>
      <c r="H176">
        <f t="shared" si="10"/>
        <v>445967.171891334</v>
      </c>
      <c r="I176">
        <f>I175*(1+(($B176-$B175)/B175))*(1-Input!$B$9/12)</f>
        <v>282.95838707391732</v>
      </c>
      <c r="J176">
        <f t="shared" si="11"/>
        <v>436309.79125505441</v>
      </c>
      <c r="K176">
        <f>K175*(1+(($B176-$B175)/B175))*(1-Input!$B$10/12)</f>
        <v>272.82487734738078</v>
      </c>
      <c r="L176">
        <f t="shared" si="12"/>
        <v>420673.78574700851</v>
      </c>
    </row>
    <row r="177" spans="1:12" x14ac:dyDescent="0.35">
      <c r="A177" t="str">
        <f>Dati!A177</f>
        <v>2002-07</v>
      </c>
      <c r="B177">
        <f>Dati!B177</f>
        <v>268.85511726640198</v>
      </c>
      <c r="C177">
        <f t="shared" si="13"/>
        <v>1543</v>
      </c>
      <c r="D177">
        <f>IF(OR(RIGHT(A177,2)="12",RIGHT(A177,2)="03",RIGHT(A177,2)="06",RIGHT(A177,2)="09"),TRUNC(Input!$B$12/B177),0)</f>
        <v>0</v>
      </c>
      <c r="E177">
        <f>IF(D177=0,0,IF(Input!$B$2="FISSA",Input!$B$3,MIN(Input!$B$6,MAX(Input!$B$5,B177*Input!$B$4))))</f>
        <v>0</v>
      </c>
      <c r="F177">
        <f t="shared" si="14"/>
        <v>295</v>
      </c>
      <c r="G177">
        <f>G176*(1+(($B177-$B176)/B176))*(1-Input!$B$8/12)</f>
        <v>264.94052296971023</v>
      </c>
      <c r="H177">
        <f t="shared" si="10"/>
        <v>408508.2269422629</v>
      </c>
      <c r="I177">
        <f>I176*(1+(($B177-$B176)/B176))*(1-Input!$B$9/12)</f>
        <v>259.17464781577308</v>
      </c>
      <c r="J177">
        <f t="shared" si="11"/>
        <v>399611.48157973785</v>
      </c>
      <c r="K177">
        <f>K176*(1+(($B177-$B176)/B176))*(1-Input!$B$10/12)</f>
        <v>249.84082663506962</v>
      </c>
      <c r="L177">
        <f t="shared" si="12"/>
        <v>385209.39549791242</v>
      </c>
    </row>
    <row r="178" spans="1:12" x14ac:dyDescent="0.35">
      <c r="A178" t="str">
        <f>Dati!A178</f>
        <v>2002-08</v>
      </c>
      <c r="B178">
        <f>Dati!B178</f>
        <v>269.55008330064601</v>
      </c>
      <c r="C178">
        <f t="shared" si="13"/>
        <v>1543</v>
      </c>
      <c r="D178">
        <f>IF(OR(RIGHT(A178,2)="12",RIGHT(A178,2)="03",RIGHT(A178,2)="06",RIGHT(A178,2)="09"),TRUNC(Input!$B$12/B178),0)</f>
        <v>0</v>
      </c>
      <c r="E178">
        <f>IF(D178=0,0,IF(Input!$B$2="FISSA",Input!$B$3,MIN(Input!$B$6,MAX(Input!$B$5,B178*Input!$B$4))))</f>
        <v>0</v>
      </c>
      <c r="F178">
        <f t="shared" si="14"/>
        <v>295</v>
      </c>
      <c r="G178">
        <f>G177*(1+(($B178-$B177)/B177))*(1-Input!$B$8/12)</f>
        <v>265.60323468609505</v>
      </c>
      <c r="H178">
        <f t="shared" si="10"/>
        <v>409530.79112064466</v>
      </c>
      <c r="I178">
        <f>I177*(1+(($B178-$B177)/B177))*(1-Input!$B$9/12)</f>
        <v>259.79045642688789</v>
      </c>
      <c r="J178">
        <f t="shared" si="11"/>
        <v>400561.674266688</v>
      </c>
      <c r="K178">
        <f>K177*(1+(($B178-$B177)/B177))*(1-Input!$B$10/12)</f>
        <v>250.38227302242447</v>
      </c>
      <c r="L178">
        <f t="shared" si="12"/>
        <v>386044.84727360099</v>
      </c>
    </row>
    <row r="179" spans="1:12" x14ac:dyDescent="0.35">
      <c r="A179" t="str">
        <f>Dati!A179</f>
        <v>2002-09</v>
      </c>
      <c r="B179">
        <f>Dati!B179</f>
        <v>239.98511827415101</v>
      </c>
      <c r="C179">
        <f t="shared" si="13"/>
        <v>1563</v>
      </c>
      <c r="D179">
        <f>IF(OR(RIGHT(A179,2)="12",RIGHT(A179,2)="03",RIGHT(A179,2)="06",RIGHT(A179,2)="09"),TRUNC(Input!$B$12/B179),0)</f>
        <v>20</v>
      </c>
      <c r="E179">
        <f>IF(D179=0,0,IF(Input!$B$2="FISSA",Input!$B$3,MIN(Input!$B$6,MAX(Input!$B$5,B179*Input!$B$4))))</f>
        <v>5</v>
      </c>
      <c r="F179">
        <f t="shared" si="14"/>
        <v>300</v>
      </c>
      <c r="G179">
        <f>G178*(1+(($B179-$B178)/B178))*(1-Input!$B$8/12)</f>
        <v>236.45146450852292</v>
      </c>
      <c r="H179">
        <f t="shared" si="10"/>
        <v>369273.6390268213</v>
      </c>
      <c r="I179">
        <f>I178*(1+(($B179-$B178)/B178))*(1-Input!$B$9/12)</f>
        <v>231.24776639449641</v>
      </c>
      <c r="J179">
        <f t="shared" si="11"/>
        <v>361140.2588745979</v>
      </c>
      <c r="K179">
        <f>K178*(1+(($B179-$B178)/B178))*(1-Input!$B$10/12)</f>
        <v>222.82680084833518</v>
      </c>
      <c r="L179">
        <f t="shared" si="12"/>
        <v>347978.28972594789</v>
      </c>
    </row>
    <row r="180" spans="1:12" x14ac:dyDescent="0.35">
      <c r="A180" t="str">
        <f>Dati!A180</f>
        <v>2002-10</v>
      </c>
      <c r="B180">
        <f>Dati!B180</f>
        <v>257.65724470573798</v>
      </c>
      <c r="C180">
        <f t="shared" si="13"/>
        <v>1563</v>
      </c>
      <c r="D180">
        <f>IF(OR(RIGHT(A180,2)="12",RIGHT(A180,2)="03",RIGHT(A180,2)="06",RIGHT(A180,2)="09"),TRUNC(Input!$B$12/B180),0)</f>
        <v>0</v>
      </c>
      <c r="E180">
        <f>IF(D180=0,0,IF(Input!$B$2="FISSA",Input!$B$3,MIN(Input!$B$6,MAX(Input!$B$5,B180*Input!$B$4))))</f>
        <v>0</v>
      </c>
      <c r="F180">
        <f t="shared" si="14"/>
        <v>300</v>
      </c>
      <c r="G180">
        <f>G179*(1+(($B180-$B179)/B179))*(1-Input!$B$8/12)</f>
        <v>253.84222295639952</v>
      </c>
      <c r="H180">
        <f t="shared" si="10"/>
        <v>396455.39448085247</v>
      </c>
      <c r="I180">
        <f>I179*(1+(($B180-$B179)/B179))*(1-Input!$B$9/12)</f>
        <v>248.22476371579918</v>
      </c>
      <c r="J180">
        <f t="shared" si="11"/>
        <v>387675.30568779411</v>
      </c>
      <c r="K180">
        <f>K179*(1+(($B180-$B179)/B179))*(1-Input!$B$10/12)</f>
        <v>239.13573436445245</v>
      </c>
      <c r="L180">
        <f t="shared" si="12"/>
        <v>373469.15281163919</v>
      </c>
    </row>
    <row r="181" spans="1:12" x14ac:dyDescent="0.35">
      <c r="A181" t="str">
        <f>Dati!A181</f>
        <v>2002-11</v>
      </c>
      <c r="B181">
        <f>Dati!B181</f>
        <v>271.75149860327298</v>
      </c>
      <c r="C181">
        <f t="shared" si="13"/>
        <v>1563</v>
      </c>
      <c r="D181">
        <f>IF(OR(RIGHT(A181,2)="12",RIGHT(A181,2)="03",RIGHT(A181,2)="06",RIGHT(A181,2)="09"),TRUNC(Input!$B$12/B181),0)</f>
        <v>0</v>
      </c>
      <c r="E181">
        <f>IF(D181=0,0,IF(Input!$B$2="FISSA",Input!$B$3,MIN(Input!$B$6,MAX(Input!$B$5,B181*Input!$B$4))))</f>
        <v>0</v>
      </c>
      <c r="F181">
        <f t="shared" si="14"/>
        <v>300</v>
      </c>
      <c r="G181">
        <f>G180*(1+(($B181-$B180)/B180))*(1-Input!$B$8/12)</f>
        <v>267.70547855383808</v>
      </c>
      <c r="H181">
        <f t="shared" si="10"/>
        <v>418123.66297964891</v>
      </c>
      <c r="I181">
        <f>I180*(1+(($B181-$B180)/B180))*(1-Input!$B$9/12)</f>
        <v>261.74850386281827</v>
      </c>
      <c r="J181">
        <f t="shared" si="11"/>
        <v>408812.91153758497</v>
      </c>
      <c r="K181">
        <f>K180*(1+(($B181-$B180)/B180))*(1-Input!$B$10/12)</f>
        <v>252.11174235786808</v>
      </c>
      <c r="L181">
        <f t="shared" si="12"/>
        <v>393750.65330534783</v>
      </c>
    </row>
    <row r="182" spans="1:12" x14ac:dyDescent="0.35">
      <c r="A182" t="str">
        <f>Dati!A182</f>
        <v>2002-12</v>
      </c>
      <c r="B182">
        <f>Dati!B182</f>
        <v>258.79533236342797</v>
      </c>
      <c r="C182">
        <f t="shared" si="13"/>
        <v>1582</v>
      </c>
      <c r="D182">
        <f>IF(OR(RIGHT(A182,2)="12",RIGHT(A182,2)="03",RIGHT(A182,2)="06",RIGHT(A182,2)="09"),TRUNC(Input!$B$12/B182),0)</f>
        <v>19</v>
      </c>
      <c r="E182">
        <f>IF(D182=0,0,IF(Input!$B$2="FISSA",Input!$B$3,MIN(Input!$B$6,MAX(Input!$B$5,B182*Input!$B$4))))</f>
        <v>5</v>
      </c>
      <c r="F182">
        <f t="shared" si="14"/>
        <v>305</v>
      </c>
      <c r="G182">
        <f>G181*(1+(($B182-$B181)/B181))*(1-Input!$B$8/12)</f>
        <v>254.9209672925985</v>
      </c>
      <c r="H182">
        <f t="shared" si="10"/>
        <v>402979.97025689081</v>
      </c>
      <c r="I182">
        <f>I181*(1+(($B182-$B181)/B181))*(1-Input!$B$9/12)</f>
        <v>249.21731452666847</v>
      </c>
      <c r="J182">
        <f t="shared" si="11"/>
        <v>393956.79158118955</v>
      </c>
      <c r="K182">
        <f>K181*(1+(($B182-$B181)/B181))*(1-Input!$B$10/12)</f>
        <v>239.99189307951858</v>
      </c>
      <c r="L182">
        <f t="shared" si="12"/>
        <v>379362.17485179839</v>
      </c>
    </row>
    <row r="183" spans="1:12" x14ac:dyDescent="0.35">
      <c r="A183" t="str">
        <f>Dati!A183</f>
        <v>2003-01</v>
      </c>
      <c r="B183">
        <f>Dati!B183</f>
        <v>251.24176166627799</v>
      </c>
      <c r="C183">
        <f t="shared" si="13"/>
        <v>1582</v>
      </c>
      <c r="D183">
        <f>IF(OR(RIGHT(A183,2)="12",RIGHT(A183,2)="03",RIGHT(A183,2)="06",RIGHT(A183,2)="09"),TRUNC(Input!$B$12/B183),0)</f>
        <v>0</v>
      </c>
      <c r="E183">
        <f>IF(D183=0,0,IF(Input!$B$2="FISSA",Input!$B$3,MIN(Input!$B$6,MAX(Input!$B$5,B183*Input!$B$4))))</f>
        <v>0</v>
      </c>
      <c r="F183">
        <f t="shared" si="14"/>
        <v>305</v>
      </c>
      <c r="G183">
        <f>G182*(1+(($B183-$B182)/B182))*(1-Input!$B$8/12)</f>
        <v>247.45985598220872</v>
      </c>
      <c r="H183">
        <f t="shared" si="10"/>
        <v>391176.49216385419</v>
      </c>
      <c r="I183">
        <f>I182*(1+(($B183-$B182)/B182))*(1-Input!$B$9/12)</f>
        <v>241.89289670200745</v>
      </c>
      <c r="J183">
        <f t="shared" si="11"/>
        <v>382369.56258257577</v>
      </c>
      <c r="K183">
        <f>K182*(1+(($B183-$B182)/B182))*(1-Input!$B$10/12)</f>
        <v>232.89006847613194</v>
      </c>
      <c r="L183">
        <f t="shared" si="12"/>
        <v>368127.08832924074</v>
      </c>
    </row>
    <row r="184" spans="1:12" x14ac:dyDescent="0.35">
      <c r="A184" t="str">
        <f>Dati!A184</f>
        <v>2003-02</v>
      </c>
      <c r="B184">
        <f>Dati!B184</f>
        <v>246.838975650809</v>
      </c>
      <c r="C184">
        <f t="shared" si="13"/>
        <v>1582</v>
      </c>
      <c r="D184">
        <f>IF(OR(RIGHT(A184,2)="12",RIGHT(A184,2)="03",RIGHT(A184,2)="06",RIGHT(A184,2)="09"),TRUNC(Input!$B$12/B184),0)</f>
        <v>0</v>
      </c>
      <c r="E184">
        <f>IF(D184=0,0,IF(Input!$B$2="FISSA",Input!$B$3,MIN(Input!$B$6,MAX(Input!$B$5,B184*Input!$B$4))))</f>
        <v>0</v>
      </c>
      <c r="F184">
        <f t="shared" si="14"/>
        <v>305</v>
      </c>
      <c r="G184">
        <f>G183*(1+(($B184-$B183)/B183))*(1-Input!$B$8/12)</f>
        <v>243.10308418534413</v>
      </c>
      <c r="H184">
        <f t="shared" si="10"/>
        <v>384284.07918121439</v>
      </c>
      <c r="I184">
        <f>I183*(1+(($B184-$B183)/B183))*(1-Input!$B$9/12)</f>
        <v>237.60442990299046</v>
      </c>
      <c r="J184">
        <f t="shared" si="11"/>
        <v>375585.20810653089</v>
      </c>
      <c r="K184">
        <f>K183*(1+(($B184-$B183)/B183))*(1-Input!$B$10/12)</f>
        <v>228.71354235319947</v>
      </c>
      <c r="L184">
        <f t="shared" si="12"/>
        <v>361519.82400276157</v>
      </c>
    </row>
    <row r="185" spans="1:12" x14ac:dyDescent="0.35">
      <c r="A185" t="str">
        <f>Dati!A185</f>
        <v>2003-03</v>
      </c>
      <c r="B185">
        <f>Dati!B185</f>
        <v>245.905950903513</v>
      </c>
      <c r="C185">
        <f t="shared" si="13"/>
        <v>1602</v>
      </c>
      <c r="D185">
        <f>IF(OR(RIGHT(A185,2)="12",RIGHT(A185,2)="03",RIGHT(A185,2)="06",RIGHT(A185,2)="09"),TRUNC(Input!$B$12/B185),0)</f>
        <v>20</v>
      </c>
      <c r="E185">
        <f>IF(D185=0,0,IF(Input!$B$2="FISSA",Input!$B$3,MIN(Input!$B$6,MAX(Input!$B$5,B185*Input!$B$4))))</f>
        <v>5</v>
      </c>
      <c r="F185">
        <f t="shared" si="14"/>
        <v>310</v>
      </c>
      <c r="G185">
        <f>G184*(1+(($B185-$B184)/B184))*(1-Input!$B$8/12)</f>
        <v>242.16399869043221</v>
      </c>
      <c r="H185">
        <f t="shared" si="10"/>
        <v>387636.72590207239</v>
      </c>
      <c r="I185">
        <f>I184*(1+(($B185-$B184)/B184))*(1-Input!$B$9/12)</f>
        <v>236.65699692946791</v>
      </c>
      <c r="J185">
        <f t="shared" si="11"/>
        <v>378814.50908100756</v>
      </c>
      <c r="K185">
        <f>K184*(1+(($B185-$B184)/B184))*(1-Input!$B$10/12)</f>
        <v>227.75409269619854</v>
      </c>
      <c r="L185">
        <f t="shared" si="12"/>
        <v>364552.05649931007</v>
      </c>
    </row>
    <row r="186" spans="1:12" x14ac:dyDescent="0.35">
      <c r="A186" t="str">
        <f>Dati!A186</f>
        <v>2003-04</v>
      </c>
      <c r="B186">
        <f>Dati!B186</f>
        <v>267.865763024182</v>
      </c>
      <c r="C186">
        <f t="shared" si="13"/>
        <v>1602</v>
      </c>
      <c r="D186">
        <f>IF(OR(RIGHT(A186,2)="12",RIGHT(A186,2)="03",RIGHT(A186,2)="06",RIGHT(A186,2)="09"),TRUNC(Input!$B$12/B186),0)</f>
        <v>0</v>
      </c>
      <c r="E186">
        <f>IF(D186=0,0,IF(Input!$B$2="FISSA",Input!$B$3,MIN(Input!$B$6,MAX(Input!$B$5,B186*Input!$B$4))))</f>
        <v>0</v>
      </c>
      <c r="F186">
        <f t="shared" si="14"/>
        <v>310</v>
      </c>
      <c r="G186">
        <f>G185*(1+(($B186-$B185)/B185))*(1-Input!$B$8/12)</f>
        <v>263.76766575808733</v>
      </c>
      <c r="H186">
        <f t="shared" si="10"/>
        <v>422245.80054445588</v>
      </c>
      <c r="I186">
        <f>I185*(1+(($B186-$B185)/B185))*(1-Input!$B$9/12)</f>
        <v>257.73715558333402</v>
      </c>
      <c r="J186">
        <f t="shared" si="11"/>
        <v>412584.92324450111</v>
      </c>
      <c r="K186">
        <f>K185*(1+(($B186-$B185)/B185))*(1-Input!$B$10/12)</f>
        <v>247.98954151492978</v>
      </c>
      <c r="L186">
        <f t="shared" si="12"/>
        <v>396969.24550691753</v>
      </c>
    </row>
    <row r="187" spans="1:12" x14ac:dyDescent="0.35">
      <c r="A187" t="str">
        <f>Dati!A187</f>
        <v>2003-05</v>
      </c>
      <c r="B187">
        <f>Dati!B187</f>
        <v>283.45436520625401</v>
      </c>
      <c r="C187">
        <f t="shared" si="13"/>
        <v>1602</v>
      </c>
      <c r="D187">
        <f>IF(OR(RIGHT(A187,2)="12",RIGHT(A187,2)="03",RIGHT(A187,2)="06",RIGHT(A187,2)="09"),TRUNC(Input!$B$12/B187),0)</f>
        <v>0</v>
      </c>
      <c r="E187">
        <f>IF(D187=0,0,IF(Input!$B$2="FISSA",Input!$B$3,MIN(Input!$B$6,MAX(Input!$B$5,B187*Input!$B$4))))</f>
        <v>0</v>
      </c>
      <c r="F187">
        <f t="shared" si="14"/>
        <v>310</v>
      </c>
      <c r="G187">
        <f>G186*(1+(($B187-$B186)/B186))*(1-Input!$B$8/12)</f>
        <v>279.09451699739378</v>
      </c>
      <c r="H187">
        <f t="shared" si="10"/>
        <v>446799.41622982483</v>
      </c>
      <c r="I187">
        <f>I186*(1+(($B187-$B186)/B186))*(1-Input!$B$9/12)</f>
        <v>272.67949756223652</v>
      </c>
      <c r="J187">
        <f t="shared" si="11"/>
        <v>436522.55509470293</v>
      </c>
      <c r="K187">
        <f>K186*(1+(($B187-$B186)/B186))*(1-Input!$B$10/12)</f>
        <v>262.31209328668928</v>
      </c>
      <c r="L187">
        <f t="shared" si="12"/>
        <v>419913.97344527621</v>
      </c>
    </row>
    <row r="188" spans="1:12" x14ac:dyDescent="0.35">
      <c r="A188" t="str">
        <f>Dati!A188</f>
        <v>2003-06</v>
      </c>
      <c r="B188">
        <f>Dati!B188</f>
        <v>288.89802462374001</v>
      </c>
      <c r="C188">
        <f t="shared" si="13"/>
        <v>1619</v>
      </c>
      <c r="D188">
        <f>IF(OR(RIGHT(A188,2)="12",RIGHT(A188,2)="03",RIGHT(A188,2)="06",RIGHT(A188,2)="09"),TRUNC(Input!$B$12/B188),0)</f>
        <v>17</v>
      </c>
      <c r="E188">
        <f>IF(D188=0,0,IF(Input!$B$2="FISSA",Input!$B$3,MIN(Input!$B$6,MAX(Input!$B$5,B188*Input!$B$4))))</f>
        <v>5</v>
      </c>
      <c r="F188">
        <f t="shared" si="14"/>
        <v>315</v>
      </c>
      <c r="G188">
        <f>G187*(1+(($B188-$B187)/B187))*(1-Input!$B$8/12)</f>
        <v>284.43074224891637</v>
      </c>
      <c r="H188">
        <f t="shared" si="10"/>
        <v>460178.3717009956</v>
      </c>
      <c r="I188">
        <f>I187*(1+(($B188-$B187)/B187))*(1-Input!$B$9/12)</f>
        <v>277.85832953665317</v>
      </c>
      <c r="J188">
        <f t="shared" si="11"/>
        <v>449537.63551984151</v>
      </c>
      <c r="K188">
        <f>K187*(1+(($B188-$B187)/B187))*(1-Input!$B$10/12)</f>
        <v>267.23832574600323</v>
      </c>
      <c r="L188">
        <f t="shared" si="12"/>
        <v>432343.84938277921</v>
      </c>
    </row>
    <row r="189" spans="1:12" x14ac:dyDescent="0.35">
      <c r="A189" t="str">
        <f>Dati!A189</f>
        <v>2003-07</v>
      </c>
      <c r="B189">
        <f>Dati!B189</f>
        <v>295.30880522082202</v>
      </c>
      <c r="C189">
        <f t="shared" si="13"/>
        <v>1619</v>
      </c>
      <c r="D189">
        <f>IF(OR(RIGHT(A189,2)="12",RIGHT(A189,2)="03",RIGHT(A189,2)="06",RIGHT(A189,2)="09"),TRUNC(Input!$B$12/B189),0)</f>
        <v>0</v>
      </c>
      <c r="E189">
        <f>IF(D189=0,0,IF(Input!$B$2="FISSA",Input!$B$3,MIN(Input!$B$6,MAX(Input!$B$5,B189*Input!$B$4))))</f>
        <v>0</v>
      </c>
      <c r="F189">
        <f t="shared" si="14"/>
        <v>315</v>
      </c>
      <c r="G189">
        <f>G188*(1+(($B189-$B188)/B188))*(1-Input!$B$8/12)</f>
        <v>290.71816325418939</v>
      </c>
      <c r="H189">
        <f t="shared" si="10"/>
        <v>470357.70630853262</v>
      </c>
      <c r="I189">
        <f>I188*(1+(($B189-$B188)/B188))*(1-Input!$B$9/12)</f>
        <v>283.96496250632481</v>
      </c>
      <c r="J189">
        <f t="shared" si="11"/>
        <v>459424.27429773984</v>
      </c>
      <c r="K189">
        <f>K188*(1+(($B189-$B188)/B188))*(1-Input!$B$10/12)</f>
        <v>273.05464742637963</v>
      </c>
      <c r="L189">
        <f t="shared" si="12"/>
        <v>441760.4741833086</v>
      </c>
    </row>
    <row r="190" spans="1:12" x14ac:dyDescent="0.35">
      <c r="A190" t="str">
        <f>Dati!A190</f>
        <v>2003-08</v>
      </c>
      <c r="B190">
        <f>Dati!B190</f>
        <v>302.31900022402698</v>
      </c>
      <c r="C190">
        <f t="shared" si="13"/>
        <v>1619</v>
      </c>
      <c r="D190">
        <f>IF(OR(RIGHT(A190,2)="12",RIGHT(A190,2)="03",RIGHT(A190,2)="06",RIGHT(A190,2)="09"),TRUNC(Input!$B$12/B190),0)</f>
        <v>0</v>
      </c>
      <c r="E190">
        <f>IF(D190=0,0,IF(Input!$B$2="FISSA",Input!$B$3,MIN(Input!$B$6,MAX(Input!$B$5,B190*Input!$B$4))))</f>
        <v>0</v>
      </c>
      <c r="F190">
        <f t="shared" si="14"/>
        <v>315</v>
      </c>
      <c r="G190">
        <f>G189*(1+(($B190-$B189)/B189))*(1-Input!$B$8/12)</f>
        <v>297.59458158006748</v>
      </c>
      <c r="H190">
        <f t="shared" si="10"/>
        <v>481490.62757812924</v>
      </c>
      <c r="I190">
        <f>I189*(1+(($B190-$B189)/B189))*(1-Input!$B$9/12)</f>
        <v>290.64530770981287</v>
      </c>
      <c r="J190">
        <f t="shared" si="11"/>
        <v>470239.75318218704</v>
      </c>
      <c r="K190">
        <f>K189*(1+(($B190-$B189)/B189))*(1-Input!$B$10/12)</f>
        <v>279.42008801518233</v>
      </c>
      <c r="L190">
        <f t="shared" si="12"/>
        <v>452066.12249658018</v>
      </c>
    </row>
    <row r="191" spans="1:12" x14ac:dyDescent="0.35">
      <c r="A191" t="str">
        <f>Dati!A191</f>
        <v>2003-09</v>
      </c>
      <c r="B191">
        <f>Dati!B191</f>
        <v>304.24970192395199</v>
      </c>
      <c r="C191">
        <f t="shared" si="13"/>
        <v>1635</v>
      </c>
      <c r="D191">
        <f>IF(OR(RIGHT(A191,2)="12",RIGHT(A191,2)="03",RIGHT(A191,2)="06",RIGHT(A191,2)="09"),TRUNC(Input!$B$12/B191),0)</f>
        <v>16</v>
      </c>
      <c r="E191">
        <f>IF(D191=0,0,IF(Input!$B$2="FISSA",Input!$B$3,MIN(Input!$B$6,MAX(Input!$B$5,B191*Input!$B$4))))</f>
        <v>5</v>
      </c>
      <c r="F191">
        <f t="shared" si="14"/>
        <v>320</v>
      </c>
      <c r="G191">
        <f>G190*(1+(($B191-$B190)/B190))*(1-Input!$B$8/12)</f>
        <v>299.47015377002776</v>
      </c>
      <c r="H191">
        <f t="shared" si="10"/>
        <v>489313.70141399541</v>
      </c>
      <c r="I191">
        <f>I190*(1+(($B191-$B190)/B190))*(1-Input!$B$9/12)</f>
        <v>292.44051983139906</v>
      </c>
      <c r="J191">
        <f t="shared" si="11"/>
        <v>477820.24992433743</v>
      </c>
      <c r="K191">
        <f>K190*(1+(($B191-$B190)/B190))*(1-Input!$B$10/12)</f>
        <v>281.08738168791325</v>
      </c>
      <c r="L191">
        <f t="shared" si="12"/>
        <v>459257.86905973818</v>
      </c>
    </row>
    <row r="192" spans="1:12" x14ac:dyDescent="0.35">
      <c r="A192" t="str">
        <f>Dati!A192</f>
        <v>2003-10</v>
      </c>
      <c r="B192">
        <f>Dati!B192</f>
        <v>322.706741208631</v>
      </c>
      <c r="C192">
        <f t="shared" si="13"/>
        <v>1635</v>
      </c>
      <c r="D192">
        <f>IF(OR(RIGHT(A192,2)="12",RIGHT(A192,2)="03",RIGHT(A192,2)="06",RIGHT(A192,2)="09"),TRUNC(Input!$B$12/B192),0)</f>
        <v>0</v>
      </c>
      <c r="E192">
        <f>IF(D192=0,0,IF(Input!$B$2="FISSA",Input!$B$3,MIN(Input!$B$6,MAX(Input!$B$5,B192*Input!$B$4))))</f>
        <v>0</v>
      </c>
      <c r="F192">
        <f t="shared" si="14"/>
        <v>320</v>
      </c>
      <c r="G192">
        <f>G191*(1+(($B192-$B191)/B191))*(1-Input!$B$8/12)</f>
        <v>317.61077621940478</v>
      </c>
      <c r="H192">
        <f t="shared" si="10"/>
        <v>518973.61911872681</v>
      </c>
      <c r="I192">
        <f>I191*(1+(($B192-$B191)/B191))*(1-Input!$B$9/12)</f>
        <v>310.11654444472015</v>
      </c>
      <c r="J192">
        <f t="shared" si="11"/>
        <v>506720.55016711744</v>
      </c>
      <c r="K192">
        <f>K191*(1+(($B192-$B191)/B191))*(1-Input!$B$10/12)</f>
        <v>298.01507457727985</v>
      </c>
      <c r="L192">
        <f t="shared" si="12"/>
        <v>486934.64693385258</v>
      </c>
    </row>
    <row r="193" spans="1:12" x14ac:dyDescent="0.35">
      <c r="A193" t="str">
        <f>Dati!A193</f>
        <v>2003-11</v>
      </c>
      <c r="B193">
        <f>Dati!B193</f>
        <v>327.651441196441</v>
      </c>
      <c r="C193">
        <f t="shared" si="13"/>
        <v>1635</v>
      </c>
      <c r="D193">
        <f>IF(OR(RIGHT(A193,2)="12",RIGHT(A193,2)="03",RIGHT(A193,2)="06",RIGHT(A193,2)="09"),TRUNC(Input!$B$12/B193),0)</f>
        <v>0</v>
      </c>
      <c r="E193">
        <f>IF(D193=0,0,IF(Input!$B$2="FISSA",Input!$B$3,MIN(Input!$B$6,MAX(Input!$B$5,B193*Input!$B$4))))</f>
        <v>0</v>
      </c>
      <c r="F193">
        <f t="shared" si="14"/>
        <v>320</v>
      </c>
      <c r="G193">
        <f>G192*(1+(($B193-$B192)/B192))*(1-Input!$B$8/12)</f>
        <v>322.45051975787868</v>
      </c>
      <c r="H193">
        <f t="shared" si="10"/>
        <v>526886.59980413166</v>
      </c>
      <c r="I193">
        <f>I192*(1+(($B193-$B192)/B192))*(1-Input!$B$9/12)</f>
        <v>314.8027325615854</v>
      </c>
      <c r="J193">
        <f t="shared" si="11"/>
        <v>514382.46773819212</v>
      </c>
      <c r="K193">
        <f>K192*(1+(($B193-$B192)/B192))*(1-Input!$B$10/12)</f>
        <v>302.45535892020376</v>
      </c>
      <c r="L193">
        <f t="shared" si="12"/>
        <v>494194.51183453313</v>
      </c>
    </row>
    <row r="194" spans="1:12" x14ac:dyDescent="0.35">
      <c r="A194" t="str">
        <f>Dati!A194</f>
        <v>2003-12</v>
      </c>
      <c r="B194">
        <f>Dati!B194</f>
        <v>348.42747880125199</v>
      </c>
      <c r="C194">
        <f t="shared" si="13"/>
        <v>1649</v>
      </c>
      <c r="D194">
        <f>IF(OR(RIGHT(A194,2)="12",RIGHT(A194,2)="03",RIGHT(A194,2)="06",RIGHT(A194,2)="09"),TRUNC(Input!$B$12/B194),0)</f>
        <v>14</v>
      </c>
      <c r="E194">
        <f>IF(D194=0,0,IF(Input!$B$2="FISSA",Input!$B$3,MIN(Input!$B$6,MAX(Input!$B$5,B194*Input!$B$4))))</f>
        <v>5</v>
      </c>
      <c r="F194">
        <f t="shared" si="14"/>
        <v>325</v>
      </c>
      <c r="G194">
        <f>G193*(1+(($B194-$B193)/B193))*(1-Input!$B$8/12)</f>
        <v>342.86819760464437</v>
      </c>
      <c r="H194">
        <f t="shared" si="10"/>
        <v>565064.65785005852</v>
      </c>
      <c r="I194">
        <f>I193*(1+(($B194-$B193)/B193))*(1-Input!$B$9/12)</f>
        <v>334.69430438607935</v>
      </c>
      <c r="J194">
        <f t="shared" si="11"/>
        <v>551585.90793264483</v>
      </c>
      <c r="K194">
        <f>K193*(1+(($B194-$B193)/B193))*(1-Input!$B$10/12)</f>
        <v>321.49972505723218</v>
      </c>
      <c r="L194">
        <f t="shared" si="12"/>
        <v>529828.04661937582</v>
      </c>
    </row>
    <row r="195" spans="1:12" x14ac:dyDescent="0.35">
      <c r="A195" t="str">
        <f>Dati!A195</f>
        <v>2004-01</v>
      </c>
      <c r="B195">
        <f>Dati!B195</f>
        <v>354.39780931295002</v>
      </c>
      <c r="C195">
        <f t="shared" si="13"/>
        <v>1649</v>
      </c>
      <c r="D195">
        <f>IF(OR(RIGHT(A195,2)="12",RIGHT(A195,2)="03",RIGHT(A195,2)="06",RIGHT(A195,2)="09"),TRUNC(Input!$B$12/B195),0)</f>
        <v>0</v>
      </c>
      <c r="E195">
        <f>IF(D195=0,0,IF(Input!$B$2="FISSA",Input!$B$3,MIN(Input!$B$6,MAX(Input!$B$5,B195*Input!$B$4))))</f>
        <v>0</v>
      </c>
      <c r="F195">
        <f t="shared" si="14"/>
        <v>325</v>
      </c>
      <c r="G195">
        <f>G194*(1+(($B195-$B194)/B194))*(1-Input!$B$8/12)</f>
        <v>348.71420748446684</v>
      </c>
      <c r="H195">
        <f t="shared" ref="H195:H258" si="15">G195*C195-F195</f>
        <v>574704.72814188583</v>
      </c>
      <c r="I195">
        <f>I194*(1+(($B195-$B194)/B194))*(1-Input!$B$9/12)</f>
        <v>340.35839316854066</v>
      </c>
      <c r="J195">
        <f t="shared" ref="J195:J258" si="16">I195*$C195-$F195</f>
        <v>560925.9903349235</v>
      </c>
      <c r="K195">
        <f>K194*(1+(($B195-$B194)/B194))*(1-Input!$B$10/12)</f>
        <v>326.87239292252019</v>
      </c>
      <c r="L195">
        <f t="shared" ref="L195:L258" si="17">K195*$C195-$F195</f>
        <v>538687.57592923578</v>
      </c>
    </row>
    <row r="196" spans="1:12" x14ac:dyDescent="0.35">
      <c r="A196" t="str">
        <f>Dati!A196</f>
        <v>2004-02</v>
      </c>
      <c r="B196">
        <f>Dati!B196</f>
        <v>360.93772168184603</v>
      </c>
      <c r="C196">
        <f t="shared" ref="C196:C259" si="18">C195+D196</f>
        <v>1649</v>
      </c>
      <c r="D196">
        <f>IF(OR(RIGHT(A196,2)="12",RIGHT(A196,2)="03",RIGHT(A196,2)="06",RIGHT(A196,2)="09"),TRUNC(Input!$B$12/B196),0)</f>
        <v>0</v>
      </c>
      <c r="E196">
        <f>IF(D196=0,0,IF(Input!$B$2="FISSA",Input!$B$3,MIN(Input!$B$6,MAX(Input!$B$5,B196*Input!$B$4))))</f>
        <v>0</v>
      </c>
      <c r="F196">
        <f t="shared" ref="F196:F259" si="19">F195+E196</f>
        <v>325</v>
      </c>
      <c r="G196">
        <f>G195*(1+(($B196-$B195)/B195))*(1-Input!$B$8/12)</f>
        <v>355.11964121774616</v>
      </c>
      <c r="H196">
        <f t="shared" si="15"/>
        <v>585267.2883680634</v>
      </c>
      <c r="I196">
        <f>I195*(1+(($B196-$B195)/B195))*(1-Input!$B$9/12)</f>
        <v>346.56701138249298</v>
      </c>
      <c r="J196">
        <f t="shared" si="16"/>
        <v>571164.00176973094</v>
      </c>
      <c r="K196">
        <f>K195*(1+(($B196-$B195)/B195))*(1-Input!$B$10/12)</f>
        <v>332.76565235297312</v>
      </c>
      <c r="L196">
        <f t="shared" si="17"/>
        <v>548405.56073005265</v>
      </c>
    </row>
    <row r="197" spans="1:12" x14ac:dyDescent="0.35">
      <c r="A197" t="str">
        <f>Dati!A197</f>
        <v>2004-03</v>
      </c>
      <c r="B197">
        <f>Dati!B197</f>
        <v>359.01568499731798</v>
      </c>
      <c r="C197">
        <f t="shared" si="18"/>
        <v>1662</v>
      </c>
      <c r="D197">
        <f>IF(OR(RIGHT(A197,2)="12",RIGHT(A197,2)="03",RIGHT(A197,2)="06",RIGHT(A197,2)="09"),TRUNC(Input!$B$12/B197),0)</f>
        <v>13</v>
      </c>
      <c r="E197">
        <f>IF(D197=0,0,IF(Input!$B$2="FISSA",Input!$B$3,MIN(Input!$B$6,MAX(Input!$B$5,B197*Input!$B$4))))</f>
        <v>5</v>
      </c>
      <c r="F197">
        <f t="shared" si="19"/>
        <v>330</v>
      </c>
      <c r="G197">
        <f>G196*(1+(($B197-$B196)/B196))*(1-Input!$B$8/12)</f>
        <v>353.19915079438181</v>
      </c>
      <c r="H197">
        <f t="shared" si="15"/>
        <v>586686.98862026259</v>
      </c>
      <c r="I197">
        <f>I196*(1+(($B197-$B196)/B196))*(1-Input!$B$9/12)</f>
        <v>344.64968347569379</v>
      </c>
      <c r="J197">
        <f t="shared" si="16"/>
        <v>572477.7739366031</v>
      </c>
      <c r="K197">
        <f>K196*(1+(($B197-$B196)/B196))*(1-Input!$B$10/12)</f>
        <v>330.85572130386936</v>
      </c>
      <c r="L197">
        <f t="shared" si="17"/>
        <v>549552.20880703093</v>
      </c>
    </row>
    <row r="198" spans="1:12" x14ac:dyDescent="0.35">
      <c r="A198" t="str">
        <f>Dati!A198</f>
        <v>2004-04</v>
      </c>
      <c r="B198">
        <f>Dati!B198</f>
        <v>350.77498199492601</v>
      </c>
      <c r="C198">
        <f t="shared" si="18"/>
        <v>1662</v>
      </c>
      <c r="D198">
        <f>IF(OR(RIGHT(A198,2)="12",RIGHT(A198,2)="03",RIGHT(A198,2)="06",RIGHT(A198,2)="09"),TRUNC(Input!$B$12/B198),0)</f>
        <v>0</v>
      </c>
      <c r="E198">
        <f>IF(D198=0,0,IF(Input!$B$2="FISSA",Input!$B$3,MIN(Input!$B$6,MAX(Input!$B$5,B198*Input!$B$4))))</f>
        <v>0</v>
      </c>
      <c r="F198">
        <f t="shared" si="19"/>
        <v>330</v>
      </c>
      <c r="G198">
        <f>G197*(1+(($B198-$B197)/B197))*(1-Input!$B$8/12)</f>
        <v>345.06320053760658</v>
      </c>
      <c r="H198">
        <f t="shared" si="15"/>
        <v>573165.03929350211</v>
      </c>
      <c r="I198">
        <f>I197*(1+(($B198-$B197)/B197))*(1-Input!$B$9/12)</f>
        <v>336.66857804635731</v>
      </c>
      <c r="J198">
        <f t="shared" si="16"/>
        <v>559213.1767130458</v>
      </c>
      <c r="K198">
        <f>K197*(1+(($B198-$B197)/B197))*(1-Input!$B$10/12)</f>
        <v>323.12669864302717</v>
      </c>
      <c r="L198">
        <f t="shared" si="17"/>
        <v>536706.5731447112</v>
      </c>
    </row>
    <row r="199" spans="1:12" x14ac:dyDescent="0.35">
      <c r="A199" t="str">
        <f>Dati!A199</f>
        <v>2004-05</v>
      </c>
      <c r="B199">
        <f>Dati!B199</f>
        <v>353.73399328063698</v>
      </c>
      <c r="C199">
        <f t="shared" si="18"/>
        <v>1662</v>
      </c>
      <c r="D199">
        <f>IF(OR(RIGHT(A199,2)="12",RIGHT(A199,2)="03",RIGHT(A199,2)="06",RIGHT(A199,2)="09"),TRUNC(Input!$B$12/B199),0)</f>
        <v>0</v>
      </c>
      <c r="E199">
        <f>IF(D199=0,0,IF(Input!$B$2="FISSA",Input!$B$3,MIN(Input!$B$6,MAX(Input!$B$5,B199*Input!$B$4))))</f>
        <v>0</v>
      </c>
      <c r="F199">
        <f t="shared" si="19"/>
        <v>330</v>
      </c>
      <c r="G199">
        <f>G198*(1+(($B199-$B198)/B198))*(1-Input!$B$8/12)</f>
        <v>347.94503145839684</v>
      </c>
      <c r="H199">
        <f t="shared" si="15"/>
        <v>577954.64228385559</v>
      </c>
      <c r="I199">
        <f>I198*(1+(($B199-$B198)/B198))*(1-Input!$B$9/12)</f>
        <v>339.43786183720709</v>
      </c>
      <c r="J199">
        <f t="shared" si="16"/>
        <v>563815.72637343814</v>
      </c>
      <c r="K199">
        <f>K198*(1+(($B199-$B198)/B198))*(1-Input!$B$10/12)</f>
        <v>325.71670711197868</v>
      </c>
      <c r="L199">
        <f t="shared" si="17"/>
        <v>541011.16722010856</v>
      </c>
    </row>
    <row r="200" spans="1:12" x14ac:dyDescent="0.35">
      <c r="A200" t="str">
        <f>Dati!A200</f>
        <v>2004-06</v>
      </c>
      <c r="B200">
        <f>Dati!B200</f>
        <v>360.88286752376303</v>
      </c>
      <c r="C200">
        <f t="shared" si="18"/>
        <v>1675</v>
      </c>
      <c r="D200">
        <f>IF(OR(RIGHT(A200,2)="12",RIGHT(A200,2)="03",RIGHT(A200,2)="06",RIGHT(A200,2)="09"),TRUNC(Input!$B$12/B200),0)</f>
        <v>13</v>
      </c>
      <c r="E200">
        <f>IF(D200=0,0,IF(Input!$B$2="FISSA",Input!$B$3,MIN(Input!$B$6,MAX(Input!$B$5,B200*Input!$B$4))))</f>
        <v>5</v>
      </c>
      <c r="F200">
        <f t="shared" si="19"/>
        <v>335</v>
      </c>
      <c r="G200">
        <f>G199*(1+(($B200-$B199)/B199))*(1-Input!$B$8/12)</f>
        <v>354.94733084270774</v>
      </c>
      <c r="H200">
        <f t="shared" si="15"/>
        <v>594201.77916153544</v>
      </c>
      <c r="I200">
        <f>I199*(1+(($B200-$B199)/B199))*(1-Input!$B$9/12)</f>
        <v>346.22566951344584</v>
      </c>
      <c r="J200">
        <f t="shared" si="16"/>
        <v>579592.99643502175</v>
      </c>
      <c r="K200">
        <f>K199*(1+(($B200-$B199)/B199))*(1-Input!$B$10/12)</f>
        <v>332.1609010448114</v>
      </c>
      <c r="L200">
        <f t="shared" si="17"/>
        <v>556034.50925005914</v>
      </c>
    </row>
    <row r="201" spans="1:12" x14ac:dyDescent="0.35">
      <c r="A201" t="str">
        <f>Dati!A201</f>
        <v>2004-07</v>
      </c>
      <c r="B201">
        <f>Dati!B201</f>
        <v>349.43522895711698</v>
      </c>
      <c r="C201">
        <f t="shared" si="18"/>
        <v>1675</v>
      </c>
      <c r="D201">
        <f>IF(OR(RIGHT(A201,2)="12",RIGHT(A201,2)="03",RIGHT(A201,2)="06",RIGHT(A201,2)="09"),TRUNC(Input!$B$12/B201),0)</f>
        <v>0</v>
      </c>
      <c r="E201">
        <f>IF(D201=0,0,IF(Input!$B$2="FISSA",Input!$B$3,MIN(Input!$B$6,MAX(Input!$B$5,B201*Input!$B$4))))</f>
        <v>0</v>
      </c>
      <c r="F201">
        <f t="shared" si="19"/>
        <v>335</v>
      </c>
      <c r="G201">
        <f>G200*(1+(($B201-$B200)/B200))*(1-Input!$B$8/12)</f>
        <v>343.65933397328985</v>
      </c>
      <c r="H201">
        <f t="shared" si="15"/>
        <v>575294.38440526044</v>
      </c>
      <c r="I201">
        <f>I200*(1+(($B201-$B200)/B200))*(1-Input!$B$9/12)</f>
        <v>335.173132608446</v>
      </c>
      <c r="J201">
        <f t="shared" si="16"/>
        <v>561079.9971191471</v>
      </c>
      <c r="K201">
        <f>K200*(1+(($B201-$B200)/B200))*(1-Input!$B$10/12)</f>
        <v>321.49034764771255</v>
      </c>
      <c r="L201">
        <f t="shared" si="17"/>
        <v>538161.33230991848</v>
      </c>
    </row>
    <row r="202" spans="1:12" x14ac:dyDescent="0.35">
      <c r="A202" t="str">
        <f>Dati!A202</f>
        <v>2004-08</v>
      </c>
      <c r="B202">
        <f>Dati!B202</f>
        <v>351.70389552034402</v>
      </c>
      <c r="C202">
        <f t="shared" si="18"/>
        <v>1675</v>
      </c>
      <c r="D202">
        <f>IF(OR(RIGHT(A202,2)="12",RIGHT(A202,2)="03",RIGHT(A202,2)="06",RIGHT(A202,2)="09"),TRUNC(Input!$B$12/B202),0)</f>
        <v>0</v>
      </c>
      <c r="E202">
        <f>IF(D202=0,0,IF(Input!$B$2="FISSA",Input!$B$3,MIN(Input!$B$6,MAX(Input!$B$5,B202*Input!$B$4))))</f>
        <v>0</v>
      </c>
      <c r="F202">
        <f t="shared" si="19"/>
        <v>335</v>
      </c>
      <c r="G202">
        <f>G201*(1+(($B202-$B201)/B201))*(1-Input!$B$8/12)</f>
        <v>345.86167701851934</v>
      </c>
      <c r="H202">
        <f t="shared" si="15"/>
        <v>578983.30900601984</v>
      </c>
      <c r="I202">
        <f>I201*(1+(($B202-$B201)/B201))*(1-Input!$B$9/12)</f>
        <v>337.27892312729097</v>
      </c>
      <c r="J202">
        <f t="shared" si="16"/>
        <v>564607.1962382124</v>
      </c>
      <c r="K202">
        <f>K201*(1+(($B202-$B201)/B201))*(1-Input!$B$10/12)</f>
        <v>323.44276140679881</v>
      </c>
      <c r="L202">
        <f t="shared" si="17"/>
        <v>541431.62535638805</v>
      </c>
    </row>
    <row r="203" spans="1:12" x14ac:dyDescent="0.35">
      <c r="A203" t="str">
        <f>Dati!A203</f>
        <v>2004-09</v>
      </c>
      <c r="B203">
        <f>Dati!B203</f>
        <v>359.11425351957303</v>
      </c>
      <c r="C203">
        <f t="shared" si="18"/>
        <v>1688</v>
      </c>
      <c r="D203">
        <f>IF(OR(RIGHT(A203,2)="12",RIGHT(A203,2)="03",RIGHT(A203,2)="06",RIGHT(A203,2)="09"),TRUNC(Input!$B$12/B203),0)</f>
        <v>13</v>
      </c>
      <c r="E203">
        <f>IF(D203=0,0,IF(Input!$B$2="FISSA",Input!$B$3,MIN(Input!$B$6,MAX(Input!$B$5,B203*Input!$B$4))))</f>
        <v>5</v>
      </c>
      <c r="F203">
        <f t="shared" si="19"/>
        <v>340</v>
      </c>
      <c r="G203">
        <f>G202*(1+(($B203-$B202)/B202))*(1-Input!$B$8/12)</f>
        <v>353.11951111116542</v>
      </c>
      <c r="H203">
        <f t="shared" si="15"/>
        <v>595725.73475564725</v>
      </c>
      <c r="I203">
        <f>I202*(1+(($B203-$B202)/B202))*(1-Input!$B$9/12)</f>
        <v>344.31360177742829</v>
      </c>
      <c r="J203">
        <f t="shared" si="16"/>
        <v>580861.35980029893</v>
      </c>
      <c r="K203">
        <f>K202*(1+(($B203-$B202)/B202))*(1-Input!$B$10/12)</f>
        <v>330.1200534132405</v>
      </c>
      <c r="L203">
        <f t="shared" si="17"/>
        <v>556902.65016154991</v>
      </c>
    </row>
    <row r="204" spans="1:12" x14ac:dyDescent="0.35">
      <c r="A204" t="str">
        <f>Dati!A204</f>
        <v>2004-10</v>
      </c>
      <c r="B204">
        <f>Dati!B204</f>
        <v>367.97615325141101</v>
      </c>
      <c r="C204">
        <f t="shared" si="18"/>
        <v>1688</v>
      </c>
      <c r="D204">
        <f>IF(OR(RIGHT(A204,2)="12",RIGHT(A204,2)="03",RIGHT(A204,2)="06",RIGHT(A204,2)="09"),TRUNC(Input!$B$12/B204),0)</f>
        <v>0</v>
      </c>
      <c r="E204">
        <f>IF(D204=0,0,IF(Input!$B$2="FISSA",Input!$B$3,MIN(Input!$B$6,MAX(Input!$B$5,B204*Input!$B$4))))</f>
        <v>0</v>
      </c>
      <c r="F204">
        <f t="shared" si="19"/>
        <v>340</v>
      </c>
      <c r="G204">
        <f>G203*(1+(($B204-$B203)/B203))*(1-Input!$B$8/12)</f>
        <v>361.80332517214487</v>
      </c>
      <c r="H204">
        <f t="shared" si="15"/>
        <v>610384.01289058058</v>
      </c>
      <c r="I204">
        <f>I203*(1+(($B204-$B203)/B203))*(1-Input!$B$9/12)</f>
        <v>352.7367621506308</v>
      </c>
      <c r="J204">
        <f t="shared" si="16"/>
        <v>595079.65451026475</v>
      </c>
      <c r="K204">
        <f>K203*(1+(($B204-$B203)/B203))*(1-Input!$B$10/12)</f>
        <v>338.12551589926574</v>
      </c>
      <c r="L204">
        <f t="shared" si="17"/>
        <v>570415.87083796051</v>
      </c>
    </row>
    <row r="205" spans="1:12" x14ac:dyDescent="0.35">
      <c r="A205" t="str">
        <f>Dati!A205</f>
        <v>2004-11</v>
      </c>
      <c r="B205">
        <f>Dati!B205</f>
        <v>388.188705233272</v>
      </c>
      <c r="C205">
        <f t="shared" si="18"/>
        <v>1688</v>
      </c>
      <c r="D205">
        <f>IF(OR(RIGHT(A205,2)="12",RIGHT(A205,2)="03",RIGHT(A205,2)="06",RIGHT(A205,2)="09"),TRUNC(Input!$B$12/B205),0)</f>
        <v>0</v>
      </c>
      <c r="E205">
        <f>IF(D205=0,0,IF(Input!$B$2="FISSA",Input!$B$3,MIN(Input!$B$6,MAX(Input!$B$5,B205*Input!$B$4))))</f>
        <v>0</v>
      </c>
      <c r="F205">
        <f t="shared" si="19"/>
        <v>340</v>
      </c>
      <c r="G205">
        <f>G204*(1+(($B205-$B204)/B204))*(1-Input!$B$8/12)</f>
        <v>381.64500364970303</v>
      </c>
      <c r="H205">
        <f t="shared" si="15"/>
        <v>643876.76616069872</v>
      </c>
      <c r="I205">
        <f>I204*(1+(($B205-$B204)/B204))*(1-Input!$B$9/12)</f>
        <v>372.03470665740122</v>
      </c>
      <c r="J205">
        <f t="shared" si="16"/>
        <v>627654.58483769326</v>
      </c>
      <c r="K205">
        <f>K204*(1+(($B205-$B204)/B204))*(1-Input!$B$10/12)</f>
        <v>356.54977870998397</v>
      </c>
      <c r="L205">
        <f t="shared" si="17"/>
        <v>601516.02646245295</v>
      </c>
    </row>
    <row r="206" spans="1:12" x14ac:dyDescent="0.35">
      <c r="A206" t="str">
        <f>Dati!A206</f>
        <v>2004-12</v>
      </c>
      <c r="B206">
        <f>Dati!B206</f>
        <v>403.31969943528497</v>
      </c>
      <c r="C206">
        <f t="shared" si="18"/>
        <v>1700</v>
      </c>
      <c r="D206">
        <f>IF(OR(RIGHT(A206,2)="12",RIGHT(A206,2)="03",RIGHT(A206,2)="06",RIGHT(A206,2)="09"),TRUNC(Input!$B$12/B206),0)</f>
        <v>12</v>
      </c>
      <c r="E206">
        <f>IF(D206=0,0,IF(Input!$B$2="FISSA",Input!$B$3,MIN(Input!$B$6,MAX(Input!$B$5,B206*Input!$B$4))))</f>
        <v>5</v>
      </c>
      <c r="F206">
        <f t="shared" si="19"/>
        <v>345</v>
      </c>
      <c r="G206">
        <f>G205*(1+(($B206-$B205)/B205))*(1-Input!$B$8/12)</f>
        <v>396.48789109274406</v>
      </c>
      <c r="H206">
        <f t="shared" si="15"/>
        <v>673684.41485766496</v>
      </c>
      <c r="I206">
        <f>I205*(1+(($B206-$B205)/B205))*(1-Input!$B$9/12)</f>
        <v>386.45551468448127</v>
      </c>
      <c r="J206">
        <f t="shared" si="16"/>
        <v>656629.37496361812</v>
      </c>
      <c r="K206">
        <f>K205*(1+(($B206-$B205)/B205))*(1-Input!$B$10/12)</f>
        <v>370.29318344280392</v>
      </c>
      <c r="L206">
        <f t="shared" si="17"/>
        <v>629153.41185276664</v>
      </c>
    </row>
    <row r="207" spans="1:12" x14ac:dyDescent="0.35">
      <c r="A207" t="str">
        <f>Dati!A207</f>
        <v>2005-01</v>
      </c>
      <c r="B207">
        <f>Dati!B207</f>
        <v>394.851423295963</v>
      </c>
      <c r="C207">
        <f t="shared" si="18"/>
        <v>1700</v>
      </c>
      <c r="D207">
        <f>IF(OR(RIGHT(A207,2)="12",RIGHT(A207,2)="03",RIGHT(A207,2)="06",RIGHT(A207,2)="09"),TRUNC(Input!$B$12/B207),0)</f>
        <v>0</v>
      </c>
      <c r="E207">
        <f>IF(D207=0,0,IF(Input!$B$2="FISSA",Input!$B$3,MIN(Input!$B$6,MAX(Input!$B$5,B207*Input!$B$4))))</f>
        <v>0</v>
      </c>
      <c r="F207">
        <f t="shared" si="19"/>
        <v>345</v>
      </c>
      <c r="G207">
        <f>G206*(1+(($B207-$B206)/B206))*(1-Input!$B$8/12)</f>
        <v>388.13071165651354</v>
      </c>
      <c r="H207">
        <f t="shared" si="15"/>
        <v>659477.20981607307</v>
      </c>
      <c r="I207">
        <f>I206*(1+(($B207-$B206)/B206))*(1-Input!$B$9/12)</f>
        <v>378.26250520641321</v>
      </c>
      <c r="J207">
        <f t="shared" si="16"/>
        <v>642701.25885090244</v>
      </c>
      <c r="K207">
        <f>K206*(1+(($B207-$B206)/B206))*(1-Input!$B$10/12)</f>
        <v>362.36729711219704</v>
      </c>
      <c r="L207">
        <f t="shared" si="17"/>
        <v>615679.40509073494</v>
      </c>
    </row>
    <row r="208" spans="1:12" x14ac:dyDescent="0.35">
      <c r="A208" t="str">
        <f>Dati!A208</f>
        <v>2005-02</v>
      </c>
      <c r="B208">
        <f>Dati!B208</f>
        <v>408.71401639534201</v>
      </c>
      <c r="C208">
        <f t="shared" si="18"/>
        <v>1700</v>
      </c>
      <c r="D208">
        <f>IF(OR(RIGHT(A208,2)="12",RIGHT(A208,2)="03",RIGHT(A208,2)="06",RIGHT(A208,2)="09"),TRUNC(Input!$B$12/B208),0)</f>
        <v>0</v>
      </c>
      <c r="E208">
        <f>IF(D208=0,0,IF(Input!$B$2="FISSA",Input!$B$3,MIN(Input!$B$6,MAX(Input!$B$5,B208*Input!$B$4))))</f>
        <v>0</v>
      </c>
      <c r="F208">
        <f t="shared" si="19"/>
        <v>345</v>
      </c>
      <c r="G208">
        <f>G207*(1+(($B208-$B207)/B207))*(1-Input!$B$8/12)</f>
        <v>401.72387169063506</v>
      </c>
      <c r="H208">
        <f t="shared" si="15"/>
        <v>682585.58187407965</v>
      </c>
      <c r="I208">
        <f>I207*(1+(($B208-$B207)/B207))*(1-Input!$B$9/12)</f>
        <v>391.46111690228577</v>
      </c>
      <c r="J208">
        <f t="shared" si="16"/>
        <v>665138.89873388584</v>
      </c>
      <c r="K208">
        <f>K207*(1+(($B208-$B207)/B207))*(1-Input!$B$10/12)</f>
        <v>374.93313796371581</v>
      </c>
      <c r="L208">
        <f t="shared" si="17"/>
        <v>637041.33453831682</v>
      </c>
    </row>
    <row r="209" spans="1:12" x14ac:dyDescent="0.35">
      <c r="A209" t="str">
        <f>Dati!A209</f>
        <v>2005-03</v>
      </c>
      <c r="B209">
        <f>Dati!B209</f>
        <v>399.87187172793</v>
      </c>
      <c r="C209">
        <f t="shared" si="18"/>
        <v>1712</v>
      </c>
      <c r="D209">
        <f>IF(OR(RIGHT(A209,2)="12",RIGHT(A209,2)="03",RIGHT(A209,2)="06",RIGHT(A209,2)="09"),TRUNC(Input!$B$12/B209),0)</f>
        <v>12</v>
      </c>
      <c r="E209">
        <f>IF(D209=0,0,IF(Input!$B$2="FISSA",Input!$B$3,MIN(Input!$B$6,MAX(Input!$B$5,B209*Input!$B$4))))</f>
        <v>5</v>
      </c>
      <c r="F209">
        <f t="shared" si="19"/>
        <v>350</v>
      </c>
      <c r="G209">
        <f>G208*(1+(($B209-$B208)/B208))*(1-Input!$B$8/12)</f>
        <v>393.0001995062027</v>
      </c>
      <c r="H209">
        <f t="shared" si="15"/>
        <v>672466.34155461902</v>
      </c>
      <c r="I209">
        <f>I208*(1+(($B209-$B208)/B208))*(1-Input!$B$9/12)</f>
        <v>382.91243249833661</v>
      </c>
      <c r="J209">
        <f t="shared" si="16"/>
        <v>655196.08443715225</v>
      </c>
      <c r="K209">
        <f>K208*(1+(($B209-$B208)/B208))*(1-Input!$B$10/12)</f>
        <v>366.66896851798515</v>
      </c>
      <c r="L209">
        <f t="shared" si="17"/>
        <v>627387.27410279063</v>
      </c>
    </row>
    <row r="210" spans="1:12" x14ac:dyDescent="0.35">
      <c r="A210" t="str">
        <f>Dati!A210</f>
        <v>2005-04</v>
      </c>
      <c r="B210">
        <f>Dati!B210</f>
        <v>391.31898542564198</v>
      </c>
      <c r="C210">
        <f t="shared" si="18"/>
        <v>1712</v>
      </c>
      <c r="D210">
        <f>IF(OR(RIGHT(A210,2)="12",RIGHT(A210,2)="03",RIGHT(A210,2)="06",RIGHT(A210,2)="09"),TRUNC(Input!$B$12/B210),0)</f>
        <v>0</v>
      </c>
      <c r="E210">
        <f>IF(D210=0,0,IF(Input!$B$2="FISSA",Input!$B$3,MIN(Input!$B$6,MAX(Input!$B$5,B210*Input!$B$4))))</f>
        <v>0</v>
      </c>
      <c r="F210">
        <f t="shared" si="19"/>
        <v>350</v>
      </c>
      <c r="G210">
        <f>G209*(1+(($B210-$B209)/B209))*(1-Input!$B$8/12)</f>
        <v>384.56224233794421</v>
      </c>
      <c r="H210">
        <f t="shared" si="15"/>
        <v>658020.55888256046</v>
      </c>
      <c r="I210">
        <f>I209*(1+(($B210-$B209)/B209))*(1-Input!$B$9/12)</f>
        <v>374.64422563565512</v>
      </c>
      <c r="J210">
        <f t="shared" si="16"/>
        <v>641040.91428824153</v>
      </c>
      <c r="K210">
        <f>K209*(1+(($B210-$B209)/B209))*(1-Input!$B$10/12)</f>
        <v>358.67675039868351</v>
      </c>
      <c r="L210">
        <f t="shared" si="17"/>
        <v>613704.59668254619</v>
      </c>
    </row>
    <row r="211" spans="1:12" x14ac:dyDescent="0.35">
      <c r="A211" t="str">
        <f>Dati!A211</f>
        <v>2005-05</v>
      </c>
      <c r="B211">
        <f>Dati!B211</f>
        <v>398.91937121548898</v>
      </c>
      <c r="C211">
        <f t="shared" si="18"/>
        <v>1712</v>
      </c>
      <c r="D211">
        <f>IF(OR(RIGHT(A211,2)="12",RIGHT(A211,2)="03",RIGHT(A211,2)="06",RIGHT(A211,2)="09"),TRUNC(Input!$B$12/B211),0)</f>
        <v>0</v>
      </c>
      <c r="E211">
        <f>IF(D211=0,0,IF(Input!$B$2="FISSA",Input!$B$3,MIN(Input!$B$6,MAX(Input!$B$5,B211*Input!$B$4))))</f>
        <v>0</v>
      </c>
      <c r="F211">
        <f t="shared" si="19"/>
        <v>350</v>
      </c>
      <c r="G211">
        <f>G210*(1+(($B211-$B210)/B210))*(1-Input!$B$8/12)</f>
        <v>391.99872612661818</v>
      </c>
      <c r="H211">
        <f t="shared" si="15"/>
        <v>670751.81912877038</v>
      </c>
      <c r="I211">
        <f>I210*(1+(($B211-$B210)/B210))*(1-Input!$B$9/12)</f>
        <v>381.84117938835328</v>
      </c>
      <c r="J211">
        <f t="shared" si="16"/>
        <v>653362.09911286086</v>
      </c>
      <c r="K211">
        <f>K210*(1+(($B211-$B210)/B210))*(1-Input!$B$10/12)</f>
        <v>365.4907916701215</v>
      </c>
      <c r="L211">
        <f t="shared" si="17"/>
        <v>625370.23533924797</v>
      </c>
    </row>
    <row r="212" spans="1:12" x14ac:dyDescent="0.35">
      <c r="A212" t="str">
        <f>Dati!A212</f>
        <v>2005-06</v>
      </c>
      <c r="B212">
        <f>Dati!B212</f>
        <v>403.12806298448999</v>
      </c>
      <c r="C212">
        <f t="shared" si="18"/>
        <v>1724</v>
      </c>
      <c r="D212">
        <f>IF(OR(RIGHT(A212,2)="12",RIGHT(A212,2)="03",RIGHT(A212,2)="06",RIGHT(A212,2)="09"),TRUNC(Input!$B$12/B212),0)</f>
        <v>12</v>
      </c>
      <c r="E212">
        <f>IF(D212=0,0,IF(Input!$B$2="FISSA",Input!$B$3,MIN(Input!$B$6,MAX(Input!$B$5,B212*Input!$B$4))))</f>
        <v>5</v>
      </c>
      <c r="F212">
        <f t="shared" si="19"/>
        <v>355</v>
      </c>
      <c r="G212">
        <f>G211*(1+(($B212-$B211)/B211))*(1-Input!$B$8/12)</f>
        <v>396.10139228659494</v>
      </c>
      <c r="H212">
        <f t="shared" si="15"/>
        <v>682523.80030208966</v>
      </c>
      <c r="I212">
        <f>I211*(1+(($B212-$B211)/B211))*(1-Input!$B$9/12)</f>
        <v>385.78930275848978</v>
      </c>
      <c r="J212">
        <f t="shared" si="16"/>
        <v>664745.75795563636</v>
      </c>
      <c r="K212">
        <f>K211*(1+(($B212-$B211)/B211))*(1-Input!$B$10/12)</f>
        <v>369.19290968003213</v>
      </c>
      <c r="L212">
        <f t="shared" si="17"/>
        <v>636133.57628837542</v>
      </c>
    </row>
    <row r="213" spans="1:12" x14ac:dyDescent="0.35">
      <c r="A213" t="str">
        <f>Dati!A213</f>
        <v>2005-07</v>
      </c>
      <c r="B213">
        <f>Dati!B213</f>
        <v>418.14221418205602</v>
      </c>
      <c r="C213">
        <f t="shared" si="18"/>
        <v>1724</v>
      </c>
      <c r="D213">
        <f>IF(OR(RIGHT(A213,2)="12",RIGHT(A213,2)="03",RIGHT(A213,2)="06",RIGHT(A213,2)="09"),TRUNC(Input!$B$12/B213),0)</f>
        <v>0</v>
      </c>
      <c r="E213">
        <f>IF(D213=0,0,IF(Input!$B$2="FISSA",Input!$B$3,MIN(Input!$B$6,MAX(Input!$B$5,B213*Input!$B$4))))</f>
        <v>0</v>
      </c>
      <c r="F213">
        <f t="shared" si="19"/>
        <v>355</v>
      </c>
      <c r="G213">
        <f>G212*(1+(($B213-$B212)/B212))*(1-Input!$B$8/12)</f>
        <v>410.81960347568969</v>
      </c>
      <c r="H213">
        <f t="shared" si="15"/>
        <v>707897.99639208906</v>
      </c>
      <c r="I213">
        <f>I212*(1+(($B213-$B212)/B212))*(1-Input!$B$9/12)</f>
        <v>400.07432085122576</v>
      </c>
      <c r="J213">
        <f t="shared" si="16"/>
        <v>689373.12914751319</v>
      </c>
      <c r="K213">
        <f>K212*(1+(($B213-$B212)/B212))*(1-Input!$B$10/12)</f>
        <v>382.7836161943506</v>
      </c>
      <c r="L213">
        <f t="shared" si="17"/>
        <v>659563.95431906043</v>
      </c>
    </row>
    <row r="214" spans="1:12" x14ac:dyDescent="0.35">
      <c r="A214" t="str">
        <f>Dati!A214</f>
        <v>2005-08</v>
      </c>
      <c r="B214">
        <f>Dati!B214</f>
        <v>421.51181169255301</v>
      </c>
      <c r="C214">
        <f t="shared" si="18"/>
        <v>1724</v>
      </c>
      <c r="D214">
        <f>IF(OR(RIGHT(A214,2)="12",RIGHT(A214,2)="03",RIGHT(A214,2)="06",RIGHT(A214,2)="09"),TRUNC(Input!$B$12/B214),0)</f>
        <v>0</v>
      </c>
      <c r="E214">
        <f>IF(D214=0,0,IF(Input!$B$2="FISSA",Input!$B$3,MIN(Input!$B$6,MAX(Input!$B$5,B214*Input!$B$4))))</f>
        <v>0</v>
      </c>
      <c r="F214">
        <f t="shared" si="19"/>
        <v>355</v>
      </c>
      <c r="G214">
        <f>G213*(1+(($B214-$B213)/B213))*(1-Input!$B$8/12)</f>
        <v>414.09568090515876</v>
      </c>
      <c r="H214">
        <f t="shared" si="15"/>
        <v>713545.95388049365</v>
      </c>
      <c r="I214">
        <f>I213*(1+(($B214-$B213)/B213))*(1-Input!$B$9/12)</f>
        <v>403.21429782612176</v>
      </c>
      <c r="J214">
        <f t="shared" si="16"/>
        <v>694786.44945223397</v>
      </c>
      <c r="K214">
        <f>K213*(1+(($B214-$B213)/B213))*(1-Input!$B$10/12)</f>
        <v>385.70749812313557</v>
      </c>
      <c r="L214">
        <f t="shared" si="17"/>
        <v>664604.7267642857</v>
      </c>
    </row>
    <row r="215" spans="1:12" x14ac:dyDescent="0.35">
      <c r="A215" t="str">
        <f>Dati!A215</f>
        <v>2005-09</v>
      </c>
      <c r="B215">
        <f>Dati!B215</f>
        <v>434.31197560808698</v>
      </c>
      <c r="C215">
        <f t="shared" si="18"/>
        <v>1735</v>
      </c>
      <c r="D215">
        <f>IF(OR(RIGHT(A215,2)="12",RIGHT(A215,2)="03",RIGHT(A215,2)="06",RIGHT(A215,2)="09"),TRUNC(Input!$B$12/B215),0)</f>
        <v>11</v>
      </c>
      <c r="E215">
        <f>IF(D215=0,0,IF(Input!$B$2="FISSA",Input!$B$3,MIN(Input!$B$6,MAX(Input!$B$5,B215*Input!$B$4))))</f>
        <v>5</v>
      </c>
      <c r="F215">
        <f t="shared" si="19"/>
        <v>360</v>
      </c>
      <c r="G215">
        <f>G214*(1+(($B215-$B214)/B214))*(1-Input!$B$8/12)</f>
        <v>426.63508127207069</v>
      </c>
      <c r="H215">
        <f t="shared" si="15"/>
        <v>739851.8660070427</v>
      </c>
      <c r="I215">
        <f>I214*(1+(($B215-$B214)/B214))*(1-Input!$B$9/12)</f>
        <v>415.3722622377029</v>
      </c>
      <c r="J215">
        <f t="shared" si="16"/>
        <v>720310.87498241453</v>
      </c>
      <c r="K215">
        <f>K214*(1+(($B215-$B214)/B214))*(1-Input!$B$10/12)</f>
        <v>397.25479087692645</v>
      </c>
      <c r="L215">
        <f t="shared" si="17"/>
        <v>688877.06217146735</v>
      </c>
    </row>
    <row r="216" spans="1:12" x14ac:dyDescent="0.35">
      <c r="A216" t="str">
        <f>Dati!A216</f>
        <v>2005-10</v>
      </c>
      <c r="B216">
        <f>Dati!B216</f>
        <v>422.69463277724498</v>
      </c>
      <c r="C216">
        <f t="shared" si="18"/>
        <v>1735</v>
      </c>
      <c r="D216">
        <f>IF(OR(RIGHT(A216,2)="12",RIGHT(A216,2)="03",RIGHT(A216,2)="06",RIGHT(A216,2)="09"),TRUNC(Input!$B$12/B216),0)</f>
        <v>0</v>
      </c>
      <c r="E216">
        <f>IF(D216=0,0,IF(Input!$B$2="FISSA",Input!$B$3,MIN(Input!$B$6,MAX(Input!$B$5,B216*Input!$B$4))))</f>
        <v>0</v>
      </c>
      <c r="F216">
        <f t="shared" si="19"/>
        <v>360</v>
      </c>
      <c r="G216">
        <f>G215*(1+(($B216-$B215)/B215))*(1-Input!$B$8/12)</f>
        <v>415.18848455836365</v>
      </c>
      <c r="H216">
        <f t="shared" si="15"/>
        <v>719992.02070876095</v>
      </c>
      <c r="I216">
        <f>I215*(1+(($B216-$B215)/B215))*(1-Input!$B$9/12)</f>
        <v>404.17731367240896</v>
      </c>
      <c r="J216">
        <f t="shared" si="16"/>
        <v>700887.63922162959</v>
      </c>
      <c r="K216">
        <f>K215*(1+(($B216-$B215)/B215))*(1-Input!$B$10/12)</f>
        <v>386.46758957560968</v>
      </c>
      <c r="L216">
        <f t="shared" si="17"/>
        <v>670161.26791368274</v>
      </c>
    </row>
    <row r="217" spans="1:12" x14ac:dyDescent="0.35">
      <c r="A217" t="str">
        <f>Dati!A217</f>
        <v>2005-11</v>
      </c>
      <c r="B217">
        <f>Dati!B217</f>
        <v>438.30415924552801</v>
      </c>
      <c r="C217">
        <f t="shared" si="18"/>
        <v>1735</v>
      </c>
      <c r="D217">
        <f>IF(OR(RIGHT(A217,2)="12",RIGHT(A217,2)="03",RIGHT(A217,2)="06",RIGHT(A217,2)="09"),TRUNC(Input!$B$12/B217),0)</f>
        <v>0</v>
      </c>
      <c r="E217">
        <f>IF(D217=0,0,IF(Input!$B$2="FISSA",Input!$B$3,MIN(Input!$B$6,MAX(Input!$B$5,B217*Input!$B$4))))</f>
        <v>0</v>
      </c>
      <c r="F217">
        <f t="shared" si="19"/>
        <v>360</v>
      </c>
      <c r="G217">
        <f>G216*(1+(($B217-$B216)/B216))*(1-Input!$B$8/12)</f>
        <v>430.48494264976097</v>
      </c>
      <c r="H217">
        <f t="shared" si="15"/>
        <v>746531.37549733534</v>
      </c>
      <c r="I217">
        <f>I216*(1+(($B217-$B216)/B216))*(1-Input!$B$9/12)</f>
        <v>419.01570810212041</v>
      </c>
      <c r="J217">
        <f t="shared" si="16"/>
        <v>726632.25355717889</v>
      </c>
      <c r="K217">
        <f>K216*(1+(($B217-$B216)/B216))*(1-Input!$B$10/12)</f>
        <v>400.5723268800316</v>
      </c>
      <c r="L217">
        <f t="shared" si="17"/>
        <v>694632.98713685479</v>
      </c>
    </row>
    <row r="218" spans="1:12" x14ac:dyDescent="0.35">
      <c r="A218" t="str">
        <f>Dati!A218</f>
        <v>2005-12</v>
      </c>
      <c r="B218">
        <f>Dati!B218</f>
        <v>449.19174569477002</v>
      </c>
      <c r="C218">
        <f t="shared" si="18"/>
        <v>1746</v>
      </c>
      <c r="D218">
        <f>IF(OR(RIGHT(A218,2)="12",RIGHT(A218,2)="03",RIGHT(A218,2)="06",RIGHT(A218,2)="09"),TRUNC(Input!$B$12/B218),0)</f>
        <v>11</v>
      </c>
      <c r="E218">
        <f>IF(D218=0,0,IF(Input!$B$2="FISSA",Input!$B$3,MIN(Input!$B$6,MAX(Input!$B$5,B218*Input!$B$4))))</f>
        <v>5</v>
      </c>
      <c r="F218">
        <f t="shared" si="19"/>
        <v>365</v>
      </c>
      <c r="G218">
        <f>G217*(1+(($B218-$B217)/B217))*(1-Input!$B$8/12)</f>
        <v>441.14153291802586</v>
      </c>
      <c r="H218">
        <f t="shared" si="15"/>
        <v>769868.11647487315</v>
      </c>
      <c r="I218">
        <f>I217*(1+(($B218-$B217)/B217))*(1-Input!$B$9/12)</f>
        <v>429.33470116669332</v>
      </c>
      <c r="J218">
        <f t="shared" si="16"/>
        <v>749253.38823704654</v>
      </c>
      <c r="K218">
        <f>K217*(1+(($B218-$B217)/B217))*(1-Input!$B$10/12)</f>
        <v>410.35159394417144</v>
      </c>
      <c r="L218">
        <f t="shared" si="17"/>
        <v>716108.88302652328</v>
      </c>
    </row>
    <row r="219" spans="1:12" x14ac:dyDescent="0.35">
      <c r="A219" t="str">
        <f>Dati!A219</f>
        <v>2006-01</v>
      </c>
      <c r="B219">
        <f>Dati!B219</f>
        <v>471.40394352892201</v>
      </c>
      <c r="C219">
        <f t="shared" si="18"/>
        <v>1746</v>
      </c>
      <c r="D219">
        <f>IF(OR(RIGHT(A219,2)="12",RIGHT(A219,2)="03",RIGHT(A219,2)="06",RIGHT(A219,2)="09"),TRUNC(Input!$B$12/B219),0)</f>
        <v>0</v>
      </c>
      <c r="E219">
        <f>IF(D219=0,0,IF(Input!$B$2="FISSA",Input!$B$3,MIN(Input!$B$6,MAX(Input!$B$5,B219*Input!$B$4))))</f>
        <v>0</v>
      </c>
      <c r="F219">
        <f t="shared" si="19"/>
        <v>365</v>
      </c>
      <c r="G219">
        <f>G218*(1+(($B219-$B218)/B218))*(1-Input!$B$8/12)</f>
        <v>462.91707407818512</v>
      </c>
      <c r="H219">
        <f t="shared" si="15"/>
        <v>807888.21134051122</v>
      </c>
      <c r="I219">
        <f>I218*(1+(($B219-$B218)/B218))*(1-Input!$B$9/12)</f>
        <v>450.47111520859551</v>
      </c>
      <c r="J219">
        <f t="shared" si="16"/>
        <v>786157.56715420773</v>
      </c>
      <c r="K219">
        <f>K218*(1+(($B219-$B218)/B218))*(1-Input!$B$10/12)</f>
        <v>430.46374049701262</v>
      </c>
      <c r="L219">
        <f t="shared" si="17"/>
        <v>751224.69090778404</v>
      </c>
    </row>
    <row r="220" spans="1:12" x14ac:dyDescent="0.35">
      <c r="A220" t="str">
        <f>Dati!A220</f>
        <v>2006-02</v>
      </c>
      <c r="B220">
        <f>Dati!B220</f>
        <v>470.90302564236202</v>
      </c>
      <c r="C220">
        <f t="shared" si="18"/>
        <v>1746</v>
      </c>
      <c r="D220">
        <f>IF(OR(RIGHT(A220,2)="12",RIGHT(A220,2)="03",RIGHT(A220,2)="06",RIGHT(A220,2)="09"),TRUNC(Input!$B$12/B220),0)</f>
        <v>0</v>
      </c>
      <c r="E220">
        <f>IF(D220=0,0,IF(Input!$B$2="FISSA",Input!$B$3,MIN(Input!$B$6,MAX(Input!$B$5,B220*Input!$B$4))))</f>
        <v>0</v>
      </c>
      <c r="F220">
        <f t="shared" si="19"/>
        <v>365</v>
      </c>
      <c r="G220">
        <f>G219*(1+(($B220-$B219)/B219))*(1-Input!$B$8/12)</f>
        <v>462.38663898092722</v>
      </c>
      <c r="H220">
        <f t="shared" si="15"/>
        <v>806962.07166069897</v>
      </c>
      <c r="I220">
        <f>I219*(1+(($B220-$B219)/B219))*(1-Input!$B$9/12)</f>
        <v>449.89869230037277</v>
      </c>
      <c r="J220">
        <f t="shared" si="16"/>
        <v>785158.11675645085</v>
      </c>
      <c r="K220">
        <f>K219*(1+(($B220-$B219)/B219))*(1-Input!$B$10/12)</f>
        <v>429.82715671995243</v>
      </c>
      <c r="L220">
        <f t="shared" si="17"/>
        <v>750113.21563303692</v>
      </c>
    </row>
    <row r="221" spans="1:12" x14ac:dyDescent="0.35">
      <c r="A221" t="str">
        <f>Dati!A221</f>
        <v>2006-03</v>
      </c>
      <c r="B221">
        <f>Dati!B221</f>
        <v>481.01146060377198</v>
      </c>
      <c r="C221">
        <f t="shared" si="18"/>
        <v>1756</v>
      </c>
      <c r="D221">
        <f>IF(OR(RIGHT(A221,2)="12",RIGHT(A221,2)="03",RIGHT(A221,2)="06",RIGHT(A221,2)="09"),TRUNC(Input!$B$12/B221),0)</f>
        <v>10</v>
      </c>
      <c r="E221">
        <f>IF(D221=0,0,IF(Input!$B$2="FISSA",Input!$B$3,MIN(Input!$B$6,MAX(Input!$B$5,B221*Input!$B$4))))</f>
        <v>5</v>
      </c>
      <c r="F221">
        <f t="shared" si="19"/>
        <v>370</v>
      </c>
      <c r="G221">
        <f>G220*(1+(($B221-$B220)/B220))*(1-Input!$B$8/12)</f>
        <v>472.27290127756766</v>
      </c>
      <c r="H221">
        <f t="shared" si="15"/>
        <v>828941.21464340878</v>
      </c>
      <c r="I221">
        <f>I220*(1+(($B221-$B220)/B220))*(1-Input!$B$9/12)</f>
        <v>459.46050599202528</v>
      </c>
      <c r="J221">
        <f t="shared" si="16"/>
        <v>806442.64852199634</v>
      </c>
      <c r="K221">
        <f>K220*(1+(($B221-$B220)/B220))*(1-Input!$B$10/12)</f>
        <v>438.87091530276604</v>
      </c>
      <c r="L221">
        <f t="shared" si="17"/>
        <v>770287.32727165718</v>
      </c>
    </row>
    <row r="222" spans="1:12" x14ac:dyDescent="0.35">
      <c r="A222" t="str">
        <f>Dati!A222</f>
        <v>2006-04</v>
      </c>
      <c r="B222">
        <f>Dati!B222</f>
        <v>497.265186351485</v>
      </c>
      <c r="C222">
        <f t="shared" si="18"/>
        <v>1756</v>
      </c>
      <c r="D222">
        <f>IF(OR(RIGHT(A222,2)="12",RIGHT(A222,2)="03",RIGHT(A222,2)="06",RIGHT(A222,2)="09"),TRUNC(Input!$B$12/B222),0)</f>
        <v>0</v>
      </c>
      <c r="E222">
        <f>IF(D222=0,0,IF(Input!$B$2="FISSA",Input!$B$3,MIN(Input!$B$6,MAX(Input!$B$5,B222*Input!$B$4))))</f>
        <v>0</v>
      </c>
      <c r="F222">
        <f t="shared" si="19"/>
        <v>370</v>
      </c>
      <c r="G222">
        <f>G221*(1+(($B222-$B221)/B221))*(1-Input!$B$8/12)</f>
        <v>488.19065882914396</v>
      </c>
      <c r="H222">
        <f t="shared" si="15"/>
        <v>856892.79690397682</v>
      </c>
      <c r="I222">
        <f>I221*(1+(($B222-$B221)/B221))*(1-Input!$B$9/12)</f>
        <v>474.88705395107235</v>
      </c>
      <c r="J222">
        <f t="shared" si="16"/>
        <v>833531.666738083</v>
      </c>
      <c r="K222">
        <f>K221*(1+(($B222-$B221)/B221))*(1-Input!$B$10/12)</f>
        <v>453.51163954321345</v>
      </c>
      <c r="L222">
        <f t="shared" si="17"/>
        <v>795996.43903788284</v>
      </c>
    </row>
    <row r="223" spans="1:12" x14ac:dyDescent="0.35">
      <c r="A223" t="str">
        <f>Dati!A223</f>
        <v>2006-05</v>
      </c>
      <c r="B223">
        <f>Dati!B223</f>
        <v>478.08097468377503</v>
      </c>
      <c r="C223">
        <f t="shared" si="18"/>
        <v>1756</v>
      </c>
      <c r="D223">
        <f>IF(OR(RIGHT(A223,2)="12",RIGHT(A223,2)="03",RIGHT(A223,2)="06",RIGHT(A223,2)="09"),TRUNC(Input!$B$12/B223),0)</f>
        <v>0</v>
      </c>
      <c r="E223">
        <f>IF(D223=0,0,IF(Input!$B$2="FISSA",Input!$B$3,MIN(Input!$B$6,MAX(Input!$B$5,B223*Input!$B$4))))</f>
        <v>0</v>
      </c>
      <c r="F223">
        <f t="shared" si="19"/>
        <v>370</v>
      </c>
      <c r="G223">
        <f>G222*(1+(($B223-$B222)/B222))*(1-Input!$B$8/12)</f>
        <v>469.3174242929868</v>
      </c>
      <c r="H223">
        <f t="shared" si="15"/>
        <v>823751.39705848484</v>
      </c>
      <c r="I223">
        <f>I222*(1+(($B223-$B222)/B222))*(1-Input!$B$9/12)</f>
        <v>456.47106011195547</v>
      </c>
      <c r="J223">
        <f t="shared" si="16"/>
        <v>801193.18155659374</v>
      </c>
      <c r="K223">
        <f>K222*(1+(($B223-$B222)/B222))*(1-Input!$B$10/12)</f>
        <v>435.83374205346234</v>
      </c>
      <c r="L223">
        <f t="shared" si="17"/>
        <v>764954.05104587984</v>
      </c>
    </row>
    <row r="224" spans="1:12" x14ac:dyDescent="0.35">
      <c r="A224" t="str">
        <f>Dati!A224</f>
        <v>2006-06</v>
      </c>
      <c r="B224">
        <f>Dati!B224</f>
        <v>478.06916346011701</v>
      </c>
      <c r="C224">
        <f t="shared" si="18"/>
        <v>1766</v>
      </c>
      <c r="D224">
        <f>IF(OR(RIGHT(A224,2)="12",RIGHT(A224,2)="03",RIGHT(A224,2)="06",RIGHT(A224,2)="09"),TRUNC(Input!$B$12/B224),0)</f>
        <v>10</v>
      </c>
      <c r="E224">
        <f>IF(D224=0,0,IF(Input!$B$2="FISSA",Input!$B$3,MIN(Input!$B$6,MAX(Input!$B$5,B224*Input!$B$4))))</f>
        <v>5</v>
      </c>
      <c r="F224">
        <f t="shared" si="19"/>
        <v>375</v>
      </c>
      <c r="G224">
        <f>G223*(1+(($B224-$B223)/B223))*(1-Input!$B$8/12)</f>
        <v>469.2667207579841</v>
      </c>
      <c r="H224">
        <f t="shared" si="15"/>
        <v>828350.02885859995</v>
      </c>
      <c r="I224">
        <f>I223*(1+(($B224-$B223)/B223))*(1-Input!$B$9/12)</f>
        <v>456.36468698369947</v>
      </c>
      <c r="J224">
        <f t="shared" si="16"/>
        <v>805565.03721321328</v>
      </c>
      <c r="K224">
        <f>K223*(1+(($B224-$B223)/B223))*(1-Input!$B$10/12)</f>
        <v>435.64138166222199</v>
      </c>
      <c r="L224">
        <f t="shared" si="17"/>
        <v>768967.68001548399</v>
      </c>
    </row>
    <row r="225" spans="1:12" x14ac:dyDescent="0.35">
      <c r="A225" t="str">
        <f>Dati!A225</f>
        <v>2006-07</v>
      </c>
      <c r="B225">
        <f>Dati!B225</f>
        <v>481.450206178504</v>
      </c>
      <c r="C225">
        <f t="shared" si="18"/>
        <v>1766</v>
      </c>
      <c r="D225">
        <f>IF(OR(RIGHT(A225,2)="12",RIGHT(A225,2)="03",RIGHT(A225,2)="06",RIGHT(A225,2)="09"),TRUNC(Input!$B$12/B225),0)</f>
        <v>0</v>
      </c>
      <c r="E225">
        <f>IF(D225=0,0,IF(Input!$B$2="FISSA",Input!$B$3,MIN(Input!$B$6,MAX(Input!$B$5,B225*Input!$B$4))))</f>
        <v>0</v>
      </c>
      <c r="F225">
        <f t="shared" si="19"/>
        <v>375</v>
      </c>
      <c r="G225">
        <f>G224*(1+(($B225-$B224)/B224))*(1-Input!$B$8/12)</f>
        <v>472.54612794228746</v>
      </c>
      <c r="H225">
        <f t="shared" si="15"/>
        <v>834141.46194607962</v>
      </c>
      <c r="I225">
        <f>I224*(1+(($B225-$B224)/B224))*(1-Input!$B$9/12)</f>
        <v>459.49648101649581</v>
      </c>
      <c r="J225">
        <f t="shared" si="16"/>
        <v>811095.78547513159</v>
      </c>
      <c r="K225">
        <f>K224*(1+(($B225-$B224)/B224))*(1-Input!$B$10/12)</f>
        <v>438.53956191193788</v>
      </c>
      <c r="L225">
        <f t="shared" si="17"/>
        <v>774085.86633648234</v>
      </c>
    </row>
    <row r="226" spans="1:12" x14ac:dyDescent="0.35">
      <c r="A226" t="str">
        <f>Dati!A226</f>
        <v>2006-08</v>
      </c>
      <c r="B226">
        <f>Dati!B226</f>
        <v>494.17544265017801</v>
      </c>
      <c r="C226">
        <f t="shared" si="18"/>
        <v>1766</v>
      </c>
      <c r="D226">
        <f>IF(OR(RIGHT(A226,2)="12",RIGHT(A226,2)="03",RIGHT(A226,2)="06",RIGHT(A226,2)="09"),TRUNC(Input!$B$12/B226),0)</f>
        <v>0</v>
      </c>
      <c r="E226">
        <f>IF(D226=0,0,IF(Input!$B$2="FISSA",Input!$B$3,MIN(Input!$B$6,MAX(Input!$B$5,B226*Input!$B$4))))</f>
        <v>0</v>
      </c>
      <c r="F226">
        <f t="shared" si="19"/>
        <v>375</v>
      </c>
      <c r="G226">
        <f>G225*(1+(($B226-$B225)/B225))*(1-Input!$B$8/12)</f>
        <v>484.99560057156054</v>
      </c>
      <c r="H226">
        <f t="shared" si="15"/>
        <v>856127.23060937587</v>
      </c>
      <c r="I226">
        <f>I225*(1+(($B226-$B225)/B225))*(1-Input!$B$9/12)</f>
        <v>471.54319875258756</v>
      </c>
      <c r="J226">
        <f t="shared" si="16"/>
        <v>832370.28899706958</v>
      </c>
      <c r="K226">
        <f>K225*(1+(($B226-$B225)/B225))*(1-Input!$B$10/12)</f>
        <v>449.9430703942358</v>
      </c>
      <c r="L226">
        <f t="shared" si="17"/>
        <v>794224.46231622039</v>
      </c>
    </row>
    <row r="227" spans="1:12" x14ac:dyDescent="0.35">
      <c r="A227" t="str">
        <f>Dati!A227</f>
        <v>2006-09</v>
      </c>
      <c r="B227">
        <f>Dati!B227</f>
        <v>500.06895469164999</v>
      </c>
      <c r="C227">
        <f t="shared" si="18"/>
        <v>1775</v>
      </c>
      <c r="D227">
        <f>IF(OR(RIGHT(A227,2)="12",RIGHT(A227,2)="03",RIGHT(A227,2)="06",RIGHT(A227,2)="09"),TRUNC(Input!$B$12/B227),0)</f>
        <v>9</v>
      </c>
      <c r="E227">
        <f>IF(D227=0,0,IF(Input!$B$2="FISSA",Input!$B$3,MIN(Input!$B$6,MAX(Input!$B$5,B227*Input!$B$4))))</f>
        <v>5</v>
      </c>
      <c r="F227">
        <f t="shared" si="19"/>
        <v>380</v>
      </c>
      <c r="G227">
        <f>G226*(1+(($B227-$B226)/B226))*(1-Input!$B$8/12)</f>
        <v>490.7387359647152</v>
      </c>
      <c r="H227">
        <f t="shared" si="15"/>
        <v>870681.25633736944</v>
      </c>
      <c r="I227">
        <f>I226*(1+(($B227-$B226)/B226))*(1-Input!$B$9/12)</f>
        <v>477.06739001570787</v>
      </c>
      <c r="J227">
        <f t="shared" si="16"/>
        <v>846414.61727788148</v>
      </c>
      <c r="K227">
        <f>K226*(1+(($B227-$B226)/B226))*(1-Input!$B$10/12)</f>
        <v>455.11935722587754</v>
      </c>
      <c r="L227">
        <f t="shared" si="17"/>
        <v>807456.85907593265</v>
      </c>
    </row>
    <row r="228" spans="1:12" x14ac:dyDescent="0.35">
      <c r="A228" t="str">
        <f>Dati!A228</f>
        <v>2006-10</v>
      </c>
      <c r="B228">
        <f>Dati!B228</f>
        <v>518.92344450957705</v>
      </c>
      <c r="C228">
        <f t="shared" si="18"/>
        <v>1775</v>
      </c>
      <c r="D228">
        <f>IF(OR(RIGHT(A228,2)="12",RIGHT(A228,2)="03",RIGHT(A228,2)="06",RIGHT(A228,2)="09"),TRUNC(Input!$B$12/B228),0)</f>
        <v>0</v>
      </c>
      <c r="E228">
        <f>IF(D228=0,0,IF(Input!$B$2="FISSA",Input!$B$3,MIN(Input!$B$6,MAX(Input!$B$5,B228*Input!$B$4))))</f>
        <v>0</v>
      </c>
      <c r="F228">
        <f t="shared" si="19"/>
        <v>380</v>
      </c>
      <c r="G228">
        <f>G227*(1+(($B228-$B227)/B227))*(1-Input!$B$8/12)</f>
        <v>509.1990044822831</v>
      </c>
      <c r="H228">
        <f t="shared" si="15"/>
        <v>903448.23295605252</v>
      </c>
      <c r="I228">
        <f>I227*(1+(($B228-$B227)/B227))*(1-Input!$B$9/12)</f>
        <v>494.95149751896599</v>
      </c>
      <c r="J228">
        <f t="shared" si="16"/>
        <v>878158.90809616458</v>
      </c>
      <c r="K228">
        <f>K227*(1+(($B228-$B227)/B227))*(1-Input!$B$10/12)</f>
        <v>472.08229436409596</v>
      </c>
      <c r="L228">
        <f t="shared" si="17"/>
        <v>837566.0724962703</v>
      </c>
    </row>
    <row r="229" spans="1:12" x14ac:dyDescent="0.35">
      <c r="A229" t="str">
        <f>Dati!A229</f>
        <v>2006-11</v>
      </c>
      <c r="B229">
        <f>Dati!B229</f>
        <v>533.84900890364599</v>
      </c>
      <c r="C229">
        <f t="shared" si="18"/>
        <v>1775</v>
      </c>
      <c r="D229">
        <f>IF(OR(RIGHT(A229,2)="12",RIGHT(A229,2)="03",RIGHT(A229,2)="06",RIGHT(A229,2)="09"),TRUNC(Input!$B$12/B229),0)</f>
        <v>0</v>
      </c>
      <c r="E229">
        <f>IF(D229=0,0,IF(Input!$B$2="FISSA",Input!$B$3,MIN(Input!$B$6,MAX(Input!$B$5,B229*Input!$B$4))))</f>
        <v>0</v>
      </c>
      <c r="F229">
        <f t="shared" si="19"/>
        <v>380</v>
      </c>
      <c r="G229">
        <f>G228*(1+(($B229-$B228)/B228))*(1-Input!$B$8/12)</f>
        <v>523.80121539087088</v>
      </c>
      <c r="H229">
        <f t="shared" si="15"/>
        <v>929367.1573187958</v>
      </c>
      <c r="I229">
        <f>I228*(1+(($B229-$B228)/B228))*(1-Input!$B$9/12)</f>
        <v>509.08148671307913</v>
      </c>
      <c r="J229">
        <f t="shared" si="16"/>
        <v>903239.63891571551</v>
      </c>
      <c r="K229">
        <f>K228*(1+(($B229-$B228)/B228))*(1-Input!$B$10/12)</f>
        <v>485.45822899735964</v>
      </c>
      <c r="L229">
        <f t="shared" si="17"/>
        <v>861308.35647031339</v>
      </c>
    </row>
    <row r="230" spans="1:12" x14ac:dyDescent="0.35">
      <c r="A230" t="str">
        <f>Dati!A230</f>
        <v>2006-12</v>
      </c>
      <c r="B230">
        <f>Dati!B230</f>
        <v>545.89692207475503</v>
      </c>
      <c r="C230">
        <f t="shared" si="18"/>
        <v>1784</v>
      </c>
      <c r="D230">
        <f>IF(OR(RIGHT(A230,2)="12",RIGHT(A230,2)="03",RIGHT(A230,2)="06",RIGHT(A230,2)="09"),TRUNC(Input!$B$12/B230),0)</f>
        <v>9</v>
      </c>
      <c r="E230">
        <f>IF(D230=0,0,IF(Input!$B$2="FISSA",Input!$B$3,MIN(Input!$B$6,MAX(Input!$B$5,B230*Input!$B$4))))</f>
        <v>5</v>
      </c>
      <c r="F230">
        <f t="shared" si="19"/>
        <v>385</v>
      </c>
      <c r="G230">
        <f>G229*(1+(($B230-$B229)/B229))*(1-Input!$B$8/12)</f>
        <v>535.57773459603607</v>
      </c>
      <c r="H230">
        <f t="shared" si="15"/>
        <v>955085.67851932836</v>
      </c>
      <c r="I230">
        <f>I229*(1+(($B230-$B229)/B229))*(1-Input!$B$9/12)</f>
        <v>520.46199386173259</v>
      </c>
      <c r="J230">
        <f t="shared" si="16"/>
        <v>928119.19704933092</v>
      </c>
      <c r="K230">
        <f>K229*(1+(($B230-$B229)/B229))*(1-Input!$B$10/12)</f>
        <v>496.20721906453167</v>
      </c>
      <c r="L230">
        <f t="shared" si="17"/>
        <v>884848.67881112453</v>
      </c>
    </row>
    <row r="231" spans="1:12" x14ac:dyDescent="0.35">
      <c r="A231" t="str">
        <f>Dati!A231</f>
        <v>2007-01</v>
      </c>
      <c r="B231">
        <f>Dati!B231</f>
        <v>551.446455487055</v>
      </c>
      <c r="C231">
        <f t="shared" si="18"/>
        <v>1784</v>
      </c>
      <c r="D231">
        <f>IF(OR(RIGHT(A231,2)="12",RIGHT(A231,2)="03",RIGHT(A231,2)="06",RIGHT(A231,2)="09"),TRUNC(Input!$B$12/B231),0)</f>
        <v>0</v>
      </c>
      <c r="E231">
        <f>IF(D231=0,0,IF(Input!$B$2="FISSA",Input!$B$3,MIN(Input!$B$6,MAX(Input!$B$5,B231*Input!$B$4))))</f>
        <v>0</v>
      </c>
      <c r="F231">
        <f t="shared" si="19"/>
        <v>385</v>
      </c>
      <c r="G231">
        <f>G230*(1+(($B231-$B230)/B230))*(1-Input!$B$8/12)</f>
        <v>540.97727898536903</v>
      </c>
      <c r="H231">
        <f t="shared" si="15"/>
        <v>964718.46570989839</v>
      </c>
      <c r="I231">
        <f>I230*(1+(($B231-$B230)/B230))*(1-Input!$B$9/12)</f>
        <v>525.64342647601404</v>
      </c>
      <c r="J231">
        <f t="shared" si="16"/>
        <v>937362.872833209</v>
      </c>
      <c r="K231">
        <f>K230*(1+(($B231-$B230)/B230))*(1-Input!$B$10/12)</f>
        <v>501.04275709650801</v>
      </c>
      <c r="L231">
        <f t="shared" si="17"/>
        <v>893475.27866017027</v>
      </c>
    </row>
    <row r="232" spans="1:12" x14ac:dyDescent="0.35">
      <c r="A232" t="str">
        <f>Dati!A232</f>
        <v>2007-02</v>
      </c>
      <c r="B232">
        <f>Dati!B232</f>
        <v>548.75818694161103</v>
      </c>
      <c r="C232">
        <f t="shared" si="18"/>
        <v>1784</v>
      </c>
      <c r="D232">
        <f>IF(OR(RIGHT(A232,2)="12",RIGHT(A232,2)="03",RIGHT(A232,2)="06",RIGHT(A232,2)="09"),TRUNC(Input!$B$12/B232),0)</f>
        <v>0</v>
      </c>
      <c r="E232">
        <f>IF(D232=0,0,IF(Input!$B$2="FISSA",Input!$B$3,MIN(Input!$B$6,MAX(Input!$B$5,B232*Input!$B$4))))</f>
        <v>0</v>
      </c>
      <c r="F232">
        <f t="shared" si="19"/>
        <v>385</v>
      </c>
      <c r="G232">
        <f>G231*(1+(($B232-$B231)/B231))*(1-Input!$B$8/12)</f>
        <v>538.29518537970318</v>
      </c>
      <c r="H232">
        <f t="shared" si="15"/>
        <v>959933.61071739043</v>
      </c>
      <c r="I232">
        <f>I231*(1+(($B232-$B231)/B231))*(1-Input!$B$9/12)</f>
        <v>522.9719709592689</v>
      </c>
      <c r="J232">
        <f t="shared" si="16"/>
        <v>932596.99619133573</v>
      </c>
      <c r="K232">
        <f>K231*(1+(($B232-$B231)/B231))*(1-Input!$B$10/12)</f>
        <v>498.39245348645744</v>
      </c>
      <c r="L232">
        <f t="shared" si="17"/>
        <v>888747.13701984007</v>
      </c>
    </row>
    <row r="233" spans="1:12" x14ac:dyDescent="0.35">
      <c r="A233" t="str">
        <f>Dati!A233</f>
        <v>2007-03</v>
      </c>
      <c r="B233">
        <f>Dati!B233</f>
        <v>559.99548618467395</v>
      </c>
      <c r="C233">
        <f t="shared" si="18"/>
        <v>1792</v>
      </c>
      <c r="D233">
        <f>IF(OR(RIGHT(A233,2)="12",RIGHT(A233,2)="03",RIGHT(A233,2)="06",RIGHT(A233,2)="09"),TRUNC(Input!$B$12/B233),0)</f>
        <v>8</v>
      </c>
      <c r="E233">
        <f>IF(D233=0,0,IF(Input!$B$2="FISSA",Input!$B$3,MIN(Input!$B$6,MAX(Input!$B$5,B233*Input!$B$4))))</f>
        <v>5</v>
      </c>
      <c r="F233">
        <f t="shared" si="19"/>
        <v>390</v>
      </c>
      <c r="G233">
        <f>G232*(1+(($B233-$B232)/B232))*(1-Input!$B$8/12)</f>
        <v>549.27245001657468</v>
      </c>
      <c r="H233">
        <f t="shared" si="15"/>
        <v>983906.23042970186</v>
      </c>
      <c r="I233">
        <f>I232*(1+(($B233-$B232)/B232))*(1-Input!$B$9/12)</f>
        <v>533.57004451329874</v>
      </c>
      <c r="J233">
        <f t="shared" si="16"/>
        <v>955767.51976783131</v>
      </c>
      <c r="K233">
        <f>K232*(1+(($B233-$B232)/B232))*(1-Input!$B$10/12)</f>
        <v>508.38646293486647</v>
      </c>
      <c r="L233">
        <f t="shared" si="17"/>
        <v>910638.54157928075</v>
      </c>
    </row>
    <row r="234" spans="1:12" x14ac:dyDescent="0.35">
      <c r="A234" t="str">
        <f>Dati!A234</f>
        <v>2007-04</v>
      </c>
      <c r="B234">
        <f>Dati!B234</f>
        <v>585.16459469545703</v>
      </c>
      <c r="C234">
        <f t="shared" si="18"/>
        <v>1792</v>
      </c>
      <c r="D234">
        <f>IF(OR(RIGHT(A234,2)="12",RIGHT(A234,2)="03",RIGHT(A234,2)="06",RIGHT(A234,2)="09"),TRUNC(Input!$B$12/B234),0)</f>
        <v>0</v>
      </c>
      <c r="E234">
        <f>IF(D234=0,0,IF(Input!$B$2="FISSA",Input!$B$3,MIN(Input!$B$6,MAX(Input!$B$5,B234*Input!$B$4))))</f>
        <v>0</v>
      </c>
      <c r="F234">
        <f t="shared" si="19"/>
        <v>390</v>
      </c>
      <c r="G234">
        <f>G233*(1+(($B234-$B233)/B233))*(1-Input!$B$8/12)</f>
        <v>573.91177956648812</v>
      </c>
      <c r="H234">
        <f t="shared" si="15"/>
        <v>1028059.9089831468</v>
      </c>
      <c r="I234">
        <f>I233*(1+(($B234-$B233)/B233))*(1-Input!$B$9/12)</f>
        <v>557.43529973869488</v>
      </c>
      <c r="J234">
        <f t="shared" si="16"/>
        <v>998534.0571317412</v>
      </c>
      <c r="K234">
        <f>K233*(1+(($B234-$B233)/B233))*(1-Input!$B$10/12)</f>
        <v>531.01464529987049</v>
      </c>
      <c r="L234">
        <f t="shared" si="17"/>
        <v>951188.2443773679</v>
      </c>
    </row>
    <row r="235" spans="1:12" x14ac:dyDescent="0.35">
      <c r="A235" t="str">
        <f>Dati!A235</f>
        <v>2007-05</v>
      </c>
      <c r="B235">
        <f>Dati!B235</f>
        <v>603.10617580956205</v>
      </c>
      <c r="C235">
        <f t="shared" si="18"/>
        <v>1792</v>
      </c>
      <c r="D235">
        <f>IF(OR(RIGHT(A235,2)="12",RIGHT(A235,2)="03",RIGHT(A235,2)="06",RIGHT(A235,2)="09"),TRUNC(Input!$B$12/B235),0)</f>
        <v>0</v>
      </c>
      <c r="E235">
        <f>IF(D235=0,0,IF(Input!$B$2="FISSA",Input!$B$3,MIN(Input!$B$6,MAX(Input!$B$5,B235*Input!$B$4))))</f>
        <v>0</v>
      </c>
      <c r="F235">
        <f t="shared" si="19"/>
        <v>390</v>
      </c>
      <c r="G235">
        <f>G234*(1+(($B235-$B234)/B234))*(1-Input!$B$8/12)</f>
        <v>591.4590486487723</v>
      </c>
      <c r="H235">
        <f t="shared" si="15"/>
        <v>1059504.6151786</v>
      </c>
      <c r="I235">
        <f>I234*(1+(($B235-$B234)/B234))*(1-Input!$B$9/12)</f>
        <v>574.40698701468159</v>
      </c>
      <c r="J235">
        <f t="shared" si="16"/>
        <v>1028947.3207303095</v>
      </c>
      <c r="K235">
        <f>K234*(1+(($B235-$B234)/B234))*(1-Input!$B$10/12)</f>
        <v>547.06790876608693</v>
      </c>
      <c r="L235">
        <f t="shared" si="17"/>
        <v>979955.69250882778</v>
      </c>
    </row>
    <row r="236" spans="1:12" x14ac:dyDescent="0.35">
      <c r="A236" t="str">
        <f>Dati!A236</f>
        <v>2007-06</v>
      </c>
      <c r="B236">
        <f>Dati!B236</f>
        <v>601.54893719016002</v>
      </c>
      <c r="C236">
        <f t="shared" si="18"/>
        <v>1800</v>
      </c>
      <c r="D236">
        <f>IF(OR(RIGHT(A236,2)="12",RIGHT(A236,2)="03",RIGHT(A236,2)="06",RIGHT(A236,2)="09"),TRUNC(Input!$B$12/B236),0)</f>
        <v>8</v>
      </c>
      <c r="E236">
        <f>IF(D236=0,0,IF(Input!$B$2="FISSA",Input!$B$3,MIN(Input!$B$6,MAX(Input!$B$5,B236*Input!$B$4))))</f>
        <v>5</v>
      </c>
      <c r="F236">
        <f t="shared" si="19"/>
        <v>395</v>
      </c>
      <c r="G236">
        <f>G235*(1+(($B236-$B235)/B235))*(1-Input!$B$8/12)</f>
        <v>589.8827222781847</v>
      </c>
      <c r="H236">
        <f t="shared" si="15"/>
        <v>1061393.9001007325</v>
      </c>
      <c r="I236">
        <f>I235*(1+(($B236-$B235)/B235))*(1-Input!$B$9/12)</f>
        <v>572.80449144428178</v>
      </c>
      <c r="J236">
        <f t="shared" si="16"/>
        <v>1030653.0845997072</v>
      </c>
      <c r="K236">
        <f>K235*(1+(($B236-$B235)/B235))*(1-Input!$B$10/12)</f>
        <v>545.42800626756105</v>
      </c>
      <c r="L236">
        <f t="shared" si="17"/>
        <v>981375.41128160991</v>
      </c>
    </row>
    <row r="237" spans="1:12" x14ac:dyDescent="0.35">
      <c r="A237" t="str">
        <f>Dati!A237</f>
        <v>2007-07</v>
      </c>
      <c r="B237">
        <f>Dati!B237</f>
        <v>592.50224904114896</v>
      </c>
      <c r="C237">
        <f t="shared" si="18"/>
        <v>1800</v>
      </c>
      <c r="D237">
        <f>IF(OR(RIGHT(A237,2)="12",RIGHT(A237,2)="03",RIGHT(A237,2)="06",RIGHT(A237,2)="09"),TRUNC(Input!$B$12/B237),0)</f>
        <v>0</v>
      </c>
      <c r="E237">
        <f>IF(D237=0,0,IF(Input!$B$2="FISSA",Input!$B$3,MIN(Input!$B$6,MAX(Input!$B$5,B237*Input!$B$4))))</f>
        <v>0</v>
      </c>
      <c r="F237">
        <f t="shared" si="19"/>
        <v>395</v>
      </c>
      <c r="G237">
        <f>G236*(1+(($B237-$B236)/B236))*(1-Input!$B$8/12)</f>
        <v>580.96306458920003</v>
      </c>
      <c r="H237">
        <f t="shared" si="15"/>
        <v>1045338.51626056</v>
      </c>
      <c r="I237">
        <f>I236*(1+(($B237-$B236)/B236))*(1-Input!$B$9/12)</f>
        <v>564.07255111074051</v>
      </c>
      <c r="J237">
        <f t="shared" si="16"/>
        <v>1014935.5919993329</v>
      </c>
      <c r="K237">
        <f>K236*(1+(($B237-$B236)/B236))*(1-Input!$B$10/12)</f>
        <v>537.00147632589949</v>
      </c>
      <c r="L237">
        <f t="shared" si="17"/>
        <v>966207.65738661913</v>
      </c>
    </row>
    <row r="238" spans="1:12" x14ac:dyDescent="0.35">
      <c r="A238" t="str">
        <f>Dati!A238</f>
        <v>2007-08</v>
      </c>
      <c r="B238">
        <f>Dati!B238</f>
        <v>591.11434396233403</v>
      </c>
      <c r="C238">
        <f t="shared" si="18"/>
        <v>1800</v>
      </c>
      <c r="D238">
        <f>IF(OR(RIGHT(A238,2)="12",RIGHT(A238,2)="03",RIGHT(A238,2)="06",RIGHT(A238,2)="09"),TRUNC(Input!$B$12/B238),0)</f>
        <v>0</v>
      </c>
      <c r="E238">
        <f>IF(D238=0,0,IF(Input!$B$2="FISSA",Input!$B$3,MIN(Input!$B$6,MAX(Input!$B$5,B238*Input!$B$4))))</f>
        <v>0</v>
      </c>
      <c r="F238">
        <f t="shared" si="19"/>
        <v>395</v>
      </c>
      <c r="G238">
        <f>G237*(1+(($B238-$B237)/B237))*(1-Input!$B$8/12)</f>
        <v>579.55388925521447</v>
      </c>
      <c r="H238">
        <f t="shared" si="15"/>
        <v>1042802.000659386</v>
      </c>
      <c r="I238">
        <f>I237*(1+(($B238-$B237)/B237))*(1-Input!$B$9/12)</f>
        <v>562.63400124888699</v>
      </c>
      <c r="J238">
        <f t="shared" si="16"/>
        <v>1012346.2022479966</v>
      </c>
      <c r="K238">
        <f>K237*(1+(($B238-$B237)/B237))*(1-Input!$B$10/12)</f>
        <v>535.52035237097584</v>
      </c>
      <c r="L238">
        <f t="shared" si="17"/>
        <v>963541.63426775648</v>
      </c>
    </row>
    <row r="239" spans="1:12" x14ac:dyDescent="0.35">
      <c r="A239" t="str">
        <f>Dati!A239</f>
        <v>2007-09</v>
      </c>
      <c r="B239">
        <f>Dati!B239</f>
        <v>623.03274272839406</v>
      </c>
      <c r="C239">
        <f t="shared" si="18"/>
        <v>1808</v>
      </c>
      <c r="D239">
        <f>IF(OR(RIGHT(A239,2)="12",RIGHT(A239,2)="03",RIGHT(A239,2)="06",RIGHT(A239,2)="09"),TRUNC(Input!$B$12/B239),0)</f>
        <v>8</v>
      </c>
      <c r="E239">
        <f>IF(D239=0,0,IF(Input!$B$2="FISSA",Input!$B$3,MIN(Input!$B$6,MAX(Input!$B$5,B239*Input!$B$4))))</f>
        <v>5</v>
      </c>
      <c r="F239">
        <f t="shared" si="19"/>
        <v>400</v>
      </c>
      <c r="G239">
        <f>G238*(1+(($B239-$B238)/B238))*(1-Input!$B$8/12)</f>
        <v>610.79715419181014</v>
      </c>
      <c r="H239">
        <f t="shared" si="15"/>
        <v>1103921.2547787926</v>
      </c>
      <c r="I239">
        <f>I238*(1+(($B239-$B238)/B238))*(1-Input!$B$9/12)</f>
        <v>592.8910023709027</v>
      </c>
      <c r="J239">
        <f t="shared" si="16"/>
        <v>1071546.932286592</v>
      </c>
      <c r="K239">
        <f>K238*(1+(($B239-$B238)/B238))*(1-Input!$B$10/12)</f>
        <v>564.2016605871454</v>
      </c>
      <c r="L239">
        <f t="shared" si="17"/>
        <v>1019676.6023415589</v>
      </c>
    </row>
    <row r="240" spans="1:12" x14ac:dyDescent="0.35">
      <c r="A240" t="str">
        <f>Dati!A240</f>
        <v>2007-10</v>
      </c>
      <c r="B240">
        <f>Dati!B240</f>
        <v>647.46530798654896</v>
      </c>
      <c r="C240">
        <f t="shared" si="18"/>
        <v>1808</v>
      </c>
      <c r="D240">
        <f>IF(OR(RIGHT(A240,2)="12",RIGHT(A240,2)="03",RIGHT(A240,2)="06",RIGHT(A240,2)="09"),TRUNC(Input!$B$12/B240),0)</f>
        <v>0</v>
      </c>
      <c r="E240">
        <f>IF(D240=0,0,IF(Input!$B$2="FISSA",Input!$B$3,MIN(Input!$B$6,MAX(Input!$B$5,B240*Input!$B$4))))</f>
        <v>0</v>
      </c>
      <c r="F240">
        <f t="shared" si="19"/>
        <v>400</v>
      </c>
      <c r="G240">
        <f>G239*(1+(($B240-$B239)/B239))*(1-Input!$B$8/12)</f>
        <v>634.69699841741021</v>
      </c>
      <c r="H240">
        <f t="shared" si="15"/>
        <v>1147132.1731386776</v>
      </c>
      <c r="I240">
        <f>I239*(1+(($B240-$B239)/B239))*(1-Input!$B$9/12)</f>
        <v>616.01318019191774</v>
      </c>
      <c r="J240">
        <f t="shared" si="16"/>
        <v>1113351.8297869873</v>
      </c>
      <c r="K240">
        <f>K239*(1+(($B240-$B239)/B239))*(1-Input!$B$10/12)</f>
        <v>586.08283023570436</v>
      </c>
      <c r="L240">
        <f t="shared" si="17"/>
        <v>1059237.7570661535</v>
      </c>
    </row>
    <row r="241" spans="1:12" x14ac:dyDescent="0.35">
      <c r="A241" t="str">
        <f>Dati!A241</f>
        <v>2007-11</v>
      </c>
      <c r="B241">
        <f>Dati!B241</f>
        <v>619.10309647211102</v>
      </c>
      <c r="C241">
        <f t="shared" si="18"/>
        <v>1808</v>
      </c>
      <c r="D241">
        <f>IF(OR(RIGHT(A241,2)="12",RIGHT(A241,2)="03",RIGHT(A241,2)="06",RIGHT(A241,2)="09"),TRUNC(Input!$B$12/B241),0)</f>
        <v>0</v>
      </c>
      <c r="E241">
        <f>IF(D241=0,0,IF(Input!$B$2="FISSA",Input!$B$3,MIN(Input!$B$6,MAX(Input!$B$5,B241*Input!$B$4))))</f>
        <v>0</v>
      </c>
      <c r="F241">
        <f t="shared" si="19"/>
        <v>400</v>
      </c>
      <c r="G241">
        <f>G240*(1+(($B241-$B240)/B240))*(1-Input!$B$8/12)</f>
        <v>606.84352807082348</v>
      </c>
      <c r="H241">
        <f t="shared" si="15"/>
        <v>1096773.0987520488</v>
      </c>
      <c r="I241">
        <f>I240*(1+(($B241-$B240)/B240))*(1-Input!$B$9/12)</f>
        <v>588.90601451088742</v>
      </c>
      <c r="J241">
        <f t="shared" si="16"/>
        <v>1064342.0742356845</v>
      </c>
      <c r="K241">
        <f>K240*(1+(($B241-$B240)/B240))*(1-Input!$B$10/12)</f>
        <v>560.17597361270987</v>
      </c>
      <c r="L241">
        <f t="shared" si="17"/>
        <v>1012398.1602917794</v>
      </c>
    </row>
    <row r="242" spans="1:12" x14ac:dyDescent="0.35">
      <c r="A242" t="str">
        <f>Dati!A242</f>
        <v>2007-12</v>
      </c>
      <c r="B242">
        <f>Dati!B242</f>
        <v>612.41342724109495</v>
      </c>
      <c r="C242">
        <f t="shared" si="18"/>
        <v>1816</v>
      </c>
      <c r="D242">
        <f>IF(OR(RIGHT(A242,2)="12",RIGHT(A242,2)="03",RIGHT(A242,2)="06",RIGHT(A242,2)="09"),TRUNC(Input!$B$12/B242),0)</f>
        <v>8</v>
      </c>
      <c r="E242">
        <f>IF(D242=0,0,IF(Input!$B$2="FISSA",Input!$B$3,MIN(Input!$B$6,MAX(Input!$B$5,B242*Input!$B$4))))</f>
        <v>5</v>
      </c>
      <c r="F242">
        <f t="shared" si="19"/>
        <v>405</v>
      </c>
      <c r="G242">
        <f>G241*(1+(($B242-$B241)/B241))*(1-Input!$B$8/12)</f>
        <v>600.23630476964001</v>
      </c>
      <c r="H242">
        <f t="shared" si="15"/>
        <v>1089624.1294616663</v>
      </c>
      <c r="I242">
        <f>I241*(1+(($B242-$B241)/B241))*(1-Input!$B$9/12)</f>
        <v>582.42127439597914</v>
      </c>
      <c r="J242">
        <f t="shared" si="16"/>
        <v>1057272.0343030982</v>
      </c>
      <c r="K242">
        <f>K241*(1+(($B242-$B241)/B241))*(1-Input!$B$10/12)</f>
        <v>553.89215211877627</v>
      </c>
      <c r="L242">
        <f t="shared" si="17"/>
        <v>1005463.1482476977</v>
      </c>
    </row>
    <row r="243" spans="1:12" x14ac:dyDescent="0.35">
      <c r="A243" t="str">
        <f>Dati!A243</f>
        <v>2008-01</v>
      </c>
      <c r="B243">
        <f>Dati!B243</f>
        <v>562.39476752092196</v>
      </c>
      <c r="C243">
        <f t="shared" si="18"/>
        <v>1816</v>
      </c>
      <c r="D243">
        <f>IF(OR(RIGHT(A243,2)="12",RIGHT(A243,2)="03",RIGHT(A243,2)="06",RIGHT(A243,2)="09"),TRUNC(Input!$B$12/B243),0)</f>
        <v>0</v>
      </c>
      <c r="E243">
        <f>IF(D243=0,0,IF(Input!$B$2="FISSA",Input!$B$3,MIN(Input!$B$6,MAX(Input!$B$5,B243*Input!$B$4))))</f>
        <v>0</v>
      </c>
      <c r="F243">
        <f t="shared" si="19"/>
        <v>405</v>
      </c>
      <c r="G243">
        <f>G242*(1+(($B243-$B242)/B242))*(1-Input!$B$8/12)</f>
        <v>551.16627306175258</v>
      </c>
      <c r="H243">
        <f t="shared" si="15"/>
        <v>1000512.9518801427</v>
      </c>
      <c r="I243">
        <f>I242*(1+(($B243-$B242)/B242))*(1-Input!$B$9/12)</f>
        <v>534.74078607983074</v>
      </c>
      <c r="J243">
        <f t="shared" si="16"/>
        <v>970684.26752097264</v>
      </c>
      <c r="K243">
        <f>K242*(1+(($B243-$B242)/B242))*(1-Input!$B$10/12)</f>
        <v>508.44125893601944</v>
      </c>
      <c r="L243">
        <f t="shared" si="17"/>
        <v>922924.32622781128</v>
      </c>
    </row>
    <row r="244" spans="1:12" x14ac:dyDescent="0.35">
      <c r="A244" t="str">
        <f>Dati!A244</f>
        <v>2008-02</v>
      </c>
      <c r="B244">
        <f>Dati!B244</f>
        <v>564.249441089637</v>
      </c>
      <c r="C244">
        <f t="shared" si="18"/>
        <v>1816</v>
      </c>
      <c r="D244">
        <f>IF(OR(RIGHT(A244,2)="12",RIGHT(A244,2)="03",RIGHT(A244,2)="06",RIGHT(A244,2)="09"),TRUNC(Input!$B$12/B244),0)</f>
        <v>0</v>
      </c>
      <c r="E244">
        <f>IF(D244=0,0,IF(Input!$B$2="FISSA",Input!$B$3,MIN(Input!$B$6,MAX(Input!$B$5,B244*Input!$B$4))))</f>
        <v>0</v>
      </c>
      <c r="F244">
        <f t="shared" si="19"/>
        <v>405</v>
      </c>
      <c r="G244">
        <f>G243*(1+(($B244-$B243)/B243))*(1-Input!$B$8/12)</f>
        <v>552.93783514653717</v>
      </c>
      <c r="H244">
        <f t="shared" si="15"/>
        <v>1003730.1086261115</v>
      </c>
      <c r="I244">
        <f>I243*(1+(($B244-$B243)/B243))*(1-Input!$B$9/12)</f>
        <v>536.39249022880233</v>
      </c>
      <c r="J244">
        <f t="shared" si="16"/>
        <v>973683.76225550508</v>
      </c>
      <c r="K244">
        <f>K243*(1+(($B244-$B243)/B243))*(1-Input!$B$10/12)</f>
        <v>509.90545467835727</v>
      </c>
      <c r="L244">
        <f t="shared" si="17"/>
        <v>925583.30569589685</v>
      </c>
    </row>
    <row r="245" spans="1:12" x14ac:dyDescent="0.35">
      <c r="A245" t="str">
        <f>Dati!A245</f>
        <v>2008-03</v>
      </c>
      <c r="B245">
        <f>Dati!B245</f>
        <v>556.22205770812798</v>
      </c>
      <c r="C245">
        <f t="shared" si="18"/>
        <v>1824</v>
      </c>
      <c r="D245">
        <f>IF(OR(RIGHT(A245,2)="12",RIGHT(A245,2)="03",RIGHT(A245,2)="06",RIGHT(A245,2)="09"),TRUNC(Input!$B$12/B245),0)</f>
        <v>8</v>
      </c>
      <c r="E245">
        <f>IF(D245=0,0,IF(Input!$B$2="FISSA",Input!$B$3,MIN(Input!$B$6,MAX(Input!$B$5,B245*Input!$B$4))))</f>
        <v>5</v>
      </c>
      <c r="F245">
        <f t="shared" si="19"/>
        <v>410</v>
      </c>
      <c r="G245">
        <f>G244*(1+(($B245-$B244)/B244))*(1-Input!$B$8/12)</f>
        <v>545.02595549047703</v>
      </c>
      <c r="H245">
        <f t="shared" si="15"/>
        <v>993717.34281463013</v>
      </c>
      <c r="I245">
        <f>I244*(1+(($B245-$B244)/B244))*(1-Input!$B$9/12)</f>
        <v>528.6512595094357</v>
      </c>
      <c r="J245">
        <f t="shared" si="16"/>
        <v>963849.89734521077</v>
      </c>
      <c r="K245">
        <f>K244*(1+(($B245-$B244)/B244))*(1-Input!$B$10/12)</f>
        <v>502.44176656125632</v>
      </c>
      <c r="L245">
        <f t="shared" si="17"/>
        <v>916043.78220773151</v>
      </c>
    </row>
    <row r="246" spans="1:12" x14ac:dyDescent="0.35">
      <c r="A246" t="str">
        <f>Dati!A246</f>
        <v>2008-04</v>
      </c>
      <c r="B246">
        <f>Dati!B246</f>
        <v>587.65884044362497</v>
      </c>
      <c r="C246">
        <f t="shared" si="18"/>
        <v>1824</v>
      </c>
      <c r="D246">
        <f>IF(OR(RIGHT(A246,2)="12",RIGHT(A246,2)="03",RIGHT(A246,2)="06",RIGHT(A246,2)="09"),TRUNC(Input!$B$12/B246),0)</f>
        <v>0</v>
      </c>
      <c r="E246">
        <f>IF(D246=0,0,IF(Input!$B$2="FISSA",Input!$B$3,MIN(Input!$B$6,MAX(Input!$B$5,B246*Input!$B$4))))</f>
        <v>0</v>
      </c>
      <c r="F246">
        <f t="shared" si="19"/>
        <v>410</v>
      </c>
      <c r="G246">
        <f>G245*(1+(($B246-$B245)/B245))*(1-Input!$B$8/12)</f>
        <v>575.7819665729902</v>
      </c>
      <c r="H246">
        <f t="shared" si="15"/>
        <v>1049816.3070291341</v>
      </c>
      <c r="I246">
        <f>I245*(1+(($B246-$B245)/B245))*(1-Input!$B$9/12)</f>
        <v>558.41342437360083</v>
      </c>
      <c r="J246">
        <f t="shared" si="16"/>
        <v>1018136.0860574479</v>
      </c>
      <c r="K246">
        <f>K245*(1+(($B246-$B245)/B245))*(1-Input!$B$10/12)</f>
        <v>530.61779019181506</v>
      </c>
      <c r="L246">
        <f t="shared" si="17"/>
        <v>967436.84930987062</v>
      </c>
    </row>
    <row r="247" spans="1:12" x14ac:dyDescent="0.35">
      <c r="A247" t="str">
        <f>Dati!A247</f>
        <v>2008-05</v>
      </c>
      <c r="B247">
        <f>Dati!B247</f>
        <v>597.51116856086105</v>
      </c>
      <c r="C247">
        <f t="shared" si="18"/>
        <v>1824</v>
      </c>
      <c r="D247">
        <f>IF(OR(RIGHT(A247,2)="12",RIGHT(A247,2)="03",RIGHT(A247,2)="06",RIGHT(A247,2)="09"),TRUNC(Input!$B$12/B247),0)</f>
        <v>0</v>
      </c>
      <c r="E247">
        <f>IF(D247=0,0,IF(Input!$B$2="FISSA",Input!$B$3,MIN(Input!$B$6,MAX(Input!$B$5,B247*Input!$B$4))))</f>
        <v>0</v>
      </c>
      <c r="F247">
        <f t="shared" si="19"/>
        <v>410</v>
      </c>
      <c r="G247">
        <f>G246*(1+(($B247-$B246)/B246))*(1-Input!$B$8/12)</f>
        <v>585.38638803419633</v>
      </c>
      <c r="H247">
        <f t="shared" si="15"/>
        <v>1067334.7717743742</v>
      </c>
      <c r="I247">
        <f>I246*(1+(($B247-$B246)/B246))*(1-Input!$B$9/12)</f>
        <v>567.65715521047332</v>
      </c>
      <c r="J247">
        <f t="shared" si="16"/>
        <v>1034996.6511039033</v>
      </c>
      <c r="K247">
        <f>K246*(1+(($B247-$B246)/B246))*(1-Input!$B$10/12)</f>
        <v>539.28900558613657</v>
      </c>
      <c r="L247">
        <f t="shared" si="17"/>
        <v>983253.14618911315</v>
      </c>
    </row>
    <row r="248" spans="1:12" x14ac:dyDescent="0.35">
      <c r="A248" t="str">
        <f>Dati!A248</f>
        <v>2008-06</v>
      </c>
      <c r="B248">
        <f>Dati!B248</f>
        <v>548.64648986474594</v>
      </c>
      <c r="C248">
        <f t="shared" si="18"/>
        <v>1833</v>
      </c>
      <c r="D248">
        <f>IF(OR(RIGHT(A248,2)="12",RIGHT(A248,2)="03",RIGHT(A248,2)="06",RIGHT(A248,2)="09"),TRUNC(Input!$B$12/B248),0)</f>
        <v>9</v>
      </c>
      <c r="E248">
        <f>IF(D248=0,0,IF(Input!$B$2="FISSA",Input!$B$3,MIN(Input!$B$6,MAX(Input!$B$5,B248*Input!$B$4))))</f>
        <v>5</v>
      </c>
      <c r="F248">
        <f t="shared" si="19"/>
        <v>415</v>
      </c>
      <c r="G248">
        <f>G247*(1+(($B248-$B247)/B247))*(1-Input!$B$8/12)</f>
        <v>537.46848548589469</v>
      </c>
      <c r="H248">
        <f t="shared" si="15"/>
        <v>984764.73389564501</v>
      </c>
      <c r="I248">
        <f>I247*(1+(($B248-$B247)/B247))*(1-Input!$B$9/12)</f>
        <v>521.12535807901452</v>
      </c>
      <c r="J248">
        <f t="shared" si="16"/>
        <v>954807.78135883366</v>
      </c>
      <c r="K248">
        <f>K247*(1+(($B248-$B247)/B247))*(1-Input!$B$10/12)</f>
        <v>494.97942896172708</v>
      </c>
      <c r="L248">
        <f t="shared" si="17"/>
        <v>906882.29328684579</v>
      </c>
    </row>
    <row r="249" spans="1:12" x14ac:dyDescent="0.35">
      <c r="A249" t="str">
        <f>Dati!A249</f>
        <v>2008-07</v>
      </c>
      <c r="B249">
        <f>Dati!B249</f>
        <v>534.57131569709497</v>
      </c>
      <c r="C249">
        <f t="shared" si="18"/>
        <v>1833</v>
      </c>
      <c r="D249">
        <f>IF(OR(RIGHT(A249,2)="12",RIGHT(A249,2)="03",RIGHT(A249,2)="06",RIGHT(A249,2)="09"),TRUNC(Input!$B$12/B249),0)</f>
        <v>0</v>
      </c>
      <c r="E249">
        <f>IF(D249=0,0,IF(Input!$B$2="FISSA",Input!$B$3,MIN(Input!$B$6,MAX(Input!$B$5,B249*Input!$B$4))))</f>
        <v>0</v>
      </c>
      <c r="F249">
        <f t="shared" si="19"/>
        <v>415</v>
      </c>
      <c r="G249">
        <f>G248*(1+(($B249-$B248)/B248))*(1-Input!$B$8/12)</f>
        <v>523.6364358522693</v>
      </c>
      <c r="H249">
        <f t="shared" si="15"/>
        <v>959410.58691720967</v>
      </c>
      <c r="I249">
        <f>I248*(1+(($B249-$B248)/B248))*(1-Input!$B$9/12)</f>
        <v>507.65043836791051</v>
      </c>
      <c r="J249">
        <f t="shared" si="16"/>
        <v>930108.25352837995</v>
      </c>
      <c r="K249">
        <f>K248*(1+(($B249-$B248)/B248))*(1-Input!$B$10/12)</f>
        <v>482.0800984188578</v>
      </c>
      <c r="L249">
        <f t="shared" si="17"/>
        <v>883237.82040176634</v>
      </c>
    </row>
    <row r="250" spans="1:12" x14ac:dyDescent="0.35">
      <c r="A250" t="str">
        <f>Dati!A250</f>
        <v>2008-08</v>
      </c>
      <c r="B250">
        <f>Dati!B250</f>
        <v>523.28296830995396</v>
      </c>
      <c r="C250">
        <f t="shared" si="18"/>
        <v>1833</v>
      </c>
      <c r="D250">
        <f>IF(OR(RIGHT(A250,2)="12",RIGHT(A250,2)="03",RIGHT(A250,2)="06",RIGHT(A250,2)="09"),TRUNC(Input!$B$12/B250),0)</f>
        <v>0</v>
      </c>
      <c r="E250">
        <f>IF(D250=0,0,IF(Input!$B$2="FISSA",Input!$B$3,MIN(Input!$B$6,MAX(Input!$B$5,B250*Input!$B$4))))</f>
        <v>0</v>
      </c>
      <c r="F250">
        <f t="shared" si="19"/>
        <v>415</v>
      </c>
      <c r="G250">
        <f>G249*(1+(($B250-$B249)/B249))*(1-Input!$B$8/12)</f>
        <v>512.53628141587592</v>
      </c>
      <c r="H250">
        <f t="shared" si="15"/>
        <v>939064.00383530057</v>
      </c>
      <c r="I250">
        <f>I249*(1+(($B250-$B249)/B249))*(1-Input!$B$9/12)</f>
        <v>496.82704212088373</v>
      </c>
      <c r="J250">
        <f t="shared" si="16"/>
        <v>910268.96820757992</v>
      </c>
      <c r="K250">
        <f>K249*(1+(($B250-$B249)/B249))*(1-Input!$B$10/12)</f>
        <v>471.70356383212578</v>
      </c>
      <c r="L250">
        <f t="shared" si="17"/>
        <v>864217.63250428659</v>
      </c>
    </row>
    <row r="251" spans="1:12" x14ac:dyDescent="0.35">
      <c r="A251" t="str">
        <f>Dati!A251</f>
        <v>2008-09</v>
      </c>
      <c r="B251">
        <f>Dati!B251</f>
        <v>458.09127345071602</v>
      </c>
      <c r="C251">
        <f t="shared" si="18"/>
        <v>1843</v>
      </c>
      <c r="D251">
        <f>IF(OR(RIGHT(A251,2)="12",RIGHT(A251,2)="03",RIGHT(A251,2)="06",RIGHT(A251,2)="09"),TRUNC(Input!$B$12/B251),0)</f>
        <v>10</v>
      </c>
      <c r="E251">
        <f>IF(D251=0,0,IF(Input!$B$2="FISSA",Input!$B$3,MIN(Input!$B$6,MAX(Input!$B$5,B251*Input!$B$4))))</f>
        <v>5</v>
      </c>
      <c r="F251">
        <f t="shared" si="19"/>
        <v>420</v>
      </c>
      <c r="G251">
        <f>G250*(1+(($B251-$B250)/B250))*(1-Input!$B$8/12)</f>
        <v>448.64604116947532</v>
      </c>
      <c r="H251">
        <f t="shared" si="15"/>
        <v>826434.65387534304</v>
      </c>
      <c r="I251">
        <f>I250*(1+(($B251-$B250)/B250))*(1-Input!$B$9/12)</f>
        <v>434.84067161066508</v>
      </c>
      <c r="J251">
        <f t="shared" si="16"/>
        <v>800991.35777845571</v>
      </c>
      <c r="K251">
        <f>K250*(1+(($B251-$B250)/B250))*(1-Input!$B$10/12)</f>
        <v>412.76568247976746</v>
      </c>
      <c r="L251">
        <f t="shared" si="17"/>
        <v>760307.15281021141</v>
      </c>
    </row>
    <row r="252" spans="1:12" x14ac:dyDescent="0.35">
      <c r="A252" t="str">
        <f>Dati!A252</f>
        <v>2008-10</v>
      </c>
      <c r="B252">
        <f>Dati!B252</f>
        <v>367.43245783976602</v>
      </c>
      <c r="C252">
        <f t="shared" si="18"/>
        <v>1843</v>
      </c>
      <c r="D252">
        <f>IF(OR(RIGHT(A252,2)="12",RIGHT(A252,2)="03",RIGHT(A252,2)="06",RIGHT(A252,2)="09"),TRUNC(Input!$B$12/B252),0)</f>
        <v>0</v>
      </c>
      <c r="E252">
        <f>IF(D252=0,0,IF(Input!$B$2="FISSA",Input!$B$3,MIN(Input!$B$6,MAX(Input!$B$5,B252*Input!$B$4))))</f>
        <v>0</v>
      </c>
      <c r="F252">
        <f t="shared" si="19"/>
        <v>420</v>
      </c>
      <c r="G252">
        <f>G251*(1+(($B252-$B251)/B251))*(1-Input!$B$8/12)</f>
        <v>359.82650161729021</v>
      </c>
      <c r="H252">
        <f t="shared" si="15"/>
        <v>662740.24248066579</v>
      </c>
      <c r="I252">
        <f>I251*(1+(($B252-$B251)/B251))*(1-Input!$B$9/12)</f>
        <v>348.71061647855907</v>
      </c>
      <c r="J252">
        <f t="shared" si="16"/>
        <v>642253.66616998438</v>
      </c>
      <c r="K252">
        <f>K251*(1+(($B252-$B251)/B251))*(1-Input!$B$10/12)</f>
        <v>330.93910511463929</v>
      </c>
      <c r="L252">
        <f t="shared" si="17"/>
        <v>609500.77072628017</v>
      </c>
    </row>
    <row r="253" spans="1:12" x14ac:dyDescent="0.35">
      <c r="A253" t="str">
        <f>Dati!A253</f>
        <v>2008-11</v>
      </c>
      <c r="B253">
        <f>Dati!B253</f>
        <v>343.52626096890498</v>
      </c>
      <c r="C253">
        <f t="shared" si="18"/>
        <v>1843</v>
      </c>
      <c r="D253">
        <f>IF(OR(RIGHT(A253,2)="12",RIGHT(A253,2)="03",RIGHT(A253,2)="06",RIGHT(A253,2)="09"),TRUNC(Input!$B$12/B253),0)</f>
        <v>0</v>
      </c>
      <c r="E253">
        <f>IF(D253=0,0,IF(Input!$B$2="FISSA",Input!$B$3,MIN(Input!$B$6,MAX(Input!$B$5,B253*Input!$B$4))))</f>
        <v>0</v>
      </c>
      <c r="F253">
        <f t="shared" si="19"/>
        <v>420</v>
      </c>
      <c r="G253">
        <f>G252*(1+(($B253-$B252)/B252))*(1-Input!$B$8/12)</f>
        <v>336.38713521316566</v>
      </c>
      <c r="H253">
        <f t="shared" si="15"/>
        <v>619541.49019786436</v>
      </c>
      <c r="I253">
        <f>I252*(1+(($B253-$B252)/B252))*(1-Input!$B$9/12)</f>
        <v>325.95459429980576</v>
      </c>
      <c r="J253">
        <f t="shared" si="16"/>
        <v>600314.31729454198</v>
      </c>
      <c r="K253">
        <f>K252*(1+(($B253-$B252)/B252))*(1-Input!$B$10/12)</f>
        <v>309.27834948486191</v>
      </c>
      <c r="L253">
        <f t="shared" si="17"/>
        <v>569579.99810060044</v>
      </c>
    </row>
    <row r="254" spans="1:12" x14ac:dyDescent="0.35">
      <c r="A254" t="str">
        <f>Dati!A254</f>
        <v>2008-12</v>
      </c>
      <c r="B254">
        <f>Dati!B254</f>
        <v>356.14576730821301</v>
      </c>
      <c r="C254">
        <f t="shared" si="18"/>
        <v>1857</v>
      </c>
      <c r="D254">
        <f>IF(OR(RIGHT(A254,2)="12",RIGHT(A254,2)="03",RIGHT(A254,2)="06",RIGHT(A254,2)="09"),TRUNC(Input!$B$12/B254),0)</f>
        <v>14</v>
      </c>
      <c r="E254">
        <f>IF(D254=0,0,IF(Input!$B$2="FISSA",Input!$B$3,MIN(Input!$B$6,MAX(Input!$B$5,B254*Input!$B$4))))</f>
        <v>5</v>
      </c>
      <c r="F254">
        <f t="shared" si="19"/>
        <v>425</v>
      </c>
      <c r="G254">
        <f>G253*(1+(($B254-$B253)/B253))*(1-Input!$B$8/12)</f>
        <v>348.71532229889465</v>
      </c>
      <c r="H254">
        <f t="shared" si="15"/>
        <v>647139.35350904742</v>
      </c>
      <c r="I254">
        <f>I253*(1+(($B254-$B253)/B253))*(1-Input!$B$9/12)</f>
        <v>337.85820013525137</v>
      </c>
      <c r="J254">
        <f t="shared" si="16"/>
        <v>626977.67765116179</v>
      </c>
      <c r="K254">
        <f>K253*(1+(($B254-$B253)/B253))*(1-Input!$B$10/12)</f>
        <v>320.50615200599219</v>
      </c>
      <c r="L254">
        <f t="shared" si="17"/>
        <v>594754.92427512747</v>
      </c>
    </row>
    <row r="255" spans="1:12" x14ac:dyDescent="0.35">
      <c r="A255" t="str">
        <f>Dati!A255</f>
        <v>2009-01</v>
      </c>
      <c r="B255">
        <f>Dati!B255</f>
        <v>325.82660079016603</v>
      </c>
      <c r="C255">
        <f t="shared" si="18"/>
        <v>1857</v>
      </c>
      <c r="D255">
        <f>IF(OR(RIGHT(A255,2)="12",RIGHT(A255,2)="03",RIGHT(A255,2)="06",RIGHT(A255,2)="09"),TRUNC(Input!$B$12/B255),0)</f>
        <v>0</v>
      </c>
      <c r="E255">
        <f>IF(D255=0,0,IF(Input!$B$2="FISSA",Input!$B$3,MIN(Input!$B$6,MAX(Input!$B$5,B255*Input!$B$4))))</f>
        <v>0</v>
      </c>
      <c r="F255">
        <f t="shared" si="19"/>
        <v>425</v>
      </c>
      <c r="G255">
        <f>G254*(1+(($B255-$B254)/B254))*(1-Input!$B$8/12)</f>
        <v>319.00213379699221</v>
      </c>
      <c r="H255">
        <f t="shared" si="15"/>
        <v>591961.96246101451</v>
      </c>
      <c r="I255">
        <f>I254*(1+(($B255-$B254)/B254))*(1-Input!$B$9/12)</f>
        <v>309.03148374698418</v>
      </c>
      <c r="J255">
        <f t="shared" si="16"/>
        <v>573446.46531814965</v>
      </c>
      <c r="K255">
        <f>K254*(1+(($B255-$B254)/B254))*(1-Input!$B$10/12)</f>
        <v>293.09885827618149</v>
      </c>
      <c r="L255">
        <f t="shared" si="17"/>
        <v>543859.57981886901</v>
      </c>
    </row>
    <row r="256" spans="1:12" x14ac:dyDescent="0.35">
      <c r="A256" t="str">
        <f>Dati!A256</f>
        <v>2009-02</v>
      </c>
      <c r="B256">
        <f>Dati!B256</f>
        <v>294.125562890259</v>
      </c>
      <c r="C256">
        <f t="shared" si="18"/>
        <v>1857</v>
      </c>
      <c r="D256">
        <f>IF(OR(RIGHT(A256,2)="12",RIGHT(A256,2)="03",RIGHT(A256,2)="06",RIGHT(A256,2)="09"),TRUNC(Input!$B$12/B256),0)</f>
        <v>0</v>
      </c>
      <c r="E256">
        <f>IF(D256=0,0,IF(Input!$B$2="FISSA",Input!$B$3,MIN(Input!$B$6,MAX(Input!$B$5,B256*Input!$B$4))))</f>
        <v>0</v>
      </c>
      <c r="F256">
        <f t="shared" si="19"/>
        <v>425</v>
      </c>
      <c r="G256">
        <f>G255*(1+(($B256-$B255)/B255))*(1-Input!$B$8/12)</f>
        <v>287.94107985208166</v>
      </c>
      <c r="H256">
        <f t="shared" si="15"/>
        <v>534281.58528531564</v>
      </c>
      <c r="I256">
        <f>I255*(1+(($B256-$B255)/B255))*(1-Input!$B$9/12)</f>
        <v>278.9063956877589</v>
      </c>
      <c r="J256">
        <f t="shared" si="16"/>
        <v>517504.17679216829</v>
      </c>
      <c r="K256">
        <f>K255*(1+(($B256-$B255)/B255))*(1-Input!$B$10/12)</f>
        <v>264.47179732885655</v>
      </c>
      <c r="L256">
        <f t="shared" si="17"/>
        <v>490699.12763968663</v>
      </c>
    </row>
    <row r="257" spans="1:12" x14ac:dyDescent="0.35">
      <c r="A257" t="str">
        <f>Dati!A257</f>
        <v>2009-03</v>
      </c>
      <c r="B257">
        <f>Dati!B257</f>
        <v>318.51507219760998</v>
      </c>
      <c r="C257">
        <f t="shared" si="18"/>
        <v>1872</v>
      </c>
      <c r="D257">
        <f>IF(OR(RIGHT(A257,2)="12",RIGHT(A257,2)="03",RIGHT(A257,2)="06",RIGHT(A257,2)="09"),TRUNC(Input!$B$12/B257),0)</f>
        <v>15</v>
      </c>
      <c r="E257">
        <f>IF(D257=0,0,IF(Input!$B$2="FISSA",Input!$B$3,MIN(Input!$B$6,MAX(Input!$B$5,B257*Input!$B$4))))</f>
        <v>5</v>
      </c>
      <c r="F257">
        <f t="shared" si="19"/>
        <v>430</v>
      </c>
      <c r="G257">
        <f>G256*(1+(($B257-$B256)/B256))*(1-Input!$B$8/12)</f>
        <v>311.79177402591182</v>
      </c>
      <c r="H257">
        <f t="shared" si="15"/>
        <v>583244.20097650692</v>
      </c>
      <c r="I257">
        <f>I256*(1+(($B257-$B256)/B256))*(1-Input!$B$9/12)</f>
        <v>301.97097596293889</v>
      </c>
      <c r="J257">
        <f t="shared" si="16"/>
        <v>564859.66700262157</v>
      </c>
      <c r="K257">
        <f>K256*(1+(($B257-$B256)/B256))*(1-Input!$B$10/12)</f>
        <v>286.28301981187388</v>
      </c>
      <c r="L257">
        <f t="shared" si="17"/>
        <v>535491.81308782788</v>
      </c>
    </row>
    <row r="258" spans="1:12" x14ac:dyDescent="0.35">
      <c r="A258" t="str">
        <f>Dati!A258</f>
        <v>2009-04</v>
      </c>
      <c r="B258">
        <f>Dati!B258</f>
        <v>356.405703267484</v>
      </c>
      <c r="C258">
        <f t="shared" si="18"/>
        <v>1872</v>
      </c>
      <c r="D258">
        <f>IF(OR(RIGHT(A258,2)="12",RIGHT(A258,2)="03",RIGHT(A258,2)="06",RIGHT(A258,2)="09"),TRUNC(Input!$B$12/B258),0)</f>
        <v>0</v>
      </c>
      <c r="E258">
        <f>IF(D258=0,0,IF(Input!$B$2="FISSA",Input!$B$3,MIN(Input!$B$6,MAX(Input!$B$5,B258*Input!$B$4))))</f>
        <v>0</v>
      </c>
      <c r="F258">
        <f t="shared" si="19"/>
        <v>430</v>
      </c>
      <c r="G258">
        <f>G257*(1+(($B258-$B257)/B257))*(1-Input!$B$8/12)</f>
        <v>348.85352634713013</v>
      </c>
      <c r="H258">
        <f t="shared" si="15"/>
        <v>652623.80132182757</v>
      </c>
      <c r="I258">
        <f>I257*(1+(($B258-$B257)/B257))*(1-Input!$B$9/12)</f>
        <v>337.82312280632419</v>
      </c>
      <c r="J258">
        <f t="shared" si="16"/>
        <v>631974.88589343894</v>
      </c>
      <c r="K258">
        <f>K257*(1+(($B258-$B257)/B257))*(1-Input!$B$10/12)</f>
        <v>320.20584331268356</v>
      </c>
      <c r="L258">
        <f t="shared" si="17"/>
        <v>598995.33868134359</v>
      </c>
    </row>
    <row r="259" spans="1:12" x14ac:dyDescent="0.35">
      <c r="A259" t="str">
        <f>Dati!A259</f>
        <v>2009-05</v>
      </c>
      <c r="B259">
        <f>Dati!B259</f>
        <v>392.34101943359099</v>
      </c>
      <c r="C259">
        <f t="shared" si="18"/>
        <v>1872</v>
      </c>
      <c r="D259">
        <f>IF(OR(RIGHT(A259,2)="12",RIGHT(A259,2)="03",RIGHT(A259,2)="06",RIGHT(A259,2)="09"),TRUNC(Input!$B$12/B259),0)</f>
        <v>0</v>
      </c>
      <c r="E259">
        <f>IF(D259=0,0,IF(Input!$B$2="FISSA",Input!$B$3,MIN(Input!$B$6,MAX(Input!$B$5,B259*Input!$B$4))))</f>
        <v>0</v>
      </c>
      <c r="F259">
        <f t="shared" si="19"/>
        <v>430</v>
      </c>
      <c r="G259">
        <f>G258*(1+(($B259-$B258)/B258))*(1-Input!$B$8/12)</f>
        <v>383.99537692482863</v>
      </c>
      <c r="H259">
        <f t="shared" ref="H259:H322" si="20">G259*C259-F259</f>
        <v>718409.34560327919</v>
      </c>
      <c r="I259">
        <f>I258*(1+(($B259-$B258)/B258))*(1-Input!$B$9/12)</f>
        <v>371.8073372169693</v>
      </c>
      <c r="J259">
        <f t="shared" ref="J259:J322" si="21">I259*$C259-$F259</f>
        <v>695593.33527016651</v>
      </c>
      <c r="K259">
        <f>K258*(1+(($B259-$B258)/B258))*(1-Input!$B$10/12)</f>
        <v>352.34436502099703</v>
      </c>
      <c r="L259">
        <f t="shared" ref="L259:L322" si="22">K259*$C259-$F259</f>
        <v>659158.65131930646</v>
      </c>
    </row>
    <row r="260" spans="1:12" x14ac:dyDescent="0.35">
      <c r="A260" t="str">
        <f>Dati!A260</f>
        <v>2009-06</v>
      </c>
      <c r="B260">
        <f>Dati!B260</f>
        <v>390.29880096837502</v>
      </c>
      <c r="C260">
        <f t="shared" ref="C260:C323" si="23">C259+D260</f>
        <v>1884</v>
      </c>
      <c r="D260">
        <f>IF(OR(RIGHT(A260,2)="12",RIGHT(A260,2)="03",RIGHT(A260,2)="06",RIGHT(A260,2)="09"),TRUNC(Input!$B$12/B260),0)</f>
        <v>12</v>
      </c>
      <c r="E260">
        <f>IF(D260=0,0,IF(Input!$B$2="FISSA",Input!$B$3,MIN(Input!$B$6,MAX(Input!$B$5,B260*Input!$B$4))))</f>
        <v>5</v>
      </c>
      <c r="F260">
        <f t="shared" ref="F260:F323" si="24">F259+E260</f>
        <v>435</v>
      </c>
      <c r="G260">
        <f>G259*(1+(($B260-$B259)/B259))*(1-Input!$B$8/12)</f>
        <v>381.96476625421985</v>
      </c>
      <c r="H260">
        <f t="shared" si="20"/>
        <v>719186.61962295021</v>
      </c>
      <c r="I260">
        <f>I259*(1+(($B260-$B259)/B259))*(1-Input!$B$9/12)</f>
        <v>369.79494426876892</v>
      </c>
      <c r="J260">
        <f t="shared" si="21"/>
        <v>696258.6750023606</v>
      </c>
      <c r="K260">
        <f>K259*(1+(($B260-$B259)/B259))*(1-Input!$B$10/12)</f>
        <v>350.36429167609487</v>
      </c>
      <c r="L260">
        <f t="shared" si="22"/>
        <v>659651.32551776269</v>
      </c>
    </row>
    <row r="261" spans="1:12" x14ac:dyDescent="0.35">
      <c r="A261" t="str">
        <f>Dati!A261</f>
        <v>2009-07</v>
      </c>
      <c r="B261">
        <f>Dati!B261</f>
        <v>424.79266215559301</v>
      </c>
      <c r="C261">
        <f t="shared" si="23"/>
        <v>1884</v>
      </c>
      <c r="D261">
        <f>IF(OR(RIGHT(A261,2)="12",RIGHT(A261,2)="03",RIGHT(A261,2)="06",RIGHT(A261,2)="09"),TRUNC(Input!$B$12/B261),0)</f>
        <v>0</v>
      </c>
      <c r="E261">
        <f>IF(D261=0,0,IF(Input!$B$2="FISSA",Input!$B$3,MIN(Input!$B$6,MAX(Input!$B$5,B261*Input!$B$4))))</f>
        <v>0</v>
      </c>
      <c r="F261">
        <f t="shared" si="24"/>
        <v>435</v>
      </c>
      <c r="G261">
        <f>G260*(1+(($B261-$B260)/B260))*(1-Input!$B$8/12)</f>
        <v>415.68743789391266</v>
      </c>
      <c r="H261">
        <f t="shared" si="20"/>
        <v>782720.1329921314</v>
      </c>
      <c r="I261">
        <f>I260*(1+(($B261-$B260)/B260))*(1-Input!$B$9/12)</f>
        <v>402.39286451991791</v>
      </c>
      <c r="J261">
        <f t="shared" si="21"/>
        <v>757673.15675552539</v>
      </c>
      <c r="K261">
        <f>K260*(1+(($B261-$B260)/B260))*(1-Input!$B$10/12)</f>
        <v>381.16993034009079</v>
      </c>
      <c r="L261">
        <f t="shared" si="22"/>
        <v>717689.1487607311</v>
      </c>
    </row>
    <row r="262" spans="1:12" x14ac:dyDescent="0.35">
      <c r="A262" t="str">
        <f>Dati!A262</f>
        <v>2009-08</v>
      </c>
      <c r="B262">
        <f>Dati!B262</f>
        <v>440.16330214247301</v>
      </c>
      <c r="C262">
        <f t="shared" si="23"/>
        <v>1884</v>
      </c>
      <c r="D262">
        <f>IF(OR(RIGHT(A262,2)="12",RIGHT(A262,2)="03",RIGHT(A262,2)="06",RIGHT(A262,2)="09"),TRUNC(Input!$B$12/B262),0)</f>
        <v>0</v>
      </c>
      <c r="E262">
        <f>IF(D262=0,0,IF(Input!$B$2="FISSA",Input!$B$3,MIN(Input!$B$6,MAX(Input!$B$5,B262*Input!$B$4))))</f>
        <v>0</v>
      </c>
      <c r="F262">
        <f t="shared" si="24"/>
        <v>435</v>
      </c>
      <c r="G262">
        <f>G261*(1+(($B262-$B261)/B261))*(1-Input!$B$8/12)</f>
        <v>430.69272163158456</v>
      </c>
      <c r="H262">
        <f t="shared" si="20"/>
        <v>810990.08755390532</v>
      </c>
      <c r="I262">
        <f>I261*(1+(($B262-$B261)/B261))*(1-Input!$B$9/12)</f>
        <v>416.86612806483271</v>
      </c>
      <c r="J262">
        <f t="shared" si="21"/>
        <v>784940.78527414484</v>
      </c>
      <c r="K262">
        <f>K261*(1+(($B262-$B261)/B261))*(1-Input!$B$10/12)</f>
        <v>394.79756376961558</v>
      </c>
      <c r="L262">
        <f t="shared" si="22"/>
        <v>743363.61014195578</v>
      </c>
    </row>
    <row r="263" spans="1:12" x14ac:dyDescent="0.35">
      <c r="A263" t="str">
        <f>Dati!A263</f>
        <v>2009-09</v>
      </c>
      <c r="B263">
        <f>Dati!B263</f>
        <v>460.49802059044998</v>
      </c>
      <c r="C263">
        <f t="shared" si="23"/>
        <v>1894</v>
      </c>
      <c r="D263">
        <f>IF(OR(RIGHT(A263,2)="12",RIGHT(A263,2)="03",RIGHT(A263,2)="06",RIGHT(A263,2)="09"),TRUNC(Input!$B$12/B263),0)</f>
        <v>10</v>
      </c>
      <c r="E263">
        <f>IF(D263=0,0,IF(Input!$B$2="FISSA",Input!$B$3,MIN(Input!$B$6,MAX(Input!$B$5,B263*Input!$B$4))))</f>
        <v>5</v>
      </c>
      <c r="F263">
        <f t="shared" si="24"/>
        <v>440</v>
      </c>
      <c r="G263">
        <f>G262*(1+(($B263-$B262)/B262))*(1-Input!$B$8/12)</f>
        <v>450.55236787486052</v>
      </c>
      <c r="H263">
        <f t="shared" si="20"/>
        <v>852906.18475498585</v>
      </c>
      <c r="I263">
        <f>I262*(1+(($B263-$B262)/B262))*(1-Input!$B$9/12)</f>
        <v>436.03370151172265</v>
      </c>
      <c r="J263">
        <f t="shared" si="21"/>
        <v>825407.83066320268</v>
      </c>
      <c r="K263">
        <f>K262*(1+(($B263-$B262)/B262))*(1-Input!$B$10/12)</f>
        <v>412.86437171920454</v>
      </c>
      <c r="L263">
        <f t="shared" si="22"/>
        <v>781525.12003617338</v>
      </c>
    </row>
    <row r="264" spans="1:12" x14ac:dyDescent="0.35">
      <c r="A264" t="str">
        <f>Dati!A264</f>
        <v>2009-10</v>
      </c>
      <c r="B264">
        <f>Dati!B264</f>
        <v>453.475235154757</v>
      </c>
      <c r="C264">
        <f t="shared" si="23"/>
        <v>1894</v>
      </c>
      <c r="D264">
        <f>IF(OR(RIGHT(A264,2)="12",RIGHT(A264,2)="03",RIGHT(A264,2)="06",RIGHT(A264,2)="09"),TRUNC(Input!$B$12/B264),0)</f>
        <v>0</v>
      </c>
      <c r="E264">
        <f>IF(D264=0,0,IF(Input!$B$2="FISSA",Input!$B$3,MIN(Input!$B$6,MAX(Input!$B$5,B264*Input!$B$4))))</f>
        <v>0</v>
      </c>
      <c r="F264">
        <f t="shared" si="24"/>
        <v>440</v>
      </c>
      <c r="G264">
        <f>G263*(1+(($B264-$B263)/B263))*(1-Input!$B$8/12)</f>
        <v>443.64428432190488</v>
      </c>
      <c r="H264">
        <f t="shared" si="20"/>
        <v>839822.27450568788</v>
      </c>
      <c r="I264">
        <f>I263*(1+(($B264-$B263)/B263))*(1-Input!$B$9/12)</f>
        <v>429.29455206743455</v>
      </c>
      <c r="J264">
        <f t="shared" si="21"/>
        <v>812643.88161572104</v>
      </c>
      <c r="K264">
        <f>K263*(1+(($B264-$B263)/B263))*(1-Input!$B$10/12)</f>
        <v>406.39861580528424</v>
      </c>
      <c r="L264">
        <f t="shared" si="22"/>
        <v>769278.97833520838</v>
      </c>
    </row>
    <row r="265" spans="1:12" x14ac:dyDescent="0.35">
      <c r="A265" t="str">
        <f>Dati!A265</f>
        <v>2009-11</v>
      </c>
      <c r="B265">
        <f>Dati!B265</f>
        <v>472.32785379070498</v>
      </c>
      <c r="C265">
        <f t="shared" si="23"/>
        <v>1894</v>
      </c>
      <c r="D265">
        <f>IF(OR(RIGHT(A265,2)="12",RIGHT(A265,2)="03",RIGHT(A265,2)="06",RIGHT(A265,2)="09"),TRUNC(Input!$B$12/B265),0)</f>
        <v>0</v>
      </c>
      <c r="E265">
        <f>IF(D265=0,0,IF(Input!$B$2="FISSA",Input!$B$3,MIN(Input!$B$6,MAX(Input!$B$5,B265*Input!$B$4))))</f>
        <v>0</v>
      </c>
      <c r="F265">
        <f t="shared" si="24"/>
        <v>440</v>
      </c>
      <c r="G265">
        <f>G264*(1+(($B265-$B264)/B264))*(1-Input!$B$8/12)</f>
        <v>462.049687144183</v>
      </c>
      <c r="H265">
        <f t="shared" si="20"/>
        <v>874682.10745108256</v>
      </c>
      <c r="I265">
        <f>I264*(1+(($B265-$B264)/B264))*(1-Input!$B$9/12)</f>
        <v>447.04873699780228</v>
      </c>
      <c r="J265">
        <f t="shared" si="21"/>
        <v>846270.30787383753</v>
      </c>
      <c r="K265">
        <f>K264*(1+(($B265-$B264)/B264))*(1-Input!$B$10/12)</f>
        <v>423.11771522395981</v>
      </c>
      <c r="L265">
        <f t="shared" si="22"/>
        <v>800944.95263417985</v>
      </c>
    </row>
    <row r="266" spans="1:12" x14ac:dyDescent="0.35">
      <c r="A266" t="str">
        <f>Dati!A266</f>
        <v>2009-12</v>
      </c>
      <c r="B266">
        <f>Dati!B266</f>
        <v>482.24831949134</v>
      </c>
      <c r="C266">
        <f t="shared" si="23"/>
        <v>1904</v>
      </c>
      <c r="D266">
        <f>IF(OR(RIGHT(A266,2)="12",RIGHT(A266,2)="03",RIGHT(A266,2)="06",RIGHT(A266,2)="09"),TRUNC(Input!$B$12/B266),0)</f>
        <v>10</v>
      </c>
      <c r="E266">
        <f>IF(D266=0,0,IF(Input!$B$2="FISSA",Input!$B$3,MIN(Input!$B$6,MAX(Input!$B$5,B266*Input!$B$4))))</f>
        <v>5</v>
      </c>
      <c r="F266">
        <f t="shared" si="24"/>
        <v>445</v>
      </c>
      <c r="G266">
        <f>G265*(1+(($B266-$B265)/B265))*(1-Input!$B$8/12)</f>
        <v>471.71496409020523</v>
      </c>
      <c r="H266">
        <f t="shared" si="20"/>
        <v>897700.29162775073</v>
      </c>
      <c r="I266">
        <f>I265*(1+(($B266-$B265)/B265))*(1-Input!$B$9/12)</f>
        <v>456.34316533901836</v>
      </c>
      <c r="J266">
        <f t="shared" si="21"/>
        <v>868432.38680549094</v>
      </c>
      <c r="K266">
        <f>K265*(1+(($B266-$B265)/B265))*(1-Input!$B$10/12)</f>
        <v>431.82460140180086</v>
      </c>
      <c r="L266">
        <f t="shared" si="22"/>
        <v>821749.0410690289</v>
      </c>
    </row>
    <row r="267" spans="1:12" x14ac:dyDescent="0.35">
      <c r="A267" t="str">
        <f>Dati!A267</f>
        <v>2010-01</v>
      </c>
      <c r="B267">
        <f>Dati!B267</f>
        <v>461.500820045176</v>
      </c>
      <c r="C267">
        <f t="shared" si="23"/>
        <v>1904</v>
      </c>
      <c r="D267">
        <f>IF(OR(RIGHT(A267,2)="12",RIGHT(A267,2)="03",RIGHT(A267,2)="06",RIGHT(A267,2)="09"),TRUNC(Input!$B$12/B267),0)</f>
        <v>0</v>
      </c>
      <c r="E267">
        <f>IF(D267=0,0,IF(Input!$B$2="FISSA",Input!$B$3,MIN(Input!$B$6,MAX(Input!$B$5,B267*Input!$B$4))))</f>
        <v>0</v>
      </c>
      <c r="F267">
        <f t="shared" si="24"/>
        <v>445</v>
      </c>
      <c r="G267">
        <f>G266*(1+(($B267-$B266)/B266))*(1-Input!$B$8/12)</f>
        <v>451.38301690972821</v>
      </c>
      <c r="H267">
        <f t="shared" si="20"/>
        <v>858988.26419612253</v>
      </c>
      <c r="I267">
        <f>I266*(1+(($B267-$B266)/B266))*(1-Input!$B$9/12)</f>
        <v>436.61918755088379</v>
      </c>
      <c r="J267">
        <f t="shared" si="21"/>
        <v>830877.93309688277</v>
      </c>
      <c r="K267">
        <f>K266*(1+(($B267-$B266)/B266))*(1-Input!$B$10/12)</f>
        <v>413.07426732532173</v>
      </c>
      <c r="L267">
        <f t="shared" si="22"/>
        <v>786048.40498741262</v>
      </c>
    </row>
    <row r="268" spans="1:12" x14ac:dyDescent="0.35">
      <c r="A268" t="str">
        <f>Dati!A268</f>
        <v>2010-02</v>
      </c>
      <c r="B268">
        <f>Dati!B268</f>
        <v>467.55102171703498</v>
      </c>
      <c r="C268">
        <f t="shared" si="23"/>
        <v>1904</v>
      </c>
      <c r="D268">
        <f>IF(OR(RIGHT(A268,2)="12",RIGHT(A268,2)="03",RIGHT(A268,2)="06",RIGHT(A268,2)="09"),TRUNC(Input!$B$12/B268),0)</f>
        <v>0</v>
      </c>
      <c r="E268">
        <f>IF(D268=0,0,IF(Input!$B$2="FISSA",Input!$B$3,MIN(Input!$B$6,MAX(Input!$B$5,B268*Input!$B$4))))</f>
        <v>0</v>
      </c>
      <c r="F268">
        <f t="shared" si="24"/>
        <v>445</v>
      </c>
      <c r="G268">
        <f>G267*(1+(($B268-$B267)/B267))*(1-Input!$B$8/12)</f>
        <v>457.26246742524819</v>
      </c>
      <c r="H268">
        <f t="shared" si="20"/>
        <v>870182.7379776726</v>
      </c>
      <c r="I268">
        <f>I267*(1+(($B268-$B267)/B267))*(1-Input!$B$9/12)</f>
        <v>442.25104018238397</v>
      </c>
      <c r="J268">
        <f t="shared" si="21"/>
        <v>841600.98050725914</v>
      </c>
      <c r="K268">
        <f>K267*(1+(($B268-$B267)/B267))*(1-Input!$B$10/12)</f>
        <v>418.31523399571989</v>
      </c>
      <c r="L268">
        <f t="shared" si="22"/>
        <v>796027.20552785066</v>
      </c>
    </row>
    <row r="269" spans="1:12" x14ac:dyDescent="0.35">
      <c r="A269" t="str">
        <f>Dati!A269</f>
        <v>2010-03</v>
      </c>
      <c r="B269">
        <f>Dati!B269</f>
        <v>497.85978293249201</v>
      </c>
      <c r="C269">
        <f t="shared" si="23"/>
        <v>1914</v>
      </c>
      <c r="D269">
        <f>IF(OR(RIGHT(A269,2)="12",RIGHT(A269,2)="03",RIGHT(A269,2)="06",RIGHT(A269,2)="09"),TRUNC(Input!$B$12/B269),0)</f>
        <v>10</v>
      </c>
      <c r="E269">
        <f>IF(D269=0,0,IF(Input!$B$2="FISSA",Input!$B$3,MIN(Input!$B$6,MAX(Input!$B$5,B269*Input!$B$4))))</f>
        <v>5</v>
      </c>
      <c r="F269">
        <f t="shared" si="24"/>
        <v>450</v>
      </c>
      <c r="G269">
        <f>G268*(1+(($B269-$B268)/B268))*(1-Input!$B$8/12)</f>
        <v>486.86370289631662</v>
      </c>
      <c r="H269">
        <f t="shared" si="20"/>
        <v>931407.12734354998</v>
      </c>
      <c r="I269">
        <f>I268*(1+(($B269-$B268)/B268))*(1-Input!$B$9/12)</f>
        <v>470.82163446466797</v>
      </c>
      <c r="J269">
        <f t="shared" si="21"/>
        <v>900702.6083653745</v>
      </c>
      <c r="K269">
        <f>K268*(1+(($B269-$B268)/B268))*(1-Input!$B$10/12)</f>
        <v>445.24671309338999</v>
      </c>
      <c r="L269">
        <f t="shared" si="22"/>
        <v>851752.20886074845</v>
      </c>
    </row>
    <row r="270" spans="1:12" x14ac:dyDescent="0.35">
      <c r="A270" t="str">
        <f>Dati!A270</f>
        <v>2010-04</v>
      </c>
      <c r="B270">
        <f>Dati!B270</f>
        <v>498.95712587411299</v>
      </c>
      <c r="C270">
        <f t="shared" si="23"/>
        <v>1914</v>
      </c>
      <c r="D270">
        <f>IF(OR(RIGHT(A270,2)="12",RIGHT(A270,2)="03",RIGHT(A270,2)="06",RIGHT(A270,2)="09"),TRUNC(Input!$B$12/B270),0)</f>
        <v>0</v>
      </c>
      <c r="E270">
        <f>IF(D270=0,0,IF(Input!$B$2="FISSA",Input!$B$3,MIN(Input!$B$6,MAX(Input!$B$5,B270*Input!$B$4))))</f>
        <v>0</v>
      </c>
      <c r="F270">
        <f t="shared" si="24"/>
        <v>450</v>
      </c>
      <c r="G270">
        <f>G269*(1+(($B270-$B269)/B269))*(1-Input!$B$8/12)</f>
        <v>487.89614775201403</v>
      </c>
      <c r="H270">
        <f t="shared" si="20"/>
        <v>933383.22679735487</v>
      </c>
      <c r="I270">
        <f>I269*(1+(($B270-$B269)/B269))*(1-Input!$B$9/12)</f>
        <v>471.76107803169305</v>
      </c>
      <c r="J270">
        <f t="shared" si="21"/>
        <v>902500.70335266052</v>
      </c>
      <c r="K270">
        <f>K269*(1+(($B270-$B269)/B269))*(1-Input!$B$10/12)</f>
        <v>446.04216211944811</v>
      </c>
      <c r="L270">
        <f t="shared" si="22"/>
        <v>853274.69829662365</v>
      </c>
    </row>
    <row r="271" spans="1:12" x14ac:dyDescent="0.35">
      <c r="A271" t="str">
        <f>Dati!A271</f>
        <v>2010-05</v>
      </c>
      <c r="B271">
        <f>Dati!B271</f>
        <v>452.09186834878801</v>
      </c>
      <c r="C271">
        <f t="shared" si="23"/>
        <v>1914</v>
      </c>
      <c r="D271">
        <f>IF(OR(RIGHT(A271,2)="12",RIGHT(A271,2)="03",RIGHT(A271,2)="06",RIGHT(A271,2)="09"),TRUNC(Input!$B$12/B271),0)</f>
        <v>0</v>
      </c>
      <c r="E271">
        <f>IF(D271=0,0,IF(Input!$B$2="FISSA",Input!$B$3,MIN(Input!$B$6,MAX(Input!$B$5,B271*Input!$B$4))))</f>
        <v>0</v>
      </c>
      <c r="F271">
        <f t="shared" si="24"/>
        <v>450</v>
      </c>
      <c r="G271">
        <f>G270*(1+(($B271-$B270)/B270))*(1-Input!$B$8/12)</f>
        <v>442.03296917395022</v>
      </c>
      <c r="H271">
        <f t="shared" si="20"/>
        <v>845601.10299894074</v>
      </c>
      <c r="I271">
        <f>I270*(1+(($B271-$B270)/B270))*(1-Input!$B$9/12)</f>
        <v>427.36119583560412</v>
      </c>
      <c r="J271">
        <f t="shared" si="21"/>
        <v>817519.32882934634</v>
      </c>
      <c r="K271">
        <f>K270*(1+(($B271-$B270)/B270))*(1-Input!$B$10/12)</f>
        <v>403.97862321492408</v>
      </c>
      <c r="L271">
        <f t="shared" si="22"/>
        <v>772765.0848333647</v>
      </c>
    </row>
    <row r="272" spans="1:12" x14ac:dyDescent="0.35">
      <c r="A272" t="str">
        <f>Dati!A272</f>
        <v>2010-06</v>
      </c>
      <c r="B272">
        <f>Dati!B272</f>
        <v>438.32307181865201</v>
      </c>
      <c r="C272">
        <f t="shared" si="23"/>
        <v>1925</v>
      </c>
      <c r="D272">
        <f>IF(OR(RIGHT(A272,2)="12",RIGHT(A272,2)="03",RIGHT(A272,2)="06",RIGHT(A272,2)="09"),TRUNC(Input!$B$12/B272),0)</f>
        <v>11</v>
      </c>
      <c r="E272">
        <f>IF(D272=0,0,IF(Input!$B$2="FISSA",Input!$B$3,MIN(Input!$B$6,MAX(Input!$B$5,B272*Input!$B$4))))</f>
        <v>5</v>
      </c>
      <c r="F272">
        <f t="shared" si="24"/>
        <v>455</v>
      </c>
      <c r="G272">
        <f>G271*(1+(($B272-$B271)/B271))*(1-Input!$B$8/12)</f>
        <v>428.53480974336645</v>
      </c>
      <c r="H272">
        <f t="shared" si="20"/>
        <v>824474.50875598041</v>
      </c>
      <c r="I272">
        <f>I271*(1+(($B272-$B271)/B271))*(1-Input!$B$9/12)</f>
        <v>414.25926846555097</v>
      </c>
      <c r="J272">
        <f t="shared" si="21"/>
        <v>796994.09179618559</v>
      </c>
      <c r="K272">
        <f>K271*(1+(($B272-$B271)/B271))*(1-Input!$B$10/12)</f>
        <v>391.51195362900313</v>
      </c>
      <c r="L272">
        <f t="shared" si="22"/>
        <v>753205.51073583099</v>
      </c>
    </row>
    <row r="273" spans="1:12" x14ac:dyDescent="0.35">
      <c r="A273" t="str">
        <f>Dati!A273</f>
        <v>2010-07</v>
      </c>
      <c r="B273">
        <f>Dati!B273</f>
        <v>474.12767673184197</v>
      </c>
      <c r="C273">
        <f t="shared" si="23"/>
        <v>1925</v>
      </c>
      <c r="D273">
        <f>IF(OR(RIGHT(A273,2)="12",RIGHT(A273,2)="03",RIGHT(A273,2)="06",RIGHT(A273,2)="09"),TRUNC(Input!$B$12/B273),0)</f>
        <v>0</v>
      </c>
      <c r="E273">
        <f>IF(D273=0,0,IF(Input!$B$2="FISSA",Input!$B$3,MIN(Input!$B$6,MAX(Input!$B$5,B273*Input!$B$4))))</f>
        <v>0</v>
      </c>
      <c r="F273">
        <f t="shared" si="24"/>
        <v>455</v>
      </c>
      <c r="G273">
        <f>G272*(1+(($B273-$B272)/B272))*(1-Input!$B$8/12)</f>
        <v>463.50122802096246</v>
      </c>
      <c r="H273">
        <f t="shared" si="20"/>
        <v>891784.86394035269</v>
      </c>
      <c r="I273">
        <f>I272*(1+(($B273-$B272)/B272))*(1-Input!$B$9/12)</f>
        <v>448.00485766278211</v>
      </c>
      <c r="J273">
        <f t="shared" si="21"/>
        <v>861954.35100085556</v>
      </c>
      <c r="K273">
        <f>K272*(1+(($B273-$B272)/B272))*(1-Input!$B$10/12)</f>
        <v>423.31631729594864</v>
      </c>
      <c r="L273">
        <f t="shared" si="22"/>
        <v>814428.91079470108</v>
      </c>
    </row>
    <row r="274" spans="1:12" x14ac:dyDescent="0.35">
      <c r="A274" t="str">
        <f>Dati!A274</f>
        <v>2010-08</v>
      </c>
      <c r="B274">
        <f>Dati!B274</f>
        <v>457.74238289792697</v>
      </c>
      <c r="C274">
        <f t="shared" si="23"/>
        <v>1925</v>
      </c>
      <c r="D274">
        <f>IF(OR(RIGHT(A274,2)="12",RIGHT(A274,2)="03",RIGHT(A274,2)="06",RIGHT(A274,2)="09"),TRUNC(Input!$B$12/B274),0)</f>
        <v>0</v>
      </c>
      <c r="E274">
        <f>IF(D274=0,0,IF(Input!$B$2="FISSA",Input!$B$3,MIN(Input!$B$6,MAX(Input!$B$5,B274*Input!$B$4))))</f>
        <v>0</v>
      </c>
      <c r="F274">
        <f t="shared" si="24"/>
        <v>455</v>
      </c>
      <c r="G274">
        <f>G273*(1+(($B274-$B273)/B273))*(1-Input!$B$8/12)</f>
        <v>447.44588146883149</v>
      </c>
      <c r="H274">
        <f t="shared" si="20"/>
        <v>860878.32182750059</v>
      </c>
      <c r="I274">
        <f>I273*(1+(($B274-$B273)/B273))*(1-Input!$B$9/12)</f>
        <v>432.43222885451502</v>
      </c>
      <c r="J274">
        <f t="shared" si="21"/>
        <v>831977.04054494144</v>
      </c>
      <c r="K274">
        <f>K273*(1+(($B274-$B273)/B273))*(1-Input!$B$10/12)</f>
        <v>408.51671792037865</v>
      </c>
      <c r="L274">
        <f t="shared" si="22"/>
        <v>785939.68199672888</v>
      </c>
    </row>
    <row r="275" spans="1:12" x14ac:dyDescent="0.35">
      <c r="A275" t="str">
        <f>Dati!A275</f>
        <v>2010-09</v>
      </c>
      <c r="B275">
        <f>Dati!B275</f>
        <v>501.69425294759901</v>
      </c>
      <c r="C275">
        <f t="shared" si="23"/>
        <v>1934</v>
      </c>
      <c r="D275">
        <f>IF(OR(RIGHT(A275,2)="12",RIGHT(A275,2)="03",RIGHT(A275,2)="06",RIGHT(A275,2)="09"),TRUNC(Input!$B$12/B275),0)</f>
        <v>9</v>
      </c>
      <c r="E275">
        <f>IF(D275=0,0,IF(Input!$B$2="FISSA",Input!$B$3,MIN(Input!$B$6,MAX(Input!$B$5,B275*Input!$B$4))))</f>
        <v>5</v>
      </c>
      <c r="F275">
        <f t="shared" si="24"/>
        <v>460</v>
      </c>
      <c r="G275">
        <f>G274*(1+(($B275-$B274)/B274))*(1-Input!$B$8/12)</f>
        <v>490.3682264785362</v>
      </c>
      <c r="H275">
        <f t="shared" si="20"/>
        <v>947912.15000948904</v>
      </c>
      <c r="I275">
        <f>I274*(1+(($B275-$B274)/B274))*(1-Input!$B$9/12)</f>
        <v>473.85510813585955</v>
      </c>
      <c r="J275">
        <f t="shared" si="21"/>
        <v>915975.77913475235</v>
      </c>
      <c r="K275">
        <f>K274*(1+(($B275-$B274)/B274))*(1-Input!$B$10/12)</f>
        <v>447.5554399820864</v>
      </c>
      <c r="L275">
        <f t="shared" si="22"/>
        <v>865112.2209253551</v>
      </c>
    </row>
    <row r="276" spans="1:12" x14ac:dyDescent="0.35">
      <c r="A276" t="str">
        <f>Dati!A276</f>
        <v>2010-10</v>
      </c>
      <c r="B276">
        <f>Dati!B276</f>
        <v>519.92764752576397</v>
      </c>
      <c r="C276">
        <f t="shared" si="23"/>
        <v>1934</v>
      </c>
      <c r="D276">
        <f>IF(OR(RIGHT(A276,2)="12",RIGHT(A276,2)="03",RIGHT(A276,2)="06",RIGHT(A276,2)="09"),TRUNC(Input!$B$12/B276),0)</f>
        <v>0</v>
      </c>
      <c r="E276">
        <f>IF(D276=0,0,IF(Input!$B$2="FISSA",Input!$B$3,MIN(Input!$B$6,MAX(Input!$B$5,B276*Input!$B$4))))</f>
        <v>0</v>
      </c>
      <c r="F276">
        <f t="shared" si="24"/>
        <v>460</v>
      </c>
      <c r="G276">
        <f>G275*(1+(($B276-$B275)/B275))*(1-Input!$B$8/12)</f>
        <v>508.14764287880462</v>
      </c>
      <c r="H276">
        <f t="shared" si="20"/>
        <v>982297.54132760817</v>
      </c>
      <c r="I276">
        <f>I275*(1+(($B276-$B275)/B275))*(1-Input!$B$9/12)</f>
        <v>490.97441924676173</v>
      </c>
      <c r="J276">
        <f t="shared" si="21"/>
        <v>949084.52682323719</v>
      </c>
      <c r="K276">
        <f>K275*(1+(($B276-$B275)/B275))*(1-Input!$B$10/12)</f>
        <v>463.62797426464181</v>
      </c>
      <c r="L276">
        <f t="shared" si="22"/>
        <v>896196.50222781731</v>
      </c>
    </row>
    <row r="277" spans="1:12" x14ac:dyDescent="0.35">
      <c r="A277" t="str">
        <f>Dati!A277</f>
        <v>2010-11</v>
      </c>
      <c r="B277">
        <f>Dati!B277</f>
        <v>508.57359014206997</v>
      </c>
      <c r="C277">
        <f t="shared" si="23"/>
        <v>1934</v>
      </c>
      <c r="D277">
        <f>IF(OR(RIGHT(A277,2)="12",RIGHT(A277,2)="03",RIGHT(A277,2)="06",RIGHT(A277,2)="09"),TRUNC(Input!$B$12/B277),0)</f>
        <v>0</v>
      </c>
      <c r="E277">
        <f>IF(D277=0,0,IF(Input!$B$2="FISSA",Input!$B$3,MIN(Input!$B$6,MAX(Input!$B$5,B277*Input!$B$4))))</f>
        <v>0</v>
      </c>
      <c r="F277">
        <f t="shared" si="24"/>
        <v>460</v>
      </c>
      <c r="G277">
        <f>G276*(1+(($B277-$B276)/B276))*(1-Input!$B$8/12)</f>
        <v>497.00941355635592</v>
      </c>
      <c r="H277">
        <f t="shared" si="20"/>
        <v>960756.20581799233</v>
      </c>
      <c r="I277">
        <f>I276*(1+(($B277-$B276)/B276))*(1-Input!$B$9/12)</f>
        <v>480.1525830035182</v>
      </c>
      <c r="J277">
        <f t="shared" si="21"/>
        <v>928155.09552880423</v>
      </c>
      <c r="K277">
        <f>K276*(1+(($B277-$B276)/B276))*(1-Input!$B$10/12)</f>
        <v>453.31441613194346</v>
      </c>
      <c r="L277">
        <f t="shared" si="22"/>
        <v>876250.08079917869</v>
      </c>
    </row>
    <row r="278" spans="1:12" x14ac:dyDescent="0.35">
      <c r="A278" t="str">
        <f>Dati!A278</f>
        <v>2010-12</v>
      </c>
      <c r="B278">
        <f>Dati!B278</f>
        <v>545.96706988149504</v>
      </c>
      <c r="C278">
        <f t="shared" si="23"/>
        <v>1943</v>
      </c>
      <c r="D278">
        <f>IF(OR(RIGHT(A278,2)="12",RIGHT(A278,2)="03",RIGHT(A278,2)="06",RIGHT(A278,2)="09"),TRUNC(Input!$B$12/B278),0)</f>
        <v>9</v>
      </c>
      <c r="E278">
        <f>IF(D278=0,0,IF(Input!$B$2="FISSA",Input!$B$3,MIN(Input!$B$6,MAX(Input!$B$5,B278*Input!$B$4))))</f>
        <v>5</v>
      </c>
      <c r="F278">
        <f t="shared" si="24"/>
        <v>465</v>
      </c>
      <c r="G278">
        <f>G277*(1+(($B278-$B277)/B277))*(1-Input!$B$8/12)</f>
        <v>533.5081607022754</v>
      </c>
      <c r="H278">
        <f t="shared" si="20"/>
        <v>1036141.3562445211</v>
      </c>
      <c r="I278">
        <f>I277*(1+(($B278-$B277)/B277))*(1-Input!$B$9/12)</f>
        <v>515.34898755357813</v>
      </c>
      <c r="J278">
        <f t="shared" si="21"/>
        <v>1000858.0828166023</v>
      </c>
      <c r="K278">
        <f>K277*(1+(($B278-$B277)/B277))*(1-Input!$B$10/12)</f>
        <v>486.44213049225192</v>
      </c>
      <c r="L278">
        <f t="shared" si="22"/>
        <v>944692.0595464455</v>
      </c>
    </row>
    <row r="279" spans="1:12" x14ac:dyDescent="0.35">
      <c r="A279" t="str">
        <f>Dati!A279</f>
        <v>2011-01</v>
      </c>
      <c r="B279">
        <f>Dati!B279</f>
        <v>554.65934659780896</v>
      </c>
      <c r="C279">
        <f t="shared" si="23"/>
        <v>1943</v>
      </c>
      <c r="D279">
        <f>IF(OR(RIGHT(A279,2)="12",RIGHT(A279,2)="03",RIGHT(A279,2)="06",RIGHT(A279,2)="09"),TRUNC(Input!$B$12/B279),0)</f>
        <v>0</v>
      </c>
      <c r="E279">
        <f>IF(D279=0,0,IF(Input!$B$2="FISSA",Input!$B$3,MIN(Input!$B$6,MAX(Input!$B$5,B279*Input!$B$4))))</f>
        <v>0</v>
      </c>
      <c r="F279">
        <f t="shared" si="24"/>
        <v>465</v>
      </c>
      <c r="G279">
        <f>G278*(1+(($B279-$B278)/B278))*(1-Input!$B$8/12)</f>
        <v>541.95691376886384</v>
      </c>
      <c r="H279">
        <f t="shared" si="20"/>
        <v>1052557.2834529025</v>
      </c>
      <c r="I279">
        <f>I278*(1+(($B279-$B278)/B278))*(1-Input!$B$9/12)</f>
        <v>523.44472371876509</v>
      </c>
      <c r="J279">
        <f t="shared" si="21"/>
        <v>1016588.0981855605</v>
      </c>
      <c r="K279">
        <f>K278*(1+(($B279-$B278)/B278))*(1-Input!$B$10/12)</f>
        <v>493.98080660324609</v>
      </c>
      <c r="L279">
        <f t="shared" si="22"/>
        <v>959339.70723010716</v>
      </c>
    </row>
    <row r="280" spans="1:12" x14ac:dyDescent="0.35">
      <c r="A280" t="str">
        <f>Dati!A280</f>
        <v>2011-02</v>
      </c>
      <c r="B280">
        <f>Dati!B280</f>
        <v>571.03765671490703</v>
      </c>
      <c r="C280">
        <f t="shared" si="23"/>
        <v>1943</v>
      </c>
      <c r="D280">
        <f>IF(OR(RIGHT(A280,2)="12",RIGHT(A280,2)="03",RIGHT(A280,2)="06",RIGHT(A280,2)="09"),TRUNC(Input!$B$12/B280),0)</f>
        <v>0</v>
      </c>
      <c r="E280">
        <f>IF(D280=0,0,IF(Input!$B$2="FISSA",Input!$B$3,MIN(Input!$B$6,MAX(Input!$B$5,B280*Input!$B$4))))</f>
        <v>0</v>
      </c>
      <c r="F280">
        <f t="shared" si="24"/>
        <v>465</v>
      </c>
      <c r="G280">
        <f>G279*(1+(($B280-$B279)/B279))*(1-Input!$B$8/12)</f>
        <v>557.9136422381963</v>
      </c>
      <c r="H280">
        <f t="shared" si="20"/>
        <v>1083561.2068688155</v>
      </c>
      <c r="I280">
        <f>I279*(1+(($B280-$B279)/B279))*(1-Input!$B$9/12)</f>
        <v>538.78903883398198</v>
      </c>
      <c r="J280">
        <f t="shared" si="21"/>
        <v>1046402.1024544269</v>
      </c>
      <c r="K280">
        <f>K279*(1+(($B280-$B279)/B279))*(1-Input!$B$10/12)</f>
        <v>508.35546173839742</v>
      </c>
      <c r="L280">
        <f t="shared" si="22"/>
        <v>987269.66215770622</v>
      </c>
    </row>
    <row r="281" spans="1:12" x14ac:dyDescent="0.35">
      <c r="A281" t="str">
        <f>Dati!A281</f>
        <v>2011-03</v>
      </c>
      <c r="B281">
        <f>Dati!B281</f>
        <v>570.70524662646699</v>
      </c>
      <c r="C281">
        <f t="shared" si="23"/>
        <v>1951</v>
      </c>
      <c r="D281">
        <f>IF(OR(RIGHT(A281,2)="12",RIGHT(A281,2)="03",RIGHT(A281,2)="06",RIGHT(A281,2)="09"),TRUNC(Input!$B$12/B281),0)</f>
        <v>8</v>
      </c>
      <c r="E281">
        <f>IF(D281=0,0,IF(Input!$B$2="FISSA",Input!$B$3,MIN(Input!$B$6,MAX(Input!$B$5,B281*Input!$B$4))))</f>
        <v>5</v>
      </c>
      <c r="F281">
        <f t="shared" si="24"/>
        <v>470</v>
      </c>
      <c r="G281">
        <f>G280*(1+(($B281-$B280)/B280))*(1-Input!$B$8/12)</f>
        <v>557.5424061076809</v>
      </c>
      <c r="H281">
        <f t="shared" si="20"/>
        <v>1087295.2343160855</v>
      </c>
      <c r="I281">
        <f>I280*(1+(($B281-$B280)/B280))*(1-Input!$B$9/12)</f>
        <v>538.36321880289495</v>
      </c>
      <c r="J281">
        <f t="shared" si="21"/>
        <v>1049876.6398844481</v>
      </c>
      <c r="K281">
        <f>K280*(1+(($B281-$B280)/B280))*(1-Input!$B$10/12)</f>
        <v>507.84784847610945</v>
      </c>
      <c r="L281">
        <f t="shared" si="22"/>
        <v>990341.15237688948</v>
      </c>
    </row>
    <row r="282" spans="1:12" x14ac:dyDescent="0.35">
      <c r="A282" t="str">
        <f>Dati!A282</f>
        <v>2011-04</v>
      </c>
      <c r="B282">
        <f>Dati!B282</f>
        <v>594.38271483614596</v>
      </c>
      <c r="C282">
        <f t="shared" si="23"/>
        <v>1951</v>
      </c>
      <c r="D282">
        <f>IF(OR(RIGHT(A282,2)="12",RIGHT(A282,2)="03",RIGHT(A282,2)="06",RIGHT(A282,2)="09"),TRUNC(Input!$B$12/B282),0)</f>
        <v>0</v>
      </c>
      <c r="E282">
        <f>IF(D282=0,0,IF(Input!$B$2="FISSA",Input!$B$3,MIN(Input!$B$6,MAX(Input!$B$5,B282*Input!$B$4))))</f>
        <v>0</v>
      </c>
      <c r="F282">
        <f t="shared" si="24"/>
        <v>470</v>
      </c>
      <c r="G282">
        <f>G281*(1+(($B282-$B281)/B281))*(1-Input!$B$8/12)</f>
        <v>580.62538378010549</v>
      </c>
      <c r="H282">
        <f t="shared" si="20"/>
        <v>1132330.1237549859</v>
      </c>
      <c r="I282">
        <f>I281*(1+(($B282-$B281)/B281))*(1-Input!$B$9/12)</f>
        <v>560.58206592263025</v>
      </c>
      <c r="J282">
        <f t="shared" si="21"/>
        <v>1093225.6106150516</v>
      </c>
      <c r="K282">
        <f>K281*(1+(($B282-$B281)/B281))*(1-Input!$B$10/12)</f>
        <v>528.69710127652411</v>
      </c>
      <c r="L282">
        <f t="shared" si="22"/>
        <v>1031018.0445904986</v>
      </c>
    </row>
    <row r="283" spans="1:12" x14ac:dyDescent="0.35">
      <c r="A283" t="str">
        <f>Dati!A283</f>
        <v>2011-05</v>
      </c>
      <c r="B283">
        <f>Dati!B283</f>
        <v>582.16187384789896</v>
      </c>
      <c r="C283">
        <f t="shared" si="23"/>
        <v>1951</v>
      </c>
      <c r="D283">
        <f>IF(OR(RIGHT(A283,2)="12",RIGHT(A283,2)="03",RIGHT(A283,2)="06",RIGHT(A283,2)="09"),TRUNC(Input!$B$12/B283),0)</f>
        <v>0</v>
      </c>
      <c r="E283">
        <f>IF(D283=0,0,IF(Input!$B$2="FISSA",Input!$B$3,MIN(Input!$B$6,MAX(Input!$B$5,B283*Input!$B$4))))</f>
        <v>0</v>
      </c>
      <c r="F283">
        <f t="shared" si="24"/>
        <v>470</v>
      </c>
      <c r="G283">
        <f>G282*(1+(($B283-$B282)/B282))*(1-Input!$B$8/12)</f>
        <v>568.64001059452676</v>
      </c>
      <c r="H283">
        <f t="shared" si="20"/>
        <v>1108946.6606699217</v>
      </c>
      <c r="I283">
        <f>I282*(1+(($B283-$B282)/B282))*(1-Input!$B$9/12)</f>
        <v>548.94179847169073</v>
      </c>
      <c r="J283">
        <f t="shared" si="21"/>
        <v>1070515.4488182687</v>
      </c>
      <c r="K283">
        <f>K282*(1+(($B283-$B282)/B282))*(1-Input!$B$10/12)</f>
        <v>517.611032069771</v>
      </c>
      <c r="L283">
        <f t="shared" si="22"/>
        <v>1009389.1235681232</v>
      </c>
    </row>
    <row r="284" spans="1:12" x14ac:dyDescent="0.35">
      <c r="A284" t="str">
        <f>Dati!A284</f>
        <v>2011-06</v>
      </c>
      <c r="B284">
        <f>Dati!B284</f>
        <v>573.21501588644901</v>
      </c>
      <c r="C284">
        <f t="shared" si="23"/>
        <v>1959</v>
      </c>
      <c r="D284">
        <f>IF(OR(RIGHT(A284,2)="12",RIGHT(A284,2)="03",RIGHT(A284,2)="06",RIGHT(A284,2)="09"),TRUNC(Input!$B$12/B284),0)</f>
        <v>8</v>
      </c>
      <c r="E284">
        <f>IF(D284=0,0,IF(Input!$B$2="FISSA",Input!$B$3,MIN(Input!$B$6,MAX(Input!$B$5,B284*Input!$B$4))))</f>
        <v>5</v>
      </c>
      <c r="F284">
        <f t="shared" si="24"/>
        <v>475</v>
      </c>
      <c r="G284">
        <f>G283*(1+(($B284-$B283)/B283))*(1-Input!$B$8/12)</f>
        <v>559.85430272676092</v>
      </c>
      <c r="H284">
        <f t="shared" si="20"/>
        <v>1096279.5790417246</v>
      </c>
      <c r="I284">
        <f>I283*(1+(($B284-$B283)/B283))*(1-Input!$B$9/12)</f>
        <v>540.39287240725935</v>
      </c>
      <c r="J284">
        <f t="shared" si="21"/>
        <v>1058154.6370458212</v>
      </c>
      <c r="K284">
        <f>K283*(1+(($B284-$B283)/B283))*(1-Input!$B$10/12)</f>
        <v>509.44385623182779</v>
      </c>
      <c r="L284">
        <f t="shared" si="22"/>
        <v>997525.51435815066</v>
      </c>
    </row>
    <row r="285" spans="1:12" x14ac:dyDescent="0.35">
      <c r="A285" t="str">
        <f>Dati!A285</f>
        <v>2011-07</v>
      </c>
      <c r="B285">
        <f>Dati!B285</f>
        <v>564.06743460486405</v>
      </c>
      <c r="C285">
        <f t="shared" si="23"/>
        <v>1959</v>
      </c>
      <c r="D285">
        <f>IF(OR(RIGHT(A285,2)="12",RIGHT(A285,2)="03",RIGHT(A285,2)="06",RIGHT(A285,2)="09"),TRUNC(Input!$B$12/B285),0)</f>
        <v>0</v>
      </c>
      <c r="E285">
        <f>IF(D285=0,0,IF(Input!$B$2="FISSA",Input!$B$3,MIN(Input!$B$6,MAX(Input!$B$5,B285*Input!$B$4))))</f>
        <v>0</v>
      </c>
      <c r="F285">
        <f t="shared" si="24"/>
        <v>475</v>
      </c>
      <c r="G285">
        <f>G284*(1+(($B285-$B284)/B284))*(1-Input!$B$8/12)</f>
        <v>550.8740267470132</v>
      </c>
      <c r="H285">
        <f t="shared" si="20"/>
        <v>1078687.2183973989</v>
      </c>
      <c r="I285">
        <f>I284*(1+(($B285-$B284)/B284))*(1-Input!$B$9/12)</f>
        <v>531.65829403789803</v>
      </c>
      <c r="J285">
        <f t="shared" si="21"/>
        <v>1041043.5980202423</v>
      </c>
      <c r="K285">
        <f>K284*(1+(($B285-$B284)/B284))*(1-Input!$B$10/12)</f>
        <v>501.10507833653065</v>
      </c>
      <c r="L285">
        <f t="shared" si="22"/>
        <v>981189.84846126358</v>
      </c>
    </row>
    <row r="286" spans="1:12" x14ac:dyDescent="0.35">
      <c r="A286" t="str">
        <f>Dati!A286</f>
        <v>2011-08</v>
      </c>
      <c r="B286">
        <f>Dati!B286</f>
        <v>523.09422964578005</v>
      </c>
      <c r="C286">
        <f t="shared" si="23"/>
        <v>1959</v>
      </c>
      <c r="D286">
        <f>IF(OR(RIGHT(A286,2)="12",RIGHT(A286,2)="03",RIGHT(A286,2)="06",RIGHT(A286,2)="09"),TRUNC(Input!$B$12/B286),0)</f>
        <v>0</v>
      </c>
      <c r="E286">
        <f>IF(D286=0,0,IF(Input!$B$2="FISSA",Input!$B$3,MIN(Input!$B$6,MAX(Input!$B$5,B286*Input!$B$4))))</f>
        <v>0</v>
      </c>
      <c r="F286">
        <f t="shared" si="24"/>
        <v>475</v>
      </c>
      <c r="G286">
        <f>G285*(1+(($B286-$B285)/B285))*(1-Input!$B$8/12)</f>
        <v>510.81660405175717</v>
      </c>
      <c r="H286">
        <f t="shared" si="20"/>
        <v>1000214.7273373923</v>
      </c>
      <c r="I286">
        <f>I285*(1+(($B286-$B285)/B285))*(1-Input!$B$9/12)</f>
        <v>492.93653499181698</v>
      </c>
      <c r="J286">
        <f t="shared" si="21"/>
        <v>965187.67204896943</v>
      </c>
      <c r="K286">
        <f>K285*(1+(($B286-$B285)/B285))*(1-Input!$B$10/12)</f>
        <v>464.51175874866101</v>
      </c>
      <c r="L286">
        <f t="shared" si="22"/>
        <v>909503.53538862697</v>
      </c>
    </row>
    <row r="287" spans="1:12" x14ac:dyDescent="0.35">
      <c r="A287" t="str">
        <f>Dati!A287</f>
        <v>2011-09</v>
      </c>
      <c r="B287">
        <f>Dati!B287</f>
        <v>473.89821765470901</v>
      </c>
      <c r="C287">
        <f t="shared" si="23"/>
        <v>1969</v>
      </c>
      <c r="D287">
        <f>IF(OR(RIGHT(A287,2)="12",RIGHT(A287,2)="03",RIGHT(A287,2)="06",RIGHT(A287,2)="09"),TRUNC(Input!$B$12/B287),0)</f>
        <v>10</v>
      </c>
      <c r="E287">
        <f>IF(D287=0,0,IF(Input!$B$2="FISSA",Input!$B$3,MIN(Input!$B$6,MAX(Input!$B$5,B287*Input!$B$4))))</f>
        <v>5</v>
      </c>
      <c r="F287">
        <f t="shared" si="24"/>
        <v>480</v>
      </c>
      <c r="G287">
        <f>G286*(1+(($B287-$B286)/B286))*(1-Input!$B$8/12)</f>
        <v>462.73671466283514</v>
      </c>
      <c r="H287">
        <f t="shared" si="20"/>
        <v>910648.59117112239</v>
      </c>
      <c r="I287">
        <f>I286*(1+(($B287-$B286)/B286))*(1-Input!$B$9/12)</f>
        <v>446.48375968012965</v>
      </c>
      <c r="J287">
        <f t="shared" si="21"/>
        <v>878646.52281017532</v>
      </c>
      <c r="K287">
        <f>K286*(1+(($B287-$B286)/B286))*(1-Input!$B$10/12)</f>
        <v>420.64997223715852</v>
      </c>
      <c r="L287">
        <f t="shared" si="22"/>
        <v>827779.79533496511</v>
      </c>
    </row>
    <row r="288" spans="1:12" x14ac:dyDescent="0.35">
      <c r="A288" t="str">
        <f>Dati!A288</f>
        <v>2011-10</v>
      </c>
      <c r="B288">
        <f>Dati!B288</f>
        <v>524.79887650037699</v>
      </c>
      <c r="C288">
        <f t="shared" si="23"/>
        <v>1969</v>
      </c>
      <c r="D288">
        <f>IF(OR(RIGHT(A288,2)="12",RIGHT(A288,2)="03",RIGHT(A288,2)="06",RIGHT(A288,2)="09"),TRUNC(Input!$B$12/B288),0)</f>
        <v>0</v>
      </c>
      <c r="E288">
        <f>IF(D288=0,0,IF(Input!$B$2="FISSA",Input!$B$3,MIN(Input!$B$6,MAX(Input!$B$5,B288*Input!$B$4))))</f>
        <v>0</v>
      </c>
      <c r="F288">
        <f t="shared" si="24"/>
        <v>480</v>
      </c>
      <c r="G288">
        <f>G287*(1+(($B288-$B287)/B287))*(1-Input!$B$8/12)</f>
        <v>512.39583089504856</v>
      </c>
      <c r="H288">
        <f t="shared" si="20"/>
        <v>1008427.3910323506</v>
      </c>
      <c r="I288">
        <f>I287*(1+(($B288-$B287)/B287))*(1-Input!$B$9/12)</f>
        <v>494.33686659962603</v>
      </c>
      <c r="J288">
        <f t="shared" si="21"/>
        <v>972869.2903346637</v>
      </c>
      <c r="K288">
        <f>K287*(1+(($B288-$B287)/B287))*(1-Input!$B$10/12)</f>
        <v>465.63722478570304</v>
      </c>
      <c r="L288">
        <f t="shared" si="22"/>
        <v>916359.69560304924</v>
      </c>
    </row>
    <row r="289" spans="1:12" x14ac:dyDescent="0.35">
      <c r="A289" t="str">
        <f>Dati!A289</f>
        <v>2011-11</v>
      </c>
      <c r="B289">
        <f>Dati!B289</f>
        <v>509.35052381701502</v>
      </c>
      <c r="C289">
        <f t="shared" si="23"/>
        <v>1969</v>
      </c>
      <c r="D289">
        <f>IF(OR(RIGHT(A289,2)="12",RIGHT(A289,2)="03",RIGHT(A289,2)="06",RIGHT(A289,2)="09"),TRUNC(Input!$B$12/B289),0)</f>
        <v>0</v>
      </c>
      <c r="E289">
        <f>IF(D289=0,0,IF(Input!$B$2="FISSA",Input!$B$3,MIN(Input!$B$6,MAX(Input!$B$5,B289*Input!$B$4))))</f>
        <v>0</v>
      </c>
      <c r="F289">
        <f t="shared" si="24"/>
        <v>480</v>
      </c>
      <c r="G289">
        <f>G288*(1+(($B289-$B288)/B288))*(1-Input!$B$8/12)</f>
        <v>497.27114036124368</v>
      </c>
      <c r="H289">
        <f t="shared" si="20"/>
        <v>978646.87537128886</v>
      </c>
      <c r="I289">
        <f>I288*(1+(($B289-$B288)/B288))*(1-Input!$B$9/12)</f>
        <v>479.68526003471499</v>
      </c>
      <c r="J289">
        <f t="shared" si="21"/>
        <v>944020.27700835385</v>
      </c>
      <c r="K289">
        <f>K288*(1+(($B289-$B288)/B288))*(1-Input!$B$10/12)</f>
        <v>451.74209219427485</v>
      </c>
      <c r="L289">
        <f t="shared" si="22"/>
        <v>889000.17953052721</v>
      </c>
    </row>
    <row r="290" spans="1:12" x14ac:dyDescent="0.35">
      <c r="A290" t="str">
        <f>Dati!A290</f>
        <v>2011-12</v>
      </c>
      <c r="B290">
        <f>Dati!B290</f>
        <v>508.49664845026001</v>
      </c>
      <c r="C290">
        <f t="shared" si="23"/>
        <v>1978</v>
      </c>
      <c r="D290">
        <f>IF(OR(RIGHT(A290,2)="12",RIGHT(A290,2)="03",RIGHT(A290,2)="06",RIGHT(A290,2)="09"),TRUNC(Input!$B$12/B290),0)</f>
        <v>9</v>
      </c>
      <c r="E290">
        <f>IF(D290=0,0,IF(Input!$B$2="FISSA",Input!$B$3,MIN(Input!$B$6,MAX(Input!$B$5,B290*Input!$B$4))))</f>
        <v>5</v>
      </c>
      <c r="F290">
        <f t="shared" si="24"/>
        <v>485</v>
      </c>
      <c r="G290">
        <f>G289*(1+(($B290-$B289)/B289))*(1-Input!$B$8/12)</f>
        <v>496.3961450835323</v>
      </c>
      <c r="H290">
        <f t="shared" si="20"/>
        <v>981386.57497522689</v>
      </c>
      <c r="I290">
        <f>I289*(1+(($B290-$B289)/B289))*(1-Input!$B$9/12)</f>
        <v>478.78134862575325</v>
      </c>
      <c r="J290">
        <f t="shared" si="21"/>
        <v>946544.50758173992</v>
      </c>
      <c r="K290">
        <f>K289*(1+(($B290-$B289)/B289))*(1-Input!$B$10/12)</f>
        <v>450.79688128926102</v>
      </c>
      <c r="L290">
        <f t="shared" si="22"/>
        <v>891191.23119015829</v>
      </c>
    </row>
    <row r="291" spans="1:12" x14ac:dyDescent="0.35">
      <c r="A291" t="str">
        <f>Dati!A291</f>
        <v>2012-01</v>
      </c>
      <c r="B291">
        <f>Dati!B291</f>
        <v>538.20594274613302</v>
      </c>
      <c r="C291">
        <f t="shared" si="23"/>
        <v>1978</v>
      </c>
      <c r="D291">
        <f>IF(OR(RIGHT(A291,2)="12",RIGHT(A291,2)="03",RIGHT(A291,2)="06",RIGHT(A291,2)="09"),TRUNC(Input!$B$12/B291),0)</f>
        <v>0</v>
      </c>
      <c r="E291">
        <f>IF(D291=0,0,IF(Input!$B$2="FISSA",Input!$B$3,MIN(Input!$B$6,MAX(Input!$B$5,B291*Input!$B$4))))</f>
        <v>0</v>
      </c>
      <c r="F291">
        <f t="shared" si="24"/>
        <v>485</v>
      </c>
      <c r="G291">
        <f>G290*(1+(($B291-$B290)/B290))*(1-Input!$B$8/12)</f>
        <v>525.35467527948356</v>
      </c>
      <c r="H291">
        <f t="shared" si="20"/>
        <v>1038666.5477028185</v>
      </c>
      <c r="I291">
        <f>I290*(1+(($B291-$B290)/B290))*(1-Input!$B$9/12)</f>
        <v>506.64893060766894</v>
      </c>
      <c r="J291">
        <f t="shared" si="21"/>
        <v>1001666.5847419691</v>
      </c>
      <c r="K291">
        <f>K290*(1+(($B291-$B290)/B290))*(1-Input!$B$10/12)</f>
        <v>476.93621758090887</v>
      </c>
      <c r="L291">
        <f t="shared" si="22"/>
        <v>942894.83837503777</v>
      </c>
    </row>
    <row r="292" spans="1:12" x14ac:dyDescent="0.35">
      <c r="A292" t="str">
        <f>Dati!A292</f>
        <v>2012-02</v>
      </c>
      <c r="B292">
        <f>Dati!B292</f>
        <v>565.55590977088798</v>
      </c>
      <c r="C292">
        <f t="shared" si="23"/>
        <v>1978</v>
      </c>
      <c r="D292">
        <f>IF(OR(RIGHT(A292,2)="12",RIGHT(A292,2)="03",RIGHT(A292,2)="06",RIGHT(A292,2)="09"),TRUNC(Input!$B$12/B292),0)</f>
        <v>0</v>
      </c>
      <c r="E292">
        <f>IF(D292=0,0,IF(Input!$B$2="FISSA",Input!$B$3,MIN(Input!$B$6,MAX(Input!$B$5,B292*Input!$B$4))))</f>
        <v>0</v>
      </c>
      <c r="F292">
        <f t="shared" si="24"/>
        <v>485</v>
      </c>
      <c r="G292">
        <f>G291*(1+(($B292-$B291)/B291))*(1-Input!$B$8/12)</f>
        <v>552.00557620642292</v>
      </c>
      <c r="H292">
        <f t="shared" si="20"/>
        <v>1091382.0297363044</v>
      </c>
      <c r="I292">
        <f>I291*(1+(($B292-$B291)/B291))*(1-Input!$B$9/12)</f>
        <v>532.28435186729178</v>
      </c>
      <c r="J292">
        <f t="shared" si="21"/>
        <v>1052373.4479935032</v>
      </c>
      <c r="K292">
        <f>K291*(1+(($B292-$B291)/B291))*(1-Input!$B$10/12)</f>
        <v>500.96382409695286</v>
      </c>
      <c r="L292">
        <f t="shared" si="22"/>
        <v>990421.4440637728</v>
      </c>
    </row>
    <row r="293" spans="1:12" x14ac:dyDescent="0.35">
      <c r="A293" t="str">
        <f>Dati!A293</f>
        <v>2012-03</v>
      </c>
      <c r="B293">
        <f>Dati!B293</f>
        <v>569.58942590344896</v>
      </c>
      <c r="C293">
        <f t="shared" si="23"/>
        <v>1986</v>
      </c>
      <c r="D293">
        <f>IF(OR(RIGHT(A293,2)="12",RIGHT(A293,2)="03",RIGHT(A293,2)="06",RIGHT(A293,2)="09"),TRUNC(Input!$B$12/B293),0)</f>
        <v>8</v>
      </c>
      <c r="E293">
        <f>IF(D293=0,0,IF(Input!$B$2="FISSA",Input!$B$3,MIN(Input!$B$6,MAX(Input!$B$5,B293*Input!$B$4))))</f>
        <v>5</v>
      </c>
      <c r="F293">
        <f t="shared" si="24"/>
        <v>490</v>
      </c>
      <c r="G293">
        <f>G292*(1+(($B293-$B292)/B292))*(1-Input!$B$8/12)</f>
        <v>555.89612350794971</v>
      </c>
      <c r="H293">
        <f t="shared" si="20"/>
        <v>1103519.7012867881</v>
      </c>
      <c r="I293">
        <f>I292*(1+(($B293-$B292)/B292))*(1-Input!$B$9/12)</f>
        <v>535.96889347882666</v>
      </c>
      <c r="J293">
        <f t="shared" si="21"/>
        <v>1063944.2224489497</v>
      </c>
      <c r="K293">
        <f>K292*(1+(($B293-$B292)/B292))*(1-Input!$B$10/12)</f>
        <v>504.32644912906659</v>
      </c>
      <c r="L293">
        <f t="shared" si="22"/>
        <v>1001102.3279703263</v>
      </c>
    </row>
    <row r="294" spans="1:12" x14ac:dyDescent="0.35">
      <c r="A294" t="str">
        <f>Dati!A294</f>
        <v>2012-04</v>
      </c>
      <c r="B294">
        <f>Dati!B294</f>
        <v>563.44352549571795</v>
      </c>
      <c r="C294">
        <f t="shared" si="23"/>
        <v>1986</v>
      </c>
      <c r="D294">
        <f>IF(OR(RIGHT(A294,2)="12",RIGHT(A294,2)="03",RIGHT(A294,2)="06",RIGHT(A294,2)="09"),TRUNC(Input!$B$12/B294),0)</f>
        <v>0</v>
      </c>
      <c r="E294">
        <f>IF(D294=0,0,IF(Input!$B$2="FISSA",Input!$B$3,MIN(Input!$B$6,MAX(Input!$B$5,B294*Input!$B$4))))</f>
        <v>0</v>
      </c>
      <c r="F294">
        <f t="shared" si="24"/>
        <v>490</v>
      </c>
      <c r="G294">
        <f>G293*(1+(($B294-$B293)/B293))*(1-Input!$B$8/12)</f>
        <v>549.85214973514587</v>
      </c>
      <c r="H294">
        <f t="shared" si="20"/>
        <v>1091516.3693739998</v>
      </c>
      <c r="I294">
        <f>I293*(1+(($B294-$B293)/B293))*(1-Input!$B$9/12)</f>
        <v>530.07530504962585</v>
      </c>
      <c r="J294">
        <f t="shared" si="21"/>
        <v>1052239.5558285569</v>
      </c>
      <c r="K294">
        <f>K293*(1+(($B294-$B293)/B293))*(1-Input!$B$10/12)</f>
        <v>498.67687109408945</v>
      </c>
      <c r="L294">
        <f t="shared" si="22"/>
        <v>989882.26599286159</v>
      </c>
    </row>
    <row r="295" spans="1:12" x14ac:dyDescent="0.35">
      <c r="A295" t="str">
        <f>Dati!A295</f>
        <v>2012-05</v>
      </c>
      <c r="B295">
        <f>Dati!B295</f>
        <v>513.43092149884899</v>
      </c>
      <c r="C295">
        <f t="shared" si="23"/>
        <v>1986</v>
      </c>
      <c r="D295">
        <f>IF(OR(RIGHT(A295,2)="12",RIGHT(A295,2)="03",RIGHT(A295,2)="06",RIGHT(A295,2)="09"),TRUNC(Input!$B$12/B295),0)</f>
        <v>0</v>
      </c>
      <c r="E295">
        <f>IF(D295=0,0,IF(Input!$B$2="FISSA",Input!$B$3,MIN(Input!$B$6,MAX(Input!$B$5,B295*Input!$B$4))))</f>
        <v>0</v>
      </c>
      <c r="F295">
        <f t="shared" si="24"/>
        <v>490</v>
      </c>
      <c r="G295">
        <f>G294*(1+(($B295-$B294)/B294))*(1-Input!$B$8/12)</f>
        <v>501.00419514736939</v>
      </c>
      <c r="H295">
        <f t="shared" si="20"/>
        <v>994504.33156267565</v>
      </c>
      <c r="I295">
        <f>I294*(1+(($B295-$B294)/B294))*(1-Input!$B$9/12)</f>
        <v>482.92391453094717</v>
      </c>
      <c r="J295">
        <f t="shared" si="21"/>
        <v>958596.89425846108</v>
      </c>
      <c r="K295">
        <f>K294*(1+(($B295-$B294)/B294))*(1-Input!$B$10/12)</f>
        <v>454.22377249236149</v>
      </c>
      <c r="L295">
        <f t="shared" si="22"/>
        <v>901598.41216982994</v>
      </c>
    </row>
    <row r="296" spans="1:12" x14ac:dyDescent="0.35">
      <c r="A296" t="str">
        <f>Dati!A296</f>
        <v>2012-06</v>
      </c>
      <c r="B296">
        <f>Dati!B296</f>
        <v>539.04396752336697</v>
      </c>
      <c r="C296">
        <f t="shared" si="23"/>
        <v>1995</v>
      </c>
      <c r="D296">
        <f>IF(OR(RIGHT(A296,2)="12",RIGHT(A296,2)="03",RIGHT(A296,2)="06",RIGHT(A296,2)="09"),TRUNC(Input!$B$12/B296),0)</f>
        <v>9</v>
      </c>
      <c r="E296">
        <f>IF(D296=0,0,IF(Input!$B$2="FISSA",Input!$B$3,MIN(Input!$B$6,MAX(Input!$B$5,B296*Input!$B$4))))</f>
        <v>5</v>
      </c>
      <c r="F296">
        <f t="shared" si="24"/>
        <v>495</v>
      </c>
      <c r="G296">
        <f>G295*(1+(($B296-$B295)/B295))*(1-Input!$B$8/12)</f>
        <v>525.95348763894629</v>
      </c>
      <c r="H296">
        <f t="shared" si="20"/>
        <v>1048782.2078396978</v>
      </c>
      <c r="I296">
        <f>I295*(1+(($B296-$B295)/B295))*(1-Input!$B$9/12)</f>
        <v>506.90945801652424</v>
      </c>
      <c r="J296">
        <f t="shared" si="21"/>
        <v>1010789.3687429659</v>
      </c>
      <c r="K296">
        <f>K295*(1+(($B296-$B295)/B295))*(1-Input!$B$10/12)</f>
        <v>476.68450576182823</v>
      </c>
      <c r="L296">
        <f t="shared" si="22"/>
        <v>950490.58899484738</v>
      </c>
    </row>
    <row r="297" spans="1:12" x14ac:dyDescent="0.35">
      <c r="A297" t="str">
        <f>Dati!A297</f>
        <v>2012-07</v>
      </c>
      <c r="B297">
        <f>Dati!B297</f>
        <v>546.60142348985096</v>
      </c>
      <c r="C297">
        <f t="shared" si="23"/>
        <v>1995</v>
      </c>
      <c r="D297">
        <f>IF(OR(RIGHT(A297,2)="12",RIGHT(A297,2)="03",RIGHT(A297,2)="06",RIGHT(A297,2)="09"),TRUNC(Input!$B$12/B297),0)</f>
        <v>0</v>
      </c>
      <c r="E297">
        <f>IF(D297=0,0,IF(Input!$B$2="FISSA",Input!$B$3,MIN(Input!$B$6,MAX(Input!$B$5,B297*Input!$B$4))))</f>
        <v>0</v>
      </c>
      <c r="F297">
        <f t="shared" si="24"/>
        <v>495</v>
      </c>
      <c r="G297">
        <f>G296*(1+(($B297-$B296)/B296))*(1-Input!$B$8/12)</f>
        <v>533.28296968036443</v>
      </c>
      <c r="H297">
        <f t="shared" si="20"/>
        <v>1063404.524512327</v>
      </c>
      <c r="I297">
        <f>I296*(1+(($B297-$B296)/B296))*(1-Input!$B$9/12)</f>
        <v>513.90929786340962</v>
      </c>
      <c r="J297">
        <f t="shared" si="21"/>
        <v>1024754.0492375022</v>
      </c>
      <c r="K297">
        <f>K296*(1+(($B297-$B296)/B296))*(1-Input!$B$10/12)</f>
        <v>483.16627198830957</v>
      </c>
      <c r="L297">
        <f t="shared" si="22"/>
        <v>963421.71261667763</v>
      </c>
    </row>
    <row r="298" spans="1:12" x14ac:dyDescent="0.35">
      <c r="A298" t="str">
        <f>Dati!A298</f>
        <v>2012-08</v>
      </c>
      <c r="B298">
        <f>Dati!B298</f>
        <v>558.76041539661401</v>
      </c>
      <c r="C298">
        <f t="shared" si="23"/>
        <v>1995</v>
      </c>
      <c r="D298">
        <f>IF(OR(RIGHT(A298,2)="12",RIGHT(A298,2)="03",RIGHT(A298,2)="06",RIGHT(A298,2)="09"),TRUNC(Input!$B$12/B298),0)</f>
        <v>0</v>
      </c>
      <c r="E298">
        <f>IF(D298=0,0,IF(Input!$B$2="FISSA",Input!$B$3,MIN(Input!$B$6,MAX(Input!$B$5,B298*Input!$B$4))))</f>
        <v>0</v>
      </c>
      <c r="F298">
        <f t="shared" si="24"/>
        <v>495</v>
      </c>
      <c r="G298">
        <f>G297*(1+(($B298-$B297)/B297))*(1-Input!$B$8/12)</f>
        <v>545.10026759367577</v>
      </c>
      <c r="H298">
        <f t="shared" si="20"/>
        <v>1086980.0338493832</v>
      </c>
      <c r="I298">
        <f>I297*(1+(($B298-$B297)/B297))*(1-Input!$B$9/12)</f>
        <v>525.23161675657173</v>
      </c>
      <c r="J298">
        <f t="shared" si="21"/>
        <v>1047342.0754293606</v>
      </c>
      <c r="K298">
        <f>K297*(1+(($B298-$B297)/B297))*(1-Input!$B$10/12)</f>
        <v>493.70836957272303</v>
      </c>
      <c r="L298">
        <f t="shared" si="22"/>
        <v>984453.1972975824</v>
      </c>
    </row>
    <row r="299" spans="1:12" x14ac:dyDescent="0.35">
      <c r="A299" t="str">
        <f>Dati!A299</f>
        <v>2012-09</v>
      </c>
      <c r="B299">
        <f>Dati!B299</f>
        <v>576.59290556250596</v>
      </c>
      <c r="C299">
        <f t="shared" si="23"/>
        <v>2003</v>
      </c>
      <c r="D299">
        <f>IF(OR(RIGHT(A299,2)="12",RIGHT(A299,2)="03",RIGHT(A299,2)="06",RIGHT(A299,2)="09"),TRUNC(Input!$B$12/B299),0)</f>
        <v>8</v>
      </c>
      <c r="E299">
        <f>IF(D299=0,0,IF(Input!$B$2="FISSA",Input!$B$3,MIN(Input!$B$6,MAX(Input!$B$5,B299*Input!$B$4))))</f>
        <v>5</v>
      </c>
      <c r="F299">
        <f t="shared" si="24"/>
        <v>500</v>
      </c>
      <c r="G299">
        <f>G298*(1+(($B299-$B298)/B298))*(1-Input!$B$8/12)</f>
        <v>562.44992792853554</v>
      </c>
      <c r="H299">
        <f t="shared" si="20"/>
        <v>1126087.2056408566</v>
      </c>
      <c r="I299">
        <f>I298*(1+(($B299-$B298)/B298))*(1-Input!$B$9/12)</f>
        <v>541.88114079695526</v>
      </c>
      <c r="J299">
        <f t="shared" si="21"/>
        <v>1084887.9250163015</v>
      </c>
      <c r="K299">
        <f>K298*(1+(($B299-$B298)/B298))*(1-Input!$B$10/12)</f>
        <v>509.25248728313545</v>
      </c>
      <c r="L299">
        <f t="shared" si="22"/>
        <v>1019532.7320281203</v>
      </c>
    </row>
    <row r="300" spans="1:12" x14ac:dyDescent="0.35">
      <c r="A300" t="str">
        <f>Dati!A300</f>
        <v>2012-10</v>
      </c>
      <c r="B300">
        <f>Dati!B300</f>
        <v>572.89817105925397</v>
      </c>
      <c r="C300">
        <f t="shared" si="23"/>
        <v>2003</v>
      </c>
      <c r="D300">
        <f>IF(OR(RIGHT(A300,2)="12",RIGHT(A300,2)="03",RIGHT(A300,2)="06",RIGHT(A300,2)="09"),TRUNC(Input!$B$12/B300),0)</f>
        <v>0</v>
      </c>
      <c r="E300">
        <f>IF(D300=0,0,IF(Input!$B$2="FISSA",Input!$B$3,MIN(Input!$B$6,MAX(Input!$B$5,B300*Input!$B$4))))</f>
        <v>0</v>
      </c>
      <c r="F300">
        <f t="shared" si="24"/>
        <v>500</v>
      </c>
      <c r="G300">
        <f>G299*(1+(($B300-$B299)/B299))*(1-Input!$B$8/12)</f>
        <v>558.79924935442523</v>
      </c>
      <c r="H300">
        <f t="shared" si="20"/>
        <v>1118774.8964569138</v>
      </c>
      <c r="I300">
        <f>I299*(1+(($B300-$B299)/B299))*(1-Input!$B$9/12)</f>
        <v>538.29666639023776</v>
      </c>
      <c r="J300">
        <f t="shared" si="21"/>
        <v>1077708.2227796463</v>
      </c>
      <c r="K300">
        <f>K299*(1+(($B300-$B299)/B299))*(1-Input!$B$10/12)</f>
        <v>505.77843281470132</v>
      </c>
      <c r="L300">
        <f t="shared" si="22"/>
        <v>1012574.2009278467</v>
      </c>
    </row>
    <row r="301" spans="1:12" x14ac:dyDescent="0.35">
      <c r="A301" t="str">
        <f>Dati!A301</f>
        <v>2012-11</v>
      </c>
      <c r="B301">
        <f>Dati!B301</f>
        <v>580.50087842635799</v>
      </c>
      <c r="C301">
        <f t="shared" si="23"/>
        <v>2003</v>
      </c>
      <c r="D301">
        <f>IF(OR(RIGHT(A301,2)="12",RIGHT(A301,2)="03",RIGHT(A301,2)="06",RIGHT(A301,2)="09"),TRUNC(Input!$B$12/B301),0)</f>
        <v>0</v>
      </c>
      <c r="E301">
        <f>IF(D301=0,0,IF(Input!$B$2="FISSA",Input!$B$3,MIN(Input!$B$6,MAX(Input!$B$5,B301*Input!$B$4))))</f>
        <v>0</v>
      </c>
      <c r="F301">
        <f t="shared" si="24"/>
        <v>500</v>
      </c>
      <c r="G301">
        <f>G300*(1+(($B301-$B300)/B300))*(1-Input!$B$8/12)</f>
        <v>566.16767087932067</v>
      </c>
      <c r="H301">
        <f t="shared" si="20"/>
        <v>1133533.8447712793</v>
      </c>
      <c r="I301">
        <f>I300*(1+(($B301-$B300)/B300))*(1-Input!$B$9/12)</f>
        <v>545.32655736057075</v>
      </c>
      <c r="J301">
        <f t="shared" si="21"/>
        <v>1091789.0943932233</v>
      </c>
      <c r="K301">
        <f>K300*(1+(($B301-$B300)/B300))*(1-Input!$B$10/12)</f>
        <v>512.27688273441674</v>
      </c>
      <c r="L301">
        <f t="shared" si="22"/>
        <v>1025590.5961170368</v>
      </c>
    </row>
    <row r="302" spans="1:12" x14ac:dyDescent="0.35">
      <c r="A302" t="str">
        <f>Dati!A302</f>
        <v>2012-12</v>
      </c>
      <c r="B302">
        <f>Dati!B302</f>
        <v>593.93146631711897</v>
      </c>
      <c r="C302">
        <f t="shared" si="23"/>
        <v>2011</v>
      </c>
      <c r="D302">
        <f>IF(OR(RIGHT(A302,2)="12",RIGHT(A302,2)="03",RIGHT(A302,2)="06",RIGHT(A302,2)="09"),TRUNC(Input!$B$12/B302),0)</f>
        <v>8</v>
      </c>
      <c r="E302">
        <f>IF(D302=0,0,IF(Input!$B$2="FISSA",Input!$B$3,MIN(Input!$B$6,MAX(Input!$B$5,B302*Input!$B$4))))</f>
        <v>5</v>
      </c>
      <c r="F302">
        <f t="shared" si="24"/>
        <v>505</v>
      </c>
      <c r="G302">
        <f>G301*(1+(($B302-$B301)/B301))*(1-Input!$B$8/12)</f>
        <v>579.21837050779277</v>
      </c>
      <c r="H302">
        <f t="shared" si="20"/>
        <v>1164303.1430911713</v>
      </c>
      <c r="I302">
        <f>I301*(1+(($B302-$B301)/B301))*(1-Input!$B$9/12)</f>
        <v>557.8271067173373</v>
      </c>
      <c r="J302">
        <f t="shared" si="21"/>
        <v>1121285.3116085653</v>
      </c>
      <c r="K302">
        <f>K301*(1+(($B302-$B301)/B301))*(1-Input!$B$10/12)</f>
        <v>523.9106391142966</v>
      </c>
      <c r="L302">
        <f t="shared" si="22"/>
        <v>1053079.2952588506</v>
      </c>
    </row>
    <row r="303" spans="1:12" x14ac:dyDescent="0.35">
      <c r="A303" t="str">
        <f>Dati!A303</f>
        <v>2013-01</v>
      </c>
      <c r="B303">
        <f>Dati!B303</f>
        <v>621.46333200457195</v>
      </c>
      <c r="C303">
        <f t="shared" si="23"/>
        <v>2011</v>
      </c>
      <c r="D303">
        <f>IF(OR(RIGHT(A303,2)="12",RIGHT(A303,2)="03",RIGHT(A303,2)="06",RIGHT(A303,2)="09"),TRUNC(Input!$B$12/B303),0)</f>
        <v>0</v>
      </c>
      <c r="E303">
        <f>IF(D303=0,0,IF(Input!$B$2="FISSA",Input!$B$3,MIN(Input!$B$6,MAX(Input!$B$5,B303*Input!$B$4))))</f>
        <v>0</v>
      </c>
      <c r="F303">
        <f t="shared" si="24"/>
        <v>505</v>
      </c>
      <c r="G303">
        <f>G302*(1+(($B303-$B302)/B302))*(1-Input!$B$8/12)</f>
        <v>606.01770068026224</v>
      </c>
      <c r="H303">
        <f t="shared" si="20"/>
        <v>1218196.5960680074</v>
      </c>
      <c r="I303">
        <f>I302*(1+(($B303-$B302)/B302))*(1-Input!$B$9/12)</f>
        <v>583.56374321204771</v>
      </c>
      <c r="J303">
        <f t="shared" si="21"/>
        <v>1173041.687599428</v>
      </c>
      <c r="K303">
        <f>K302*(1+(($B303-$B302)/B302))*(1-Input!$B$10/12)</f>
        <v>547.96825373351112</v>
      </c>
      <c r="L303">
        <f t="shared" si="22"/>
        <v>1101459.158258091</v>
      </c>
    </row>
    <row r="304" spans="1:12" x14ac:dyDescent="0.35">
      <c r="A304" t="str">
        <f>Dati!A304</f>
        <v>2013-02</v>
      </c>
      <c r="B304">
        <f>Dati!B304</f>
        <v>621.64755301831303</v>
      </c>
      <c r="C304">
        <f t="shared" si="23"/>
        <v>2011</v>
      </c>
      <c r="D304">
        <f>IF(OR(RIGHT(A304,2)="12",RIGHT(A304,2)="03",RIGHT(A304,2)="06",RIGHT(A304,2)="09"),TRUNC(Input!$B$12/B304),0)</f>
        <v>0</v>
      </c>
      <c r="E304">
        <f>IF(D304=0,0,IF(Input!$B$2="FISSA",Input!$B$3,MIN(Input!$B$6,MAX(Input!$B$5,B304*Input!$B$4))))</f>
        <v>0</v>
      </c>
      <c r="F304">
        <f t="shared" si="24"/>
        <v>505</v>
      </c>
      <c r="G304">
        <f>G303*(1+(($B304-$B303)/B303))*(1-Input!$B$8/12)</f>
        <v>606.14682668438661</v>
      </c>
      <c r="H304">
        <f t="shared" si="20"/>
        <v>1218456.2684623015</v>
      </c>
      <c r="I304">
        <f>I303*(1+(($B304-$B303)/B303))*(1-Input!$B$9/12)</f>
        <v>583.61511779309137</v>
      </c>
      <c r="J304">
        <f t="shared" si="21"/>
        <v>1173145.0018819068</v>
      </c>
      <c r="K304">
        <f>K303*(1+(($B304-$B303)/B303))*(1-Input!$B$10/12)</f>
        <v>547.90230073883606</v>
      </c>
      <c r="L304">
        <f t="shared" si="22"/>
        <v>1101326.5267857993</v>
      </c>
    </row>
    <row r="305" spans="1:12" x14ac:dyDescent="0.35">
      <c r="A305" t="str">
        <f>Dati!A305</f>
        <v>2013-03</v>
      </c>
      <c r="B305">
        <f>Dati!B305</f>
        <v>633.31075441460996</v>
      </c>
      <c r="C305">
        <f t="shared" si="23"/>
        <v>2018</v>
      </c>
      <c r="D305">
        <f>IF(OR(RIGHT(A305,2)="12",RIGHT(A305,2)="03",RIGHT(A305,2)="06",RIGHT(A305,2)="09"),TRUNC(Input!$B$12/B305),0)</f>
        <v>7</v>
      </c>
      <c r="E305">
        <f>IF(D305=0,0,IF(Input!$B$2="FISSA",Input!$B$3,MIN(Input!$B$6,MAX(Input!$B$5,B305*Input!$B$4))))</f>
        <v>5</v>
      </c>
      <c r="F305">
        <f t="shared" si="24"/>
        <v>510</v>
      </c>
      <c r="G305">
        <f>G304*(1+(($B305-$B304)/B304))*(1-Input!$B$8/12)</f>
        <v>617.46774725934654</v>
      </c>
      <c r="H305">
        <f t="shared" si="20"/>
        <v>1245539.9139693612</v>
      </c>
      <c r="I305">
        <f>I304*(1+(($B305-$B304)/B304))*(1-Input!$B$9/12)</f>
        <v>594.44089615717155</v>
      </c>
      <c r="J305">
        <f t="shared" si="21"/>
        <v>1199071.7284451721</v>
      </c>
      <c r="K305">
        <f>K304*(1+(($B305-$B304)/B304))*(1-Input!$B$10/12)</f>
        <v>557.94933570893352</v>
      </c>
      <c r="L305">
        <f t="shared" si="22"/>
        <v>1125431.7594606278</v>
      </c>
    </row>
    <row r="306" spans="1:12" x14ac:dyDescent="0.35">
      <c r="A306" t="str">
        <f>Dati!A306</f>
        <v>2013-04</v>
      </c>
      <c r="B306">
        <f>Dati!B306</f>
        <v>651.82910890973301</v>
      </c>
      <c r="C306">
        <f t="shared" si="23"/>
        <v>2018</v>
      </c>
      <c r="D306">
        <f>IF(OR(RIGHT(A306,2)="12",RIGHT(A306,2)="03",RIGHT(A306,2)="06",RIGHT(A306,2)="09"),TRUNC(Input!$B$12/B306),0)</f>
        <v>0</v>
      </c>
      <c r="E306">
        <f>IF(D306=0,0,IF(Input!$B$2="FISSA",Input!$B$3,MIN(Input!$B$6,MAX(Input!$B$5,B306*Input!$B$4))))</f>
        <v>0</v>
      </c>
      <c r="F306">
        <f t="shared" si="24"/>
        <v>510</v>
      </c>
      <c r="G306">
        <f>G305*(1+(($B306-$B305)/B305))*(1-Input!$B$8/12)</f>
        <v>635.46988328176246</v>
      </c>
      <c r="H306">
        <f t="shared" si="20"/>
        <v>1281868.2244625967</v>
      </c>
      <c r="I306">
        <f>I305*(1+(($B306-$B305)/B305))*(1-Input!$B$9/12)</f>
        <v>611.69521157869372</v>
      </c>
      <c r="J306">
        <f t="shared" si="21"/>
        <v>1233890.9369658038</v>
      </c>
      <c r="K306">
        <f>K305*(1+(($B306-$B305)/B305))*(1-Input!$B$10/12)</f>
        <v>574.02480420584379</v>
      </c>
      <c r="L306">
        <f t="shared" si="22"/>
        <v>1157872.0548873928</v>
      </c>
    </row>
    <row r="307" spans="1:12" x14ac:dyDescent="0.35">
      <c r="A307" t="str">
        <f>Dati!A307</f>
        <v>2013-05</v>
      </c>
      <c r="B307">
        <f>Dati!B307</f>
        <v>650.58922849637395</v>
      </c>
      <c r="C307">
        <f t="shared" si="23"/>
        <v>2018</v>
      </c>
      <c r="D307">
        <f>IF(OR(RIGHT(A307,2)="12",RIGHT(A307,2)="03",RIGHT(A307,2)="06",RIGHT(A307,2)="09"),TRUNC(Input!$B$12/B307),0)</f>
        <v>0</v>
      </c>
      <c r="E307">
        <f>IF(D307=0,0,IF(Input!$B$2="FISSA",Input!$B$3,MIN(Input!$B$6,MAX(Input!$B$5,B307*Input!$B$4))))</f>
        <v>0</v>
      </c>
      <c r="F307">
        <f t="shared" si="24"/>
        <v>510</v>
      </c>
      <c r="G307">
        <f>G306*(1+(($B307-$B306)/B306))*(1-Input!$B$8/12)</f>
        <v>634.20826556824727</v>
      </c>
      <c r="H307">
        <f t="shared" si="20"/>
        <v>1279322.279916723</v>
      </c>
      <c r="I307">
        <f>I306*(1+(($B307-$B306)/B306))*(1-Input!$B$9/12)</f>
        <v>610.40447798599507</v>
      </c>
      <c r="J307">
        <f t="shared" si="21"/>
        <v>1231286.2365757381</v>
      </c>
      <c r="K307">
        <f>K306*(1+(($B307-$B306)/B306))*(1-Input!$B$10/12)</f>
        <v>572.69419763932819</v>
      </c>
      <c r="L307">
        <f t="shared" si="22"/>
        <v>1155186.8908361644</v>
      </c>
    </row>
    <row r="308" spans="1:12" x14ac:dyDescent="0.35">
      <c r="A308" t="str">
        <f>Dati!A308</f>
        <v>2013-06</v>
      </c>
      <c r="B308">
        <f>Dati!B308</f>
        <v>631.83789997311806</v>
      </c>
      <c r="C308">
        <f t="shared" si="23"/>
        <v>2025</v>
      </c>
      <c r="D308">
        <f>IF(OR(RIGHT(A308,2)="12",RIGHT(A308,2)="03",RIGHT(A308,2)="06",RIGHT(A308,2)="09"),TRUNC(Input!$B$12/B308),0)</f>
        <v>7</v>
      </c>
      <c r="E308">
        <f>IF(D308=0,0,IF(Input!$B$2="FISSA",Input!$B$3,MIN(Input!$B$6,MAX(Input!$B$5,B308*Input!$B$4))))</f>
        <v>5</v>
      </c>
      <c r="F308">
        <f t="shared" si="24"/>
        <v>515</v>
      </c>
      <c r="G308">
        <f>G307*(1+(($B308-$B307)/B307))*(1-Input!$B$8/12)</f>
        <v>615.87774288864716</v>
      </c>
      <c r="H308">
        <f t="shared" si="20"/>
        <v>1246637.4293495105</v>
      </c>
      <c r="I308">
        <f>I307*(1+(($B308-$B307)/B307))*(1-Input!$B$9/12)</f>
        <v>592.68785480352312</v>
      </c>
      <c r="J308">
        <f t="shared" si="21"/>
        <v>1199677.9059771344</v>
      </c>
      <c r="K308">
        <f>K307*(1+(($B308-$B307)/B307))*(1-Input!$B$10/12)</f>
        <v>555.95622019112625</v>
      </c>
      <c r="L308">
        <f t="shared" si="22"/>
        <v>1125296.3458870307</v>
      </c>
    </row>
    <row r="309" spans="1:12" x14ac:dyDescent="0.35">
      <c r="A309" t="str">
        <f>Dati!A309</f>
        <v>2013-07</v>
      </c>
      <c r="B309">
        <f>Dati!B309</f>
        <v>662.28817736183998</v>
      </c>
      <c r="C309">
        <f t="shared" si="23"/>
        <v>2025</v>
      </c>
      <c r="D309">
        <f>IF(OR(RIGHT(A309,2)="12",RIGHT(A309,2)="03",RIGHT(A309,2)="06",RIGHT(A309,2)="09"),TRUNC(Input!$B$12/B309),0)</f>
        <v>0</v>
      </c>
      <c r="E309">
        <f>IF(D309=0,0,IF(Input!$B$2="FISSA",Input!$B$3,MIN(Input!$B$6,MAX(Input!$B$5,B309*Input!$B$4))))</f>
        <v>0</v>
      </c>
      <c r="F309">
        <f t="shared" si="24"/>
        <v>515</v>
      </c>
      <c r="G309">
        <f>G308*(1+(($B309-$B308)/B308))*(1-Input!$B$8/12)</f>
        <v>645.50505298982625</v>
      </c>
      <c r="H309">
        <f t="shared" si="20"/>
        <v>1306632.7323043982</v>
      </c>
      <c r="I309">
        <f>I308*(1+(($B309-$B308)/B308))*(1-Input!$B$9/12)</f>
        <v>621.12193966607811</v>
      </c>
      <c r="J309">
        <f t="shared" si="21"/>
        <v>1257256.9278238083</v>
      </c>
      <c r="K309">
        <f>K308*(1+(($B309-$B308)/B308))*(1-Input!$B$10/12)</f>
        <v>582.50670585886508</v>
      </c>
      <c r="L309">
        <f t="shared" si="22"/>
        <v>1179061.0793642018</v>
      </c>
    </row>
    <row r="310" spans="1:12" x14ac:dyDescent="0.35">
      <c r="A310" t="str">
        <f>Dati!A310</f>
        <v>2013-08</v>
      </c>
      <c r="B310">
        <f>Dati!B310</f>
        <v>648.76836670777595</v>
      </c>
      <c r="C310">
        <f t="shared" si="23"/>
        <v>2025</v>
      </c>
      <c r="D310">
        <f>IF(OR(RIGHT(A310,2)="12",RIGHT(A310,2)="03",RIGHT(A310,2)="06",RIGHT(A310,2)="09"),TRUNC(Input!$B$12/B310),0)</f>
        <v>0</v>
      </c>
      <c r="E310">
        <f>IF(D310=0,0,IF(Input!$B$2="FISSA",Input!$B$3,MIN(Input!$B$6,MAX(Input!$B$5,B310*Input!$B$4))))</f>
        <v>0</v>
      </c>
      <c r="F310">
        <f t="shared" si="24"/>
        <v>515</v>
      </c>
      <c r="G310">
        <f>G309*(1+(($B310-$B309)/B309))*(1-Input!$B$8/12)</f>
        <v>632.2751554964459</v>
      </c>
      <c r="H310">
        <f t="shared" si="20"/>
        <v>1279842.1898803029</v>
      </c>
      <c r="I310">
        <f>I309*(1+(($B310-$B309)/B309))*(1-Input!$B$9/12)</f>
        <v>608.31572902228766</v>
      </c>
      <c r="J310">
        <f t="shared" si="21"/>
        <v>1231324.3512701325</v>
      </c>
      <c r="K310">
        <f>K309*(1+(($B310-$B309)/B309))*(1-Input!$B$10/12)</f>
        <v>570.37778080140095</v>
      </c>
      <c r="L310">
        <f t="shared" si="22"/>
        <v>1154500.0061228368</v>
      </c>
    </row>
    <row r="311" spans="1:12" x14ac:dyDescent="0.35">
      <c r="A311" t="str">
        <f>Dati!A311</f>
        <v>2013-09</v>
      </c>
      <c r="B311">
        <f>Dati!B311</f>
        <v>682.528573494341</v>
      </c>
      <c r="C311">
        <f t="shared" si="23"/>
        <v>2032</v>
      </c>
      <c r="D311">
        <f>IF(OR(RIGHT(A311,2)="12",RIGHT(A311,2)="03",RIGHT(A311,2)="06",RIGHT(A311,2)="09"),TRUNC(Input!$B$12/B311),0)</f>
        <v>7</v>
      </c>
      <c r="E311">
        <f>IF(D311=0,0,IF(Input!$B$2="FISSA",Input!$B$3,MIN(Input!$B$6,MAX(Input!$B$5,B311*Input!$B$4))))</f>
        <v>5</v>
      </c>
      <c r="F311">
        <f t="shared" si="24"/>
        <v>520</v>
      </c>
      <c r="G311">
        <f>G310*(1+(($B311-$B310)/B310))*(1-Input!$B$8/12)</f>
        <v>665.1216673396649</v>
      </c>
      <c r="H311">
        <f t="shared" si="20"/>
        <v>1351007.228034199</v>
      </c>
      <c r="I311">
        <f>I310*(1+(($B311-$B310)/B310))*(1-Input!$B$9/12)</f>
        <v>639.83755921444128</v>
      </c>
      <c r="J311">
        <f t="shared" si="21"/>
        <v>1299629.9203237446</v>
      </c>
      <c r="K311">
        <f>K310*(1+(($B311-$B310)/B310))*(1-Input!$B$10/12)</f>
        <v>599.80872231153126</v>
      </c>
      <c r="L311">
        <f t="shared" si="22"/>
        <v>1218291.3237370315</v>
      </c>
    </row>
    <row r="312" spans="1:12" x14ac:dyDescent="0.35">
      <c r="A312" t="str">
        <f>Dati!A312</f>
        <v>2013-10</v>
      </c>
      <c r="B312">
        <f>Dati!B312</f>
        <v>710.11435360268501</v>
      </c>
      <c r="C312">
        <f t="shared" si="23"/>
        <v>2032</v>
      </c>
      <c r="D312">
        <f>IF(OR(RIGHT(A312,2)="12",RIGHT(A312,2)="03",RIGHT(A312,2)="06",RIGHT(A312,2)="09"),TRUNC(Input!$B$12/B312),0)</f>
        <v>0</v>
      </c>
      <c r="E312">
        <f>IF(D312=0,0,IF(Input!$B$2="FISSA",Input!$B$3,MIN(Input!$B$6,MAX(Input!$B$5,B312*Input!$B$4))))</f>
        <v>0</v>
      </c>
      <c r="F312">
        <f t="shared" si="24"/>
        <v>520</v>
      </c>
      <c r="G312">
        <f>G311*(1+(($B312-$B311)/B311))*(1-Input!$B$8/12)</f>
        <v>691.9462449490004</v>
      </c>
      <c r="H312">
        <f t="shared" si="20"/>
        <v>1405514.7697363689</v>
      </c>
      <c r="I312">
        <f>I311*(1+(($B312-$B311)/B311))*(1-Input!$B$9/12)</f>
        <v>665.55920811395129</v>
      </c>
      <c r="J312">
        <f t="shared" si="21"/>
        <v>1351896.3108875491</v>
      </c>
      <c r="K312">
        <f>K311*(1+(($B312-$B311)/B311))*(1-Input!$B$10/12)</f>
        <v>623.79119009889314</v>
      </c>
      <c r="L312">
        <f t="shared" si="22"/>
        <v>1267023.6982809508</v>
      </c>
    </row>
    <row r="313" spans="1:12" x14ac:dyDescent="0.35">
      <c r="A313" t="str">
        <f>Dati!A313</f>
        <v>2013-11</v>
      </c>
      <c r="B313">
        <f>Dati!B313</f>
        <v>720.47121686755099</v>
      </c>
      <c r="C313">
        <f t="shared" si="23"/>
        <v>2032</v>
      </c>
      <c r="D313">
        <f>IF(OR(RIGHT(A313,2)="12",RIGHT(A313,2)="03",RIGHT(A313,2)="06",RIGHT(A313,2)="09"),TRUNC(Input!$B$12/B313),0)</f>
        <v>0</v>
      </c>
      <c r="E313">
        <f>IF(D313=0,0,IF(Input!$B$2="FISSA",Input!$B$3,MIN(Input!$B$6,MAX(Input!$B$5,B313*Input!$B$4))))</f>
        <v>0</v>
      </c>
      <c r="F313">
        <f t="shared" si="24"/>
        <v>520</v>
      </c>
      <c r="G313">
        <f>G312*(1+(($B313-$B312)/B312))*(1-Input!$B$8/12)</f>
        <v>701.97962712658205</v>
      </c>
      <c r="H313">
        <f t="shared" si="20"/>
        <v>1425902.6023212147</v>
      </c>
      <c r="I313">
        <f>I312*(1+(($B313-$B312)/B312))*(1-Input!$B$9/12)</f>
        <v>675.12556381336674</v>
      </c>
      <c r="J313">
        <f t="shared" si="21"/>
        <v>1371335.1456687611</v>
      </c>
      <c r="K313">
        <f>K312*(1+(($B313-$B312)/B312))*(1-Input!$B$10/12)</f>
        <v>632.62534504511859</v>
      </c>
      <c r="L313">
        <f t="shared" si="22"/>
        <v>1284974.701131681</v>
      </c>
    </row>
    <row r="314" spans="1:12" x14ac:dyDescent="0.35">
      <c r="A314" t="str">
        <f>Dati!A314</f>
        <v>2013-12</v>
      </c>
      <c r="B314">
        <f>Dati!B314</f>
        <v>733.14874310518201</v>
      </c>
      <c r="C314">
        <f t="shared" si="23"/>
        <v>2038</v>
      </c>
      <c r="D314">
        <f>IF(OR(RIGHT(A314,2)="12",RIGHT(A314,2)="03",RIGHT(A314,2)="06",RIGHT(A314,2)="09"),TRUNC(Input!$B$12/B314),0)</f>
        <v>6</v>
      </c>
      <c r="E314">
        <f>IF(D314=0,0,IF(Input!$B$2="FISSA",Input!$B$3,MIN(Input!$B$6,MAX(Input!$B$5,B314*Input!$B$4))))</f>
        <v>5</v>
      </c>
      <c r="F314">
        <f t="shared" si="24"/>
        <v>525</v>
      </c>
      <c r="G314">
        <f>G313*(1+(($B314-$B313)/B313))*(1-Input!$B$8/12)</f>
        <v>714.27224475939954</v>
      </c>
      <c r="H314">
        <f t="shared" si="20"/>
        <v>1455161.8348196563</v>
      </c>
      <c r="I314">
        <f>I313*(1+(($B314-$B313)/B313))*(1-Input!$B$9/12)</f>
        <v>686.86205464109548</v>
      </c>
      <c r="J314">
        <f t="shared" si="21"/>
        <v>1399299.8673585525</v>
      </c>
      <c r="K314">
        <f>K313*(1+(($B314-$B313)/B313))*(1-Input!$B$10/12)</f>
        <v>643.48888920240302</v>
      </c>
      <c r="L314">
        <f t="shared" si="22"/>
        <v>1310905.3561944973</v>
      </c>
    </row>
    <row r="315" spans="1:12" x14ac:dyDescent="0.35">
      <c r="A315" t="str">
        <f>Dati!A315</f>
        <v>2014-01</v>
      </c>
      <c r="B315">
        <f>Dati!B315</f>
        <v>703.98601189411499</v>
      </c>
      <c r="C315">
        <f t="shared" si="23"/>
        <v>2038</v>
      </c>
      <c r="D315">
        <f>IF(OR(RIGHT(A315,2)="12",RIGHT(A315,2)="03",RIGHT(A315,2)="06",RIGHT(A315,2)="09"),TRUNC(Input!$B$12/B315),0)</f>
        <v>0</v>
      </c>
      <c r="E315">
        <f>IF(D315=0,0,IF(Input!$B$2="FISSA",Input!$B$3,MIN(Input!$B$6,MAX(Input!$B$5,B315*Input!$B$4))))</f>
        <v>0</v>
      </c>
      <c r="F315">
        <f t="shared" si="24"/>
        <v>525</v>
      </c>
      <c r="G315">
        <f>G314*(1+(($B315-$B314)/B314))*(1-Input!$B$8/12)</f>
        <v>685.80321603798996</v>
      </c>
      <c r="H315">
        <f t="shared" si="20"/>
        <v>1397141.9542854235</v>
      </c>
      <c r="I315">
        <f>I314*(1+(($B315-$B314)/B314))*(1-Input!$B$9/12)</f>
        <v>659.40308204614462</v>
      </c>
      <c r="J315">
        <f t="shared" si="21"/>
        <v>1343338.4812100427</v>
      </c>
      <c r="K315">
        <f>K314*(1+(($B315-$B314)/B314))*(1-Input!$B$10/12)</f>
        <v>617.63513622019957</v>
      </c>
      <c r="L315">
        <f t="shared" si="22"/>
        <v>1258215.4076167666</v>
      </c>
    </row>
    <row r="316" spans="1:12" x14ac:dyDescent="0.35">
      <c r="A316" t="str">
        <f>Dati!A316</f>
        <v>2014-02</v>
      </c>
      <c r="B316">
        <f>Dati!B316</f>
        <v>738.34569159311297</v>
      </c>
      <c r="C316">
        <f t="shared" si="23"/>
        <v>2038</v>
      </c>
      <c r="D316">
        <f>IF(OR(RIGHT(A316,2)="12",RIGHT(A316,2)="03",RIGHT(A316,2)="06",RIGHT(A316,2)="09"),TRUNC(Input!$B$12/B316),0)</f>
        <v>0</v>
      </c>
      <c r="E316">
        <f>IF(D316=0,0,IF(Input!$B$2="FISSA",Input!$B$3,MIN(Input!$B$6,MAX(Input!$B$5,B316*Input!$B$4))))</f>
        <v>0</v>
      </c>
      <c r="F316">
        <f t="shared" si="24"/>
        <v>525</v>
      </c>
      <c r="G316">
        <f>G315*(1+(($B316-$B315)/B315))*(1-Input!$B$8/12)</f>
        <v>719.21550234488382</v>
      </c>
      <c r="H316">
        <f t="shared" si="20"/>
        <v>1465236.1937788732</v>
      </c>
      <c r="I316">
        <f>I315*(1+(($B316-$B315)/B315))*(1-Input!$B$9/12)</f>
        <v>691.44270726182424</v>
      </c>
      <c r="J316">
        <f t="shared" si="21"/>
        <v>1408635.2373995979</v>
      </c>
      <c r="K316">
        <f>K315*(1+(($B316-$B315)/B315))*(1-Input!$B$10/12)</f>
        <v>647.51035153501437</v>
      </c>
      <c r="L316">
        <f t="shared" si="22"/>
        <v>1319101.0964283592</v>
      </c>
    </row>
    <row r="317" spans="1:12" x14ac:dyDescent="0.35">
      <c r="A317" t="str">
        <f>Dati!A317</f>
        <v>2014-03</v>
      </c>
      <c r="B317">
        <f>Dati!B317</f>
        <v>742.02199719035002</v>
      </c>
      <c r="C317">
        <f t="shared" si="23"/>
        <v>2044</v>
      </c>
      <c r="D317">
        <f>IF(OR(RIGHT(A317,2)="12",RIGHT(A317,2)="03",RIGHT(A317,2)="06",RIGHT(A317,2)="09"),TRUNC(Input!$B$12/B317),0)</f>
        <v>6</v>
      </c>
      <c r="E317">
        <f>IF(D317=0,0,IF(Input!$B$2="FISSA",Input!$B$3,MIN(Input!$B$6,MAX(Input!$B$5,B317*Input!$B$4))))</f>
        <v>5</v>
      </c>
      <c r="F317">
        <f t="shared" si="24"/>
        <v>530</v>
      </c>
      <c r="G317">
        <f>G316*(1+(($B317-$B316)/B316))*(1-Input!$B$8/12)</f>
        <v>722.73632354855692</v>
      </c>
      <c r="H317">
        <f t="shared" si="20"/>
        <v>1476743.0453332504</v>
      </c>
      <c r="I317">
        <f>I316*(1+(($B317-$B316)/B316))*(1-Input!$B$9/12)</f>
        <v>694.74070985789274</v>
      </c>
      <c r="J317">
        <f t="shared" si="21"/>
        <v>1419520.0109495327</v>
      </c>
      <c r="K317">
        <f>K316*(1+(($B317-$B316)/B316))*(1-Input!$B$10/12)</f>
        <v>650.46323851285126</v>
      </c>
      <c r="L317">
        <f t="shared" si="22"/>
        <v>1329016.8595202679</v>
      </c>
    </row>
    <row r="318" spans="1:12" x14ac:dyDescent="0.35">
      <c r="A318" t="str">
        <f>Dati!A318</f>
        <v>2014-04</v>
      </c>
      <c r="B318">
        <f>Dati!B318</f>
        <v>749.47771565666699</v>
      </c>
      <c r="C318">
        <f t="shared" si="23"/>
        <v>2044</v>
      </c>
      <c r="D318">
        <f>IF(OR(RIGHT(A318,2)="12",RIGHT(A318,2)="03",RIGHT(A318,2)="06",RIGHT(A318,2)="09"),TRUNC(Input!$B$12/B318),0)</f>
        <v>0</v>
      </c>
      <c r="E318">
        <f>IF(D318=0,0,IF(Input!$B$2="FISSA",Input!$B$3,MIN(Input!$B$6,MAX(Input!$B$5,B318*Input!$B$4))))</f>
        <v>0</v>
      </c>
      <c r="F318">
        <f t="shared" si="24"/>
        <v>530</v>
      </c>
      <c r="G318">
        <f>G317*(1+(($B318-$B317)/B317))*(1-Input!$B$8/12)</f>
        <v>729.93742945906274</v>
      </c>
      <c r="H318">
        <f t="shared" si="20"/>
        <v>1491462.1058143242</v>
      </c>
      <c r="I318">
        <f>I317*(1+(($B318-$B317)/B317))*(1-Input!$B$9/12)</f>
        <v>701.57516155512565</v>
      </c>
      <c r="J318">
        <f t="shared" si="21"/>
        <v>1433489.6302186768</v>
      </c>
      <c r="K318">
        <f>K317*(1+(($B318-$B317)/B317))*(1-Input!$B$10/12)</f>
        <v>656.7252396225465</v>
      </c>
      <c r="L318">
        <f t="shared" si="22"/>
        <v>1341816.3897884851</v>
      </c>
    </row>
    <row r="319" spans="1:12" x14ac:dyDescent="0.35">
      <c r="A319" t="str">
        <f>Dati!A319</f>
        <v>2014-05</v>
      </c>
      <c r="B319">
        <f>Dati!B319</f>
        <v>766.06867983919199</v>
      </c>
      <c r="C319">
        <f t="shared" si="23"/>
        <v>2044</v>
      </c>
      <c r="D319">
        <f>IF(OR(RIGHT(A319,2)="12",RIGHT(A319,2)="03",RIGHT(A319,2)="06",RIGHT(A319,2)="09"),TRUNC(Input!$B$12/B319),0)</f>
        <v>0</v>
      </c>
      <c r="E319">
        <f>IF(D319=0,0,IF(Input!$B$2="FISSA",Input!$B$3,MIN(Input!$B$6,MAX(Input!$B$5,B319*Input!$B$4))))</f>
        <v>0</v>
      </c>
      <c r="F319">
        <f t="shared" si="24"/>
        <v>530</v>
      </c>
      <c r="G319">
        <f>G318*(1+(($B319-$B318)/B318))*(1-Input!$B$8/12)</f>
        <v>746.03366151335047</v>
      </c>
      <c r="H319">
        <f t="shared" si="20"/>
        <v>1524362.8041332883</v>
      </c>
      <c r="I319">
        <f>I318*(1+(($B319-$B318)/B318))*(1-Input!$B$9/12)</f>
        <v>716.95632418969092</v>
      </c>
      <c r="J319">
        <f t="shared" si="21"/>
        <v>1464928.7266437283</v>
      </c>
      <c r="K319">
        <f>K318*(1+(($B319-$B318)/B318))*(1-Input!$B$10/12)</f>
        <v>670.98327706143903</v>
      </c>
      <c r="L319">
        <f t="shared" si="22"/>
        <v>1370959.8183135814</v>
      </c>
    </row>
    <row r="320" spans="1:12" x14ac:dyDescent="0.35">
      <c r="A320" t="str">
        <f>Dati!A320</f>
        <v>2014-06</v>
      </c>
      <c r="B320">
        <f>Dati!B320</f>
        <v>780.82468029967299</v>
      </c>
      <c r="C320">
        <f t="shared" si="23"/>
        <v>2050</v>
      </c>
      <c r="D320">
        <f>IF(OR(RIGHT(A320,2)="12",RIGHT(A320,2)="03",RIGHT(A320,2)="06",RIGHT(A320,2)="09"),TRUNC(Input!$B$12/B320),0)</f>
        <v>6</v>
      </c>
      <c r="E320">
        <f>IF(D320=0,0,IF(Input!$B$2="FISSA",Input!$B$3,MIN(Input!$B$6,MAX(Input!$B$5,B320*Input!$B$4))))</f>
        <v>5</v>
      </c>
      <c r="F320">
        <f t="shared" si="24"/>
        <v>535</v>
      </c>
      <c r="G320">
        <f>G319*(1+(($B320-$B319)/B319))*(1-Input!$B$8/12)</f>
        <v>760.34038084977976</v>
      </c>
      <c r="H320">
        <f t="shared" si="20"/>
        <v>1558162.7807420485</v>
      </c>
      <c r="I320">
        <f>I319*(1+(($B320-$B319)/B319))*(1-Input!$B$9/12)</f>
        <v>730.61408039803428</v>
      </c>
      <c r="J320">
        <f t="shared" si="21"/>
        <v>1497223.8648159702</v>
      </c>
      <c r="K320">
        <f>K319*(1+(($B320-$B319)/B319))*(1-Input!$B$10/12)</f>
        <v>683.62278272711956</v>
      </c>
      <c r="L320">
        <f t="shared" si="22"/>
        <v>1400891.7045905951</v>
      </c>
    </row>
    <row r="321" spans="1:12" x14ac:dyDescent="0.35">
      <c r="A321" t="str">
        <f>Dati!A321</f>
        <v>2014-07</v>
      </c>
      <c r="B321">
        <f>Dati!B321</f>
        <v>771.59057354925903</v>
      </c>
      <c r="C321">
        <f t="shared" si="23"/>
        <v>2050</v>
      </c>
      <c r="D321">
        <f>IF(OR(RIGHT(A321,2)="12",RIGHT(A321,2)="03",RIGHT(A321,2)="06",RIGHT(A321,2)="09"),TRUNC(Input!$B$12/B321),0)</f>
        <v>0</v>
      </c>
      <c r="E321">
        <f>IF(D321=0,0,IF(Input!$B$2="FISSA",Input!$B$3,MIN(Input!$B$6,MAX(Input!$B$5,B321*Input!$B$4))))</f>
        <v>0</v>
      </c>
      <c r="F321">
        <f t="shared" si="24"/>
        <v>535</v>
      </c>
      <c r="G321">
        <f>G320*(1+(($B321-$B320)/B320))*(1-Input!$B$8/12)</f>
        <v>751.28591099117261</v>
      </c>
      <c r="H321">
        <f t="shared" si="20"/>
        <v>1539601.1175319038</v>
      </c>
      <c r="I321">
        <f>I320*(1+(($B321-$B320)/B320))*(1-Input!$B$9/12)</f>
        <v>721.82335776394871</v>
      </c>
      <c r="J321">
        <f t="shared" si="21"/>
        <v>1479202.8834160948</v>
      </c>
      <c r="K321">
        <f>K320*(1+(($B321-$B320)/B320))*(1-Input!$B$10/12)</f>
        <v>675.2567205916348</v>
      </c>
      <c r="L321">
        <f t="shared" si="22"/>
        <v>1383741.2772128514</v>
      </c>
    </row>
    <row r="322" spans="1:12" x14ac:dyDescent="0.35">
      <c r="A322" t="str">
        <f>Dati!A322</f>
        <v>2014-08</v>
      </c>
      <c r="B322">
        <f>Dati!B322</f>
        <v>788.95176497983698</v>
      </c>
      <c r="C322">
        <f t="shared" si="23"/>
        <v>2050</v>
      </c>
      <c r="D322">
        <f>IF(OR(RIGHT(A322,2)="12",RIGHT(A322,2)="03",RIGHT(A322,2)="06",RIGHT(A322,2)="09"),TRUNC(Input!$B$12/B322),0)</f>
        <v>0</v>
      </c>
      <c r="E322">
        <f>IF(D322=0,0,IF(Input!$B$2="FISSA",Input!$B$3,MIN(Input!$B$6,MAX(Input!$B$5,B322*Input!$B$4))))</f>
        <v>0</v>
      </c>
      <c r="F322">
        <f t="shared" si="24"/>
        <v>535</v>
      </c>
      <c r="G322">
        <f>G321*(1+(($B322-$B321)/B321))*(1-Input!$B$8/12)</f>
        <v>768.12622104220543</v>
      </c>
      <c r="H322">
        <f t="shared" si="20"/>
        <v>1574123.7531365212</v>
      </c>
      <c r="I322">
        <f>I321*(1+(($B322-$B321)/B321))*(1-Input!$B$9/12)</f>
        <v>737.91099732030909</v>
      </c>
      <c r="J322">
        <f t="shared" si="21"/>
        <v>1512182.5445066337</v>
      </c>
      <c r="K322">
        <f>K321*(1+(($B322-$B321)/B321))*(1-Input!$B$10/12)</f>
        <v>690.16266230426493</v>
      </c>
      <c r="L322">
        <f t="shared" si="22"/>
        <v>1414298.457723743</v>
      </c>
    </row>
    <row r="323" spans="1:12" x14ac:dyDescent="0.35">
      <c r="A323" t="str">
        <f>Dati!A323</f>
        <v>2014-09</v>
      </c>
      <c r="B323">
        <f>Dati!B323</f>
        <v>763.67228210256997</v>
      </c>
      <c r="C323">
        <f t="shared" si="23"/>
        <v>2056</v>
      </c>
      <c r="D323">
        <f>IF(OR(RIGHT(A323,2)="12",RIGHT(A323,2)="03",RIGHT(A323,2)="06",RIGHT(A323,2)="09"),TRUNC(Input!$B$12/B323),0)</f>
        <v>6</v>
      </c>
      <c r="E323">
        <f>IF(D323=0,0,IF(Input!$B$2="FISSA",Input!$B$3,MIN(Input!$B$6,MAX(Input!$B$5,B323*Input!$B$4))))</f>
        <v>5</v>
      </c>
      <c r="F323">
        <f t="shared" si="24"/>
        <v>540</v>
      </c>
      <c r="G323">
        <f>G322*(1+(($B323-$B322)/B322))*(1-Input!$B$8/12)</f>
        <v>743.45206784908316</v>
      </c>
      <c r="H323">
        <f t="shared" ref="H323:H386" si="25">G323*C323-F323</f>
        <v>1527997.451497715</v>
      </c>
      <c r="I323">
        <f>I322*(1+(($B323-$B322)/B322))*(1-Input!$B$9/12)</f>
        <v>714.11815001566356</v>
      </c>
      <c r="J323">
        <f t="shared" ref="J323:J386" si="26">I323*$C323-$F323</f>
        <v>1467686.9164322042</v>
      </c>
      <c r="K323">
        <f>K322*(1+(($B323-$B322)/B322))*(1-Input!$B$10/12)</f>
        <v>667.77021256504963</v>
      </c>
      <c r="L323">
        <f t="shared" ref="L323:L386" si="27">K323*$C323-$F323</f>
        <v>1372395.5570337421</v>
      </c>
    </row>
    <row r="324" spans="1:12" x14ac:dyDescent="0.35">
      <c r="A324" t="str">
        <f>Dati!A324</f>
        <v>2014-10</v>
      </c>
      <c r="B324">
        <f>Dati!B324</f>
        <v>769.22298358482306</v>
      </c>
      <c r="C324">
        <f t="shared" ref="C324:C387" si="28">C323+D324</f>
        <v>2056</v>
      </c>
      <c r="D324">
        <f>IF(OR(RIGHT(A324,2)="12",RIGHT(A324,2)="03",RIGHT(A324,2)="06",RIGHT(A324,2)="09"),TRUNC(Input!$B$12/B324),0)</f>
        <v>0</v>
      </c>
      <c r="E324">
        <f>IF(D324=0,0,IF(Input!$B$2="FISSA",Input!$B$3,MIN(Input!$B$6,MAX(Input!$B$5,B324*Input!$B$4))))</f>
        <v>0</v>
      </c>
      <c r="F324">
        <f t="shared" ref="F324:F387" si="29">F323+E324</f>
        <v>540</v>
      </c>
      <c r="G324">
        <f>G323*(1+(($B324-$B323)/B323))*(1-Input!$B$8/12)</f>
        <v>748.79339539115608</v>
      </c>
      <c r="H324">
        <f t="shared" si="25"/>
        <v>1538979.2209242168</v>
      </c>
      <c r="I324">
        <f>I323*(1+(($B324-$B323)/B323))*(1-Input!$B$9/12)</f>
        <v>719.15881459272987</v>
      </c>
      <c r="J324">
        <f t="shared" si="26"/>
        <v>1478050.5228026526</v>
      </c>
      <c r="K324">
        <f>K323*(1+(($B324-$B323)/B323))*(1-Input!$B$10/12)</f>
        <v>672.34359625661057</v>
      </c>
      <c r="L324">
        <f t="shared" si="27"/>
        <v>1381798.4339035912</v>
      </c>
    </row>
    <row r="325" spans="1:12" x14ac:dyDescent="0.35">
      <c r="A325" t="str">
        <f>Dati!A325</f>
        <v>2014-11</v>
      </c>
      <c r="B325">
        <f>Dati!B325</f>
        <v>782.41879793913404</v>
      </c>
      <c r="C325">
        <f t="shared" si="28"/>
        <v>2056</v>
      </c>
      <c r="D325">
        <f>IF(OR(RIGHT(A325,2)="12",RIGHT(A325,2)="03",RIGHT(A325,2)="06",RIGHT(A325,2)="09"),TRUNC(Input!$B$12/B325),0)</f>
        <v>0</v>
      </c>
      <c r="E325">
        <f>IF(D325=0,0,IF(Input!$B$2="FISSA",Input!$B$3,MIN(Input!$B$6,MAX(Input!$B$5,B325*Input!$B$4))))</f>
        <v>0</v>
      </c>
      <c r="F325">
        <f t="shared" si="29"/>
        <v>540</v>
      </c>
      <c r="G325">
        <f>G324*(1+(($B325-$B324)/B324))*(1-Input!$B$8/12)</f>
        <v>761.57527573375137</v>
      </c>
      <c r="H325">
        <f t="shared" si="25"/>
        <v>1565258.7669085928</v>
      </c>
      <c r="I325">
        <f>I324*(1+(($B325-$B324)/B324))*(1-Input!$B$9/12)</f>
        <v>731.34339657411738</v>
      </c>
      <c r="J325">
        <f t="shared" si="26"/>
        <v>1503102.0233563853</v>
      </c>
      <c r="K325">
        <f>K324*(1+(($B325-$B324)/B324))*(1-Input!$B$10/12)</f>
        <v>683.5925217108304</v>
      </c>
      <c r="L325">
        <f t="shared" si="27"/>
        <v>1404926.2246374672</v>
      </c>
    </row>
    <row r="326" spans="1:12" x14ac:dyDescent="0.35">
      <c r="A326" t="str">
        <f>Dati!A326</f>
        <v>2014-12</v>
      </c>
      <c r="B326">
        <f>Dati!B326</f>
        <v>767.64704929628397</v>
      </c>
      <c r="C326">
        <f t="shared" si="28"/>
        <v>2062</v>
      </c>
      <c r="D326">
        <f>IF(OR(RIGHT(A326,2)="12",RIGHT(A326,2)="03",RIGHT(A326,2)="06",RIGHT(A326,2)="09"),TRUNC(Input!$B$12/B326),0)</f>
        <v>6</v>
      </c>
      <c r="E326">
        <f>IF(D326=0,0,IF(Input!$B$2="FISSA",Input!$B$3,MIN(Input!$B$6,MAX(Input!$B$5,B326*Input!$B$4))))</f>
        <v>5</v>
      </c>
      <c r="F326">
        <f t="shared" si="29"/>
        <v>545</v>
      </c>
      <c r="G326">
        <f>G325*(1+(($B326-$B325)/B325))*(1-Input!$B$8/12)</f>
        <v>747.13477789132014</v>
      </c>
      <c r="H326">
        <f t="shared" si="25"/>
        <v>1540046.9120119021</v>
      </c>
      <c r="I326">
        <f>I325*(1+(($B326-$B325)/B325))*(1-Input!$B$9/12)</f>
        <v>717.3864440810089</v>
      </c>
      <c r="J326">
        <f t="shared" si="26"/>
        <v>1478705.8476950403</v>
      </c>
      <c r="K326">
        <f>K325*(1+(($B326-$B325)/B325))*(1-Input!$B$10/12)</f>
        <v>670.40712022515606</v>
      </c>
      <c r="L326">
        <f t="shared" si="27"/>
        <v>1381834.4819042718</v>
      </c>
    </row>
    <row r="327" spans="1:12" x14ac:dyDescent="0.35">
      <c r="A327" t="str">
        <f>Dati!A327</f>
        <v>2015-01</v>
      </c>
      <c r="B327">
        <f>Dati!B327</f>
        <v>755.81668410688405</v>
      </c>
      <c r="C327">
        <f t="shared" si="28"/>
        <v>2062</v>
      </c>
      <c r="D327">
        <f>IF(OR(RIGHT(A327,2)="12",RIGHT(A327,2)="03",RIGHT(A327,2)="06",RIGHT(A327,2)="09"),TRUNC(Input!$B$12/B327),0)</f>
        <v>0</v>
      </c>
      <c r="E327">
        <f>IF(D327=0,0,IF(Input!$B$2="FISSA",Input!$B$3,MIN(Input!$B$6,MAX(Input!$B$5,B327*Input!$B$4))))</f>
        <v>0</v>
      </c>
      <c r="F327">
        <f t="shared" si="29"/>
        <v>545</v>
      </c>
      <c r="G327">
        <f>G326*(1+(($B327-$B326)/B326))*(1-Input!$B$8/12)</f>
        <v>735.55922978775448</v>
      </c>
      <c r="H327">
        <f t="shared" si="25"/>
        <v>1516178.1318223497</v>
      </c>
      <c r="I327">
        <f>I326*(1+(($B327-$B326)/B326))*(1-Input!$B$9/12)</f>
        <v>706.18350310616938</v>
      </c>
      <c r="J327">
        <f t="shared" si="26"/>
        <v>1455605.3834049213</v>
      </c>
      <c r="K327">
        <f>K326*(1+(($B327-$B326)/B326))*(1-Input!$B$10/12)</f>
        <v>659.80030801713781</v>
      </c>
      <c r="L327">
        <f t="shared" si="27"/>
        <v>1359963.2351313382</v>
      </c>
    </row>
    <row r="328" spans="1:12" x14ac:dyDescent="0.35">
      <c r="A328" t="str">
        <f>Dati!A328</f>
        <v>2015-02</v>
      </c>
      <c r="B328">
        <f>Dati!B328</f>
        <v>798.23983418450098</v>
      </c>
      <c r="C328">
        <f t="shared" si="28"/>
        <v>2062</v>
      </c>
      <c r="D328">
        <f>IF(OR(RIGHT(A328,2)="12",RIGHT(A328,2)="03",RIGHT(A328,2)="06",RIGHT(A328,2)="09"),TRUNC(Input!$B$12/B328),0)</f>
        <v>0</v>
      </c>
      <c r="E328">
        <f>IF(D328=0,0,IF(Input!$B$2="FISSA",Input!$B$3,MIN(Input!$B$6,MAX(Input!$B$5,B328*Input!$B$4))))</f>
        <v>0</v>
      </c>
      <c r="F328">
        <f t="shared" si="29"/>
        <v>545</v>
      </c>
      <c r="G328">
        <f>G327*(1+(($B328-$B327)/B327))*(1-Input!$B$8/12)</f>
        <v>776.78061436631288</v>
      </c>
      <c r="H328">
        <f t="shared" si="25"/>
        <v>1601176.6268233371</v>
      </c>
      <c r="I328">
        <f>I327*(1+(($B328-$B327)/B327))*(1-Input!$B$9/12)</f>
        <v>745.66541858902303</v>
      </c>
      <c r="J328">
        <f t="shared" si="26"/>
        <v>1537017.0931305655</v>
      </c>
      <c r="K328">
        <f>K327*(1+(($B328-$B327)/B327))*(1-Input!$B$10/12)</f>
        <v>696.54381809752726</v>
      </c>
      <c r="L328">
        <f t="shared" si="27"/>
        <v>1435728.3529171012</v>
      </c>
    </row>
    <row r="329" spans="1:12" x14ac:dyDescent="0.35">
      <c r="A329" t="str">
        <f>Dati!A329</f>
        <v>2015-03</v>
      </c>
      <c r="B329">
        <f>Dati!B329</f>
        <v>786.34846328414994</v>
      </c>
      <c r="C329">
        <f t="shared" si="28"/>
        <v>2068</v>
      </c>
      <c r="D329">
        <f>IF(OR(RIGHT(A329,2)="12",RIGHT(A329,2)="03",RIGHT(A329,2)="06",RIGHT(A329,2)="09"),TRUNC(Input!$B$12/B329),0)</f>
        <v>6</v>
      </c>
      <c r="E329">
        <f>IF(D329=0,0,IF(Input!$B$2="FISSA",Input!$B$3,MIN(Input!$B$6,MAX(Input!$B$5,B329*Input!$B$4))))</f>
        <v>5</v>
      </c>
      <c r="F329">
        <f t="shared" si="29"/>
        <v>550</v>
      </c>
      <c r="G329">
        <f>G328*(1+(($B329-$B328)/B328))*(1-Input!$B$8/12)</f>
        <v>765.14515384085689</v>
      </c>
      <c r="H329">
        <f t="shared" si="25"/>
        <v>1581770.178142892</v>
      </c>
      <c r="I329">
        <f>I328*(1+(($B329-$B328)/B328))*(1-Input!$B$9/12)</f>
        <v>734.40421547680603</v>
      </c>
      <c r="J329">
        <f t="shared" si="26"/>
        <v>1518197.9176060348</v>
      </c>
      <c r="K329">
        <f>K328*(1+(($B329-$B328)/B328))*(1-Input!$B$10/12)</f>
        <v>685.88150865292607</v>
      </c>
      <c r="L329">
        <f t="shared" si="27"/>
        <v>1417852.9598942511</v>
      </c>
    </row>
    <row r="330" spans="1:12" x14ac:dyDescent="0.35">
      <c r="A330" t="str">
        <f>Dati!A330</f>
        <v>2015-04</v>
      </c>
      <c r="B330">
        <f>Dati!B330</f>
        <v>809.55041079420198</v>
      </c>
      <c r="C330">
        <f t="shared" si="28"/>
        <v>2068</v>
      </c>
      <c r="D330">
        <f>IF(OR(RIGHT(A330,2)="12",RIGHT(A330,2)="03",RIGHT(A330,2)="06",RIGHT(A330,2)="09"),TRUNC(Input!$B$12/B330),0)</f>
        <v>0</v>
      </c>
      <c r="E330">
        <f>IF(D330=0,0,IF(Input!$B$2="FISSA",Input!$B$3,MIN(Input!$B$6,MAX(Input!$B$5,B330*Input!$B$4))))</f>
        <v>0</v>
      </c>
      <c r="F330">
        <f t="shared" si="29"/>
        <v>550</v>
      </c>
      <c r="G330">
        <f>G329*(1+(($B330-$B329)/B329))*(1-Input!$B$8/12)</f>
        <v>787.65583440087687</v>
      </c>
      <c r="H330">
        <f t="shared" si="25"/>
        <v>1628322.2655410133</v>
      </c>
      <c r="I330">
        <f>I329*(1+(($B330-$B329)/B329))*(1-Input!$B$9/12)</f>
        <v>755.91598401792771</v>
      </c>
      <c r="J330">
        <f t="shared" si="26"/>
        <v>1562684.2549490745</v>
      </c>
      <c r="K330">
        <f>K329*(1+(($B330-$B329)/B329))*(1-Input!$B$10/12)</f>
        <v>705.82486833420216</v>
      </c>
      <c r="L330">
        <f t="shared" si="27"/>
        <v>1459095.8277151301</v>
      </c>
    </row>
    <row r="331" spans="1:12" x14ac:dyDescent="0.35">
      <c r="A331" t="str">
        <f>Dati!A331</f>
        <v>2015-05</v>
      </c>
      <c r="B331">
        <f>Dati!B331</f>
        <v>809.12276926325103</v>
      </c>
      <c r="C331">
        <f t="shared" si="28"/>
        <v>2068</v>
      </c>
      <c r="D331">
        <f>IF(OR(RIGHT(A331,2)="12",RIGHT(A331,2)="03",RIGHT(A331,2)="06",RIGHT(A331,2)="09"),TRUNC(Input!$B$12/B331),0)</f>
        <v>0</v>
      </c>
      <c r="E331">
        <f>IF(D331=0,0,IF(Input!$B$2="FISSA",Input!$B$3,MIN(Input!$B$6,MAX(Input!$B$5,B331*Input!$B$4))))</f>
        <v>0</v>
      </c>
      <c r="F331">
        <f t="shared" si="29"/>
        <v>550</v>
      </c>
      <c r="G331">
        <f>G330*(1+(($B331-$B330)/B330))*(1-Input!$B$8/12)</f>
        <v>787.17415527274682</v>
      </c>
      <c r="H331">
        <f t="shared" si="25"/>
        <v>1627326.1531040403</v>
      </c>
      <c r="I331">
        <f>I330*(1+(($B331-$B330)/B330))*(1-Input!$B$9/12)</f>
        <v>755.35927533557401</v>
      </c>
      <c r="J331">
        <f t="shared" si="26"/>
        <v>1561532.9813939671</v>
      </c>
      <c r="K331">
        <f>K330*(1+(($B331-$B330)/B330))*(1-Input!$B$10/12)</f>
        <v>705.15808103459221</v>
      </c>
      <c r="L331">
        <f t="shared" si="27"/>
        <v>1457716.9115795367</v>
      </c>
    </row>
    <row r="332" spans="1:12" x14ac:dyDescent="0.35">
      <c r="A332" t="str">
        <f>Dati!A332</f>
        <v>2015-06</v>
      </c>
      <c r="B332">
        <f>Dati!B332</f>
        <v>790.43266432210896</v>
      </c>
      <c r="C332">
        <f t="shared" si="28"/>
        <v>2074</v>
      </c>
      <c r="D332">
        <f>IF(OR(RIGHT(A332,2)="12",RIGHT(A332,2)="03",RIGHT(A332,2)="06",RIGHT(A332,2)="09"),TRUNC(Input!$B$12/B332),0)</f>
        <v>6</v>
      </c>
      <c r="E332">
        <f>IF(D332=0,0,IF(Input!$B$2="FISSA",Input!$B$3,MIN(Input!$B$6,MAX(Input!$B$5,B332*Input!$B$4))))</f>
        <v>5</v>
      </c>
      <c r="F332">
        <f t="shared" si="29"/>
        <v>555</v>
      </c>
      <c r="G332">
        <f>G331*(1+(($B332-$B331)/B331))*(1-Input!$B$8/12)</f>
        <v>768.92696361004118</v>
      </c>
      <c r="H332">
        <f t="shared" si="25"/>
        <v>1594199.5225272253</v>
      </c>
      <c r="I332">
        <f>I331*(1+(($B332-$B331)/B331))*(1-Input!$B$9/12)</f>
        <v>737.7573337025002</v>
      </c>
      <c r="J332">
        <f t="shared" si="26"/>
        <v>1529553.7100989853</v>
      </c>
      <c r="K332">
        <f>K331*(1+(($B332-$B331)/B331))*(1-Input!$B$10/12)</f>
        <v>688.58245036053131</v>
      </c>
      <c r="L332">
        <f t="shared" si="27"/>
        <v>1427565.002047742</v>
      </c>
    </row>
    <row r="333" spans="1:12" x14ac:dyDescent="0.35">
      <c r="A333" t="str">
        <f>Dati!A333</f>
        <v>2015-07</v>
      </c>
      <c r="B333">
        <f>Dati!B333</f>
        <v>797.58490050635601</v>
      </c>
      <c r="C333">
        <f t="shared" si="28"/>
        <v>2074</v>
      </c>
      <c r="D333">
        <f>IF(OR(RIGHT(A333,2)="12",RIGHT(A333,2)="03",RIGHT(A333,2)="06",RIGHT(A333,2)="09"),TRUNC(Input!$B$12/B333),0)</f>
        <v>0</v>
      </c>
      <c r="E333">
        <f>IF(D333=0,0,IF(Input!$B$2="FISSA",Input!$B$3,MIN(Input!$B$6,MAX(Input!$B$5,B333*Input!$B$4))))</f>
        <v>0</v>
      </c>
      <c r="F333">
        <f t="shared" si="29"/>
        <v>555</v>
      </c>
      <c r="G333">
        <f>G332*(1+(($B333-$B332)/B332))*(1-Input!$B$8/12)</f>
        <v>775.8199482416926</v>
      </c>
      <c r="H333">
        <f t="shared" si="25"/>
        <v>1608495.5726532706</v>
      </c>
      <c r="I333">
        <f>I332*(1+(($B333-$B332)/B332))*(1-Input!$B$9/12)</f>
        <v>744.27784654789787</v>
      </c>
      <c r="J333">
        <f t="shared" si="26"/>
        <v>1543077.2537403402</v>
      </c>
      <c r="K333">
        <f>K332*(1+(($B333-$B332)/B332))*(1-Input!$B$10/12)</f>
        <v>694.52358862626375</v>
      </c>
      <c r="L333">
        <f t="shared" si="27"/>
        <v>1439886.9228108709</v>
      </c>
    </row>
    <row r="334" spans="1:12" x14ac:dyDescent="0.35">
      <c r="A334" t="str">
        <f>Dati!A334</f>
        <v>2015-08</v>
      </c>
      <c r="B334">
        <f>Dati!B334</f>
        <v>743.23315803263699</v>
      </c>
      <c r="C334">
        <f t="shared" si="28"/>
        <v>2074</v>
      </c>
      <c r="D334">
        <f>IF(OR(RIGHT(A334,2)="12",RIGHT(A334,2)="03",RIGHT(A334,2)="06",RIGHT(A334,2)="09"),TRUNC(Input!$B$12/B334),0)</f>
        <v>0</v>
      </c>
      <c r="E334">
        <f>IF(D334=0,0,IF(Input!$B$2="FISSA",Input!$B$3,MIN(Input!$B$6,MAX(Input!$B$5,B334*Input!$B$4))))</f>
        <v>0</v>
      </c>
      <c r="F334">
        <f t="shared" si="29"/>
        <v>555</v>
      </c>
      <c r="G334">
        <f>G333*(1+(($B334-$B333)/B333))*(1-Input!$B$8/12)</f>
        <v>722.89114120787247</v>
      </c>
      <c r="H334">
        <f t="shared" si="25"/>
        <v>1498721.2268651274</v>
      </c>
      <c r="I334">
        <f>I333*(1+(($B334-$B333)/B333))*(1-Input!$B$9/12)</f>
        <v>693.41424321233819</v>
      </c>
      <c r="J334">
        <f t="shared" si="26"/>
        <v>1437586.1404223894</v>
      </c>
      <c r="K334">
        <f>K333*(1+(($B334-$B333)/B333))*(1-Input!$B$10/12)</f>
        <v>646.92533594259453</v>
      </c>
      <c r="L334">
        <f t="shared" si="27"/>
        <v>1341168.1467449411</v>
      </c>
    </row>
    <row r="335" spans="1:12" x14ac:dyDescent="0.35">
      <c r="A335" t="str">
        <f>Dati!A335</f>
        <v>2015-09</v>
      </c>
      <c r="B335">
        <f>Dati!B335</f>
        <v>716.635502642863</v>
      </c>
      <c r="C335">
        <f t="shared" si="28"/>
        <v>2080</v>
      </c>
      <c r="D335">
        <f>IF(OR(RIGHT(A335,2)="12",RIGHT(A335,2)="03",RIGHT(A335,2)="06",RIGHT(A335,2)="09"),TRUNC(Input!$B$12/B335),0)</f>
        <v>6</v>
      </c>
      <c r="E335">
        <f>IF(D335=0,0,IF(Input!$B$2="FISSA",Input!$B$3,MIN(Input!$B$6,MAX(Input!$B$5,B335*Input!$B$4))))</f>
        <v>5</v>
      </c>
      <c r="F335">
        <f t="shared" si="29"/>
        <v>560</v>
      </c>
      <c r="G335">
        <f>G334*(1+(($B335-$B334)/B334))*(1-Input!$B$8/12)</f>
        <v>696.96336869405627</v>
      </c>
      <c r="H335">
        <f t="shared" si="25"/>
        <v>1449123.8068836371</v>
      </c>
      <c r="I335">
        <f>I334*(1+(($B335-$B334)/B334))*(1-Input!$B$9/12)</f>
        <v>668.46013698107959</v>
      </c>
      <c r="J335">
        <f t="shared" si="26"/>
        <v>1389837.0849206455</v>
      </c>
      <c r="K335">
        <f>K334*(1+(($B335-$B334)/B334))*(1-Input!$B$10/12)</f>
        <v>623.51428699610676</v>
      </c>
      <c r="L335">
        <f t="shared" si="27"/>
        <v>1296349.716951902</v>
      </c>
    </row>
    <row r="336" spans="1:12" x14ac:dyDescent="0.35">
      <c r="A336" t="str">
        <f>Dati!A336</f>
        <v>2015-10</v>
      </c>
      <c r="B336">
        <f>Dati!B336</f>
        <v>773.07081742092498</v>
      </c>
      <c r="C336">
        <f t="shared" si="28"/>
        <v>2080</v>
      </c>
      <c r="D336">
        <f>IF(OR(RIGHT(A336,2)="12",RIGHT(A336,2)="03",RIGHT(A336,2)="06",RIGHT(A336,2)="09"),TRUNC(Input!$B$12/B336),0)</f>
        <v>0</v>
      </c>
      <c r="E336">
        <f>IF(D336=0,0,IF(Input!$B$2="FISSA",Input!$B$3,MIN(Input!$B$6,MAX(Input!$B$5,B336*Input!$B$4))))</f>
        <v>0</v>
      </c>
      <c r="F336">
        <f t="shared" si="29"/>
        <v>560</v>
      </c>
      <c r="G336">
        <f>G335*(1+(($B336-$B335)/B335))*(1-Input!$B$8/12)</f>
        <v>751.78684141629924</v>
      </c>
      <c r="H336">
        <f t="shared" si="25"/>
        <v>1563156.6301459025</v>
      </c>
      <c r="I336">
        <f>I335*(1+(($B336-$B335)/B335))*(1-Input!$B$9/12)</f>
        <v>720.95139412870026</v>
      </c>
      <c r="J336">
        <f t="shared" si="26"/>
        <v>1499018.8997876965</v>
      </c>
      <c r="K336">
        <f>K335*(1+(($B336-$B335)/B335))*(1-Input!$B$10/12)</f>
        <v>672.33601431505906</v>
      </c>
      <c r="L336">
        <f t="shared" si="27"/>
        <v>1397898.9097753228</v>
      </c>
    </row>
    <row r="337" spans="1:12" x14ac:dyDescent="0.35">
      <c r="A337" t="str">
        <f>Dati!A337</f>
        <v>2015-11</v>
      </c>
      <c r="B337">
        <f>Dati!B337</f>
        <v>767.031395011727</v>
      </c>
      <c r="C337">
        <f t="shared" si="28"/>
        <v>2080</v>
      </c>
      <c r="D337">
        <f>IF(OR(RIGHT(A337,2)="12",RIGHT(A337,2)="03",RIGHT(A337,2)="06",RIGHT(A337,2)="09"),TRUNC(Input!$B$12/B337),0)</f>
        <v>0</v>
      </c>
      <c r="E337">
        <f>IF(D337=0,0,IF(Input!$B$2="FISSA",Input!$B$3,MIN(Input!$B$6,MAX(Input!$B$5,B337*Input!$B$4))))</f>
        <v>0</v>
      </c>
      <c r="F337">
        <f t="shared" si="29"/>
        <v>560</v>
      </c>
      <c r="G337">
        <f>G336*(1+(($B337-$B336)/B336))*(1-Input!$B$8/12)</f>
        <v>745.85153527176294</v>
      </c>
      <c r="H337">
        <f t="shared" si="25"/>
        <v>1550811.193365267</v>
      </c>
      <c r="I337">
        <f>I336*(1+(($B337-$B336)/B336))*(1-Input!$B$9/12)</f>
        <v>715.17011685725731</v>
      </c>
      <c r="J337">
        <f t="shared" si="26"/>
        <v>1486993.8430630951</v>
      </c>
      <c r="K337">
        <f>K336*(1+(($B337-$B336)/B336))*(1-Input!$B$10/12)</f>
        <v>666.80560587821992</v>
      </c>
      <c r="L337">
        <f t="shared" si="27"/>
        <v>1386395.6602266973</v>
      </c>
    </row>
    <row r="338" spans="1:12" x14ac:dyDescent="0.35">
      <c r="A338" t="str">
        <f>Dati!A338</f>
        <v>2015-12</v>
      </c>
      <c r="B338">
        <f>Dati!B338</f>
        <v>753.52118490525197</v>
      </c>
      <c r="C338">
        <f t="shared" si="28"/>
        <v>2086</v>
      </c>
      <c r="D338">
        <f>IF(OR(RIGHT(A338,2)="12",RIGHT(A338,2)="03",RIGHT(A338,2)="06",RIGHT(A338,2)="09"),TRUNC(Input!$B$12/B338),0)</f>
        <v>6</v>
      </c>
      <c r="E338">
        <f>IF(D338=0,0,IF(Input!$B$2="FISSA",Input!$B$3,MIN(Input!$B$6,MAX(Input!$B$5,B338*Input!$B$4))))</f>
        <v>5</v>
      </c>
      <c r="F338">
        <f t="shared" si="29"/>
        <v>565</v>
      </c>
      <c r="G338">
        <f>G337*(1+(($B338-$B337)/B337))*(1-Input!$B$8/12)</f>
        <v>732.65331992710662</v>
      </c>
      <c r="H338">
        <f t="shared" si="25"/>
        <v>1527749.8253679443</v>
      </c>
      <c r="I338">
        <f>I337*(1+(($B338-$B337)/B337))*(1-Input!$B$9/12)</f>
        <v>702.42700286014042</v>
      </c>
      <c r="J338">
        <f t="shared" si="26"/>
        <v>1464697.7279662529</v>
      </c>
      <c r="K338">
        <f>K337*(1+(($B338-$B337)/B337))*(1-Input!$B$10/12)</f>
        <v>654.7877941456893</v>
      </c>
      <c r="L338">
        <f t="shared" si="27"/>
        <v>1365322.3385879078</v>
      </c>
    </row>
    <row r="339" spans="1:12" x14ac:dyDescent="0.35">
      <c r="A339" t="str">
        <f>Dati!A339</f>
        <v>2016-01</v>
      </c>
      <c r="B339">
        <f>Dati!B339</f>
        <v>708.25295266067201</v>
      </c>
      <c r="C339">
        <f t="shared" si="28"/>
        <v>2086</v>
      </c>
      <c r="D339">
        <f>IF(OR(RIGHT(A339,2)="12",RIGHT(A339,2)="03",RIGHT(A339,2)="06",RIGHT(A339,2)="09"),TRUNC(Input!$B$12/B339),0)</f>
        <v>0</v>
      </c>
      <c r="E339">
        <f>IF(D339=0,0,IF(Input!$B$2="FISSA",Input!$B$3,MIN(Input!$B$6,MAX(Input!$B$5,B339*Input!$B$4))))</f>
        <v>0</v>
      </c>
      <c r="F339">
        <f t="shared" si="29"/>
        <v>565</v>
      </c>
      <c r="G339">
        <f>G338*(1+(($B339-$B338)/B338))*(1-Input!$B$8/12)</f>
        <v>688.58135049049656</v>
      </c>
      <c r="H339">
        <f t="shared" si="25"/>
        <v>1435815.6971231757</v>
      </c>
      <c r="I339">
        <f>I338*(1+(($B339-$B338)/B338))*(1-Input!$B$9/12)</f>
        <v>660.09073635676498</v>
      </c>
      <c r="J339">
        <f t="shared" si="26"/>
        <v>1376384.2760402118</v>
      </c>
      <c r="K339">
        <f>K338*(1+(($B339-$B338)/B338))*(1-Input!$B$10/12)</f>
        <v>615.19459100043377</v>
      </c>
      <c r="L339">
        <f t="shared" si="27"/>
        <v>1282730.9168269048</v>
      </c>
    </row>
    <row r="340" spans="1:12" x14ac:dyDescent="0.35">
      <c r="A340" t="str">
        <f>Dati!A340</f>
        <v>2016-02</v>
      </c>
      <c r="B340">
        <f>Dati!B340</f>
        <v>703.77540899362896</v>
      </c>
      <c r="C340">
        <f t="shared" si="28"/>
        <v>2086</v>
      </c>
      <c r="D340">
        <f>IF(OR(RIGHT(A340,2)="12",RIGHT(A340,2)="03",RIGHT(A340,2)="06",RIGHT(A340,2)="09"),TRUNC(Input!$B$12/B340),0)</f>
        <v>0</v>
      </c>
      <c r="E340">
        <f>IF(D340=0,0,IF(Input!$B$2="FISSA",Input!$B$3,MIN(Input!$B$6,MAX(Input!$B$5,B340*Input!$B$4))))</f>
        <v>0</v>
      </c>
      <c r="F340">
        <f t="shared" si="29"/>
        <v>565</v>
      </c>
      <c r="G340">
        <f>G339*(1+(($B340-$B339)/B339))*(1-Input!$B$8/12)</f>
        <v>684.17115080332383</v>
      </c>
      <c r="H340">
        <f t="shared" si="25"/>
        <v>1426616.0205757334</v>
      </c>
      <c r="I340">
        <f>I339*(1+(($B340-$B339)/B339))*(1-Input!$B$9/12)</f>
        <v>655.78102256415548</v>
      </c>
      <c r="J340">
        <f t="shared" si="26"/>
        <v>1367394.2130688282</v>
      </c>
      <c r="K340">
        <f>K339*(1+(($B340-$B339)/B339))*(1-Input!$B$10/12)</f>
        <v>611.05064759112065</v>
      </c>
      <c r="L340">
        <f t="shared" si="27"/>
        <v>1274086.6508750776</v>
      </c>
    </row>
    <row r="341" spans="1:12" x14ac:dyDescent="0.35">
      <c r="A341" t="str">
        <f>Dati!A341</f>
        <v>2016-03</v>
      </c>
      <c r="B341">
        <f>Dati!B341</f>
        <v>756.41591376034705</v>
      </c>
      <c r="C341">
        <f t="shared" si="28"/>
        <v>2092</v>
      </c>
      <c r="D341">
        <f>IF(OR(RIGHT(A341,2)="12",RIGHT(A341,2)="03",RIGHT(A341,2)="06",RIGHT(A341,2)="09"),TRUNC(Input!$B$12/B341),0)</f>
        <v>6</v>
      </c>
      <c r="E341">
        <f>IF(D341=0,0,IF(Input!$B$2="FISSA",Input!$B$3,MIN(Input!$B$6,MAX(Input!$B$5,B341*Input!$B$4))))</f>
        <v>5</v>
      </c>
      <c r="F341">
        <f t="shared" si="29"/>
        <v>570</v>
      </c>
      <c r="G341">
        <f>G340*(1+(($B341-$B340)/B340))*(1-Input!$B$8/12)</f>
        <v>735.28403109141868</v>
      </c>
      <c r="H341">
        <f t="shared" si="25"/>
        <v>1537644.1930432478</v>
      </c>
      <c r="I341">
        <f>I340*(1+(($B341-$B340)/B340))*(1-Input!$B$9/12)</f>
        <v>704.68483658033438</v>
      </c>
      <c r="J341">
        <f t="shared" si="26"/>
        <v>1473630.6781260595</v>
      </c>
      <c r="K341">
        <f>K340*(1+(($B341-$B340)/B340))*(1-Input!$B$10/12)</f>
        <v>656.4819418238468</v>
      </c>
      <c r="L341">
        <f t="shared" si="27"/>
        <v>1372790.2222954875</v>
      </c>
    </row>
    <row r="342" spans="1:12" x14ac:dyDescent="0.35">
      <c r="A342" t="str">
        <f>Dati!A342</f>
        <v>2016-04</v>
      </c>
      <c r="B342">
        <f>Dati!B342</f>
        <v>768.02805432940897</v>
      </c>
      <c r="C342">
        <f t="shared" si="28"/>
        <v>2092</v>
      </c>
      <c r="D342">
        <f>IF(OR(RIGHT(A342,2)="12",RIGHT(A342,2)="03",RIGHT(A342,2)="06",RIGHT(A342,2)="09"),TRUNC(Input!$B$12/B342),0)</f>
        <v>0</v>
      </c>
      <c r="E342">
        <f>IF(D342=0,0,IF(Input!$B$2="FISSA",Input!$B$3,MIN(Input!$B$6,MAX(Input!$B$5,B342*Input!$B$4))))</f>
        <v>0</v>
      </c>
      <c r="F342">
        <f t="shared" si="29"/>
        <v>570</v>
      </c>
      <c r="G342">
        <f>G341*(1+(($B342-$B341)/B341))*(1-Input!$B$8/12)</f>
        <v>746.50955064457912</v>
      </c>
      <c r="H342">
        <f t="shared" si="25"/>
        <v>1561127.9799484594</v>
      </c>
      <c r="I342">
        <f>I341*(1+(($B342-$B341)/B341))*(1-Input!$B$9/12)</f>
        <v>715.35376294737489</v>
      </c>
      <c r="J342">
        <f t="shared" si="26"/>
        <v>1495950.0720859084</v>
      </c>
      <c r="K342">
        <f>K341*(1+(($B342-$B341)/B341))*(1-Input!$B$10/12)</f>
        <v>666.28220985027724</v>
      </c>
      <c r="L342">
        <f t="shared" si="27"/>
        <v>1393292.3830067799</v>
      </c>
    </row>
    <row r="343" spans="1:12" x14ac:dyDescent="0.35">
      <c r="A343" t="str">
        <f>Dati!A343</f>
        <v>2016-05</v>
      </c>
      <c r="B343">
        <f>Dati!B343</f>
        <v>769.64668222525404</v>
      </c>
      <c r="C343">
        <f t="shared" si="28"/>
        <v>2092</v>
      </c>
      <c r="D343">
        <f>IF(OR(RIGHT(A343,2)="12",RIGHT(A343,2)="03",RIGHT(A343,2)="06",RIGHT(A343,2)="09"),TRUNC(Input!$B$12/B343),0)</f>
        <v>0</v>
      </c>
      <c r="E343">
        <f>IF(D343=0,0,IF(Input!$B$2="FISSA",Input!$B$3,MIN(Input!$B$6,MAX(Input!$B$5,B343*Input!$B$4))))</f>
        <v>0</v>
      </c>
      <c r="F343">
        <f t="shared" si="29"/>
        <v>570</v>
      </c>
      <c r="G343">
        <f>G342*(1+(($B343-$B342)/B342))*(1-Input!$B$8/12)</f>
        <v>748.02048781248322</v>
      </c>
      <c r="H343">
        <f t="shared" si="25"/>
        <v>1564288.860503715</v>
      </c>
      <c r="I343">
        <f>I342*(1+(($B343-$B342)/B342))*(1-Input!$B$9/12)</f>
        <v>716.71203305189897</v>
      </c>
      <c r="J343">
        <f t="shared" si="26"/>
        <v>1498791.5731445726</v>
      </c>
      <c r="K343">
        <f>K342*(1+(($B343-$B342)/B342))*(1-Input!$B$10/12)</f>
        <v>667.40820454720961</v>
      </c>
      <c r="L343">
        <f t="shared" si="27"/>
        <v>1395647.9639127625</v>
      </c>
    </row>
    <row r="344" spans="1:12" x14ac:dyDescent="0.35">
      <c r="A344" t="str">
        <f>Dati!A344</f>
        <v>2016-06</v>
      </c>
      <c r="B344">
        <f>Dati!B344</f>
        <v>765.39260004274104</v>
      </c>
      <c r="C344">
        <f t="shared" si="28"/>
        <v>2098</v>
      </c>
      <c r="D344">
        <f>IF(OR(RIGHT(A344,2)="12",RIGHT(A344,2)="03",RIGHT(A344,2)="06",RIGHT(A344,2)="09"),TRUNC(Input!$B$12/B344),0)</f>
        <v>6</v>
      </c>
      <c r="E344">
        <f>IF(D344=0,0,IF(Input!$B$2="FISSA",Input!$B$3,MIN(Input!$B$6,MAX(Input!$B$5,B344*Input!$B$4))))</f>
        <v>5</v>
      </c>
      <c r="F344">
        <f t="shared" si="29"/>
        <v>575</v>
      </c>
      <c r="G344">
        <f>G343*(1+(($B344-$B343)/B343))*(1-Input!$B$8/12)</f>
        <v>743.82394999482244</v>
      </c>
      <c r="H344">
        <f t="shared" si="25"/>
        <v>1559967.6470891375</v>
      </c>
      <c r="I344">
        <f>I343*(1+(($B344-$B343)/B343))*(1-Input!$B$9/12)</f>
        <v>712.60204782855112</v>
      </c>
      <c r="J344">
        <f t="shared" si="26"/>
        <v>1494464.0963443003</v>
      </c>
      <c r="K344">
        <f>K343*(1+(($B344-$B343)/B343))*(1-Input!$B$10/12)</f>
        <v>663.4426772942719</v>
      </c>
      <c r="L344">
        <f t="shared" si="27"/>
        <v>1391327.7369633825</v>
      </c>
    </row>
    <row r="345" spans="1:12" x14ac:dyDescent="0.35">
      <c r="A345" t="str">
        <f>Dati!A345</f>
        <v>2016-07</v>
      </c>
      <c r="B345">
        <f>Dati!B345</f>
        <v>798.60893998916504</v>
      </c>
      <c r="C345">
        <f t="shared" si="28"/>
        <v>2098</v>
      </c>
      <c r="D345">
        <f>IF(OR(RIGHT(A345,2)="12",RIGHT(A345,2)="03",RIGHT(A345,2)="06",RIGHT(A345,2)="09"),TRUNC(Input!$B$12/B345),0)</f>
        <v>0</v>
      </c>
      <c r="E345">
        <f>IF(D345=0,0,IF(Input!$B$2="FISSA",Input!$B$3,MIN(Input!$B$6,MAX(Input!$B$5,B345*Input!$B$4))))</f>
        <v>0</v>
      </c>
      <c r="F345">
        <f t="shared" si="29"/>
        <v>575</v>
      </c>
      <c r="G345">
        <f>G344*(1+(($B345-$B344)/B344))*(1-Input!$B$8/12)</f>
        <v>776.03958304892137</v>
      </c>
      <c r="H345">
        <f t="shared" si="25"/>
        <v>1627556.0452366371</v>
      </c>
      <c r="I345">
        <f>I344*(1+(($B345-$B344)/B344))*(1-Input!$B$9/12)</f>
        <v>743.37249344423742</v>
      </c>
      <c r="J345">
        <f t="shared" si="26"/>
        <v>1559020.4912460102</v>
      </c>
      <c r="K345">
        <f>K344*(1+(($B345-$B344)/B344))*(1-Input!$B$10/12)</f>
        <v>691.94618579509006</v>
      </c>
      <c r="L345">
        <f t="shared" si="27"/>
        <v>1451128.097798099</v>
      </c>
    </row>
    <row r="346" spans="1:12" x14ac:dyDescent="0.35">
      <c r="A346" t="str">
        <f>Dati!A346</f>
        <v>2016-08</v>
      </c>
      <c r="B346">
        <f>Dati!B346</f>
        <v>801.68369862596501</v>
      </c>
      <c r="C346">
        <f t="shared" si="28"/>
        <v>2098</v>
      </c>
      <c r="D346">
        <f>IF(OR(RIGHT(A346,2)="12",RIGHT(A346,2)="03",RIGHT(A346,2)="06",RIGHT(A346,2)="09"),TRUNC(Input!$B$12/B346),0)</f>
        <v>0</v>
      </c>
      <c r="E346">
        <f>IF(D346=0,0,IF(Input!$B$2="FISSA",Input!$B$3,MIN(Input!$B$6,MAX(Input!$B$5,B346*Input!$B$4))))</f>
        <v>0</v>
      </c>
      <c r="F346">
        <f t="shared" si="29"/>
        <v>575</v>
      </c>
      <c r="G346">
        <f>G345*(1+(($B346-$B345)/B345))*(1-Input!$B$8/12)</f>
        <v>778.96252747974017</v>
      </c>
      <c r="H346">
        <f t="shared" si="25"/>
        <v>1633688.3826524948</v>
      </c>
      <c r="I346">
        <f>I345*(1+(($B346-$B345)/B345))*(1-Input!$B$9/12)</f>
        <v>746.07911832356342</v>
      </c>
      <c r="J346">
        <f t="shared" si="26"/>
        <v>1564698.9902428361</v>
      </c>
      <c r="K346">
        <f>K345*(1+(($B346-$B345)/B345))*(1-Input!$B$10/12)</f>
        <v>694.32085662424129</v>
      </c>
      <c r="L346">
        <f t="shared" si="27"/>
        <v>1456110.1571976582</v>
      </c>
    </row>
    <row r="347" spans="1:12" x14ac:dyDescent="0.35">
      <c r="A347" t="str">
        <f>Dati!A347</f>
        <v>2016-09</v>
      </c>
      <c r="B347">
        <f>Dati!B347</f>
        <v>806.94503298318102</v>
      </c>
      <c r="C347">
        <f t="shared" si="28"/>
        <v>2104</v>
      </c>
      <c r="D347">
        <f>IF(OR(RIGHT(A347,2)="12",RIGHT(A347,2)="03",RIGHT(A347,2)="06",RIGHT(A347,2)="09"),TRUNC(Input!$B$12/B347),0)</f>
        <v>6</v>
      </c>
      <c r="E347">
        <f>IF(D347=0,0,IF(Input!$B$2="FISSA",Input!$B$3,MIN(Input!$B$6,MAX(Input!$B$5,B347*Input!$B$4))))</f>
        <v>5</v>
      </c>
      <c r="F347">
        <f t="shared" si="29"/>
        <v>580</v>
      </c>
      <c r="G347">
        <f>G346*(1+(($B347-$B346)/B346))*(1-Input!$B$8/12)</f>
        <v>784.00940650931045</v>
      </c>
      <c r="H347">
        <f t="shared" si="25"/>
        <v>1648975.7912955892</v>
      </c>
      <c r="I347">
        <f>I346*(1+(($B347-$B346)/B346))*(1-Input!$B$9/12)</f>
        <v>750.81907461415335</v>
      </c>
      <c r="J347">
        <f t="shared" si="26"/>
        <v>1579143.3329881786</v>
      </c>
      <c r="K347">
        <f>K346*(1+(($B347-$B346)/B346))*(1-Input!$B$10/12)</f>
        <v>698.58638515835946</v>
      </c>
      <c r="L347">
        <f t="shared" si="27"/>
        <v>1469245.7543731884</v>
      </c>
    </row>
    <row r="348" spans="1:12" x14ac:dyDescent="0.35">
      <c r="A348" t="str">
        <f>Dati!A348</f>
        <v>2016-10</v>
      </c>
      <c r="B348">
        <f>Dati!B348</f>
        <v>793.44186683505802</v>
      </c>
      <c r="C348">
        <f t="shared" si="28"/>
        <v>2104</v>
      </c>
      <c r="D348">
        <f>IF(OR(RIGHT(A348,2)="12",RIGHT(A348,2)="03",RIGHT(A348,2)="06",RIGHT(A348,2)="09"),TRUNC(Input!$B$12/B348),0)</f>
        <v>0</v>
      </c>
      <c r="E348">
        <f>IF(D348=0,0,IF(Input!$B$2="FISSA",Input!$B$3,MIN(Input!$B$6,MAX(Input!$B$5,B348*Input!$B$4))))</f>
        <v>0</v>
      </c>
      <c r="F348">
        <f t="shared" si="29"/>
        <v>580</v>
      </c>
      <c r="G348">
        <f>G347*(1+(($B348-$B347)/B347))*(1-Input!$B$8/12)</f>
        <v>770.82579713460018</v>
      </c>
      <c r="H348">
        <f t="shared" si="25"/>
        <v>1621237.4771711987</v>
      </c>
      <c r="I348">
        <f>I347*(1+(($B348-$B347)/B347))*(1-Input!$B$9/12)</f>
        <v>738.10129957710933</v>
      </c>
      <c r="J348">
        <f t="shared" si="26"/>
        <v>1552385.1343102381</v>
      </c>
      <c r="K348">
        <f>K347*(1+(($B348-$B347)/B347))*(1-Input!$B$10/12)</f>
        <v>686.61025192136526</v>
      </c>
      <c r="L348">
        <f t="shared" si="27"/>
        <v>1444047.9700425526</v>
      </c>
    </row>
    <row r="349" spans="1:12" x14ac:dyDescent="0.35">
      <c r="A349" t="str">
        <f>Dati!A349</f>
        <v>2016-11</v>
      </c>
      <c r="B349">
        <f>Dati!B349</f>
        <v>799.86065275126896</v>
      </c>
      <c r="C349">
        <f t="shared" si="28"/>
        <v>2104</v>
      </c>
      <c r="D349">
        <f>IF(OR(RIGHT(A349,2)="12",RIGHT(A349,2)="03",RIGHT(A349,2)="06",RIGHT(A349,2)="09"),TRUNC(Input!$B$12/B349),0)</f>
        <v>0</v>
      </c>
      <c r="E349">
        <f>IF(D349=0,0,IF(Input!$B$2="FISSA",Input!$B$3,MIN(Input!$B$6,MAX(Input!$B$5,B349*Input!$B$4))))</f>
        <v>0</v>
      </c>
      <c r="F349">
        <f t="shared" si="29"/>
        <v>580</v>
      </c>
      <c r="G349">
        <f>G348*(1+(($B349-$B348)/B348))*(1-Input!$B$8/12)</f>
        <v>776.99686843764709</v>
      </c>
      <c r="H349">
        <f t="shared" si="25"/>
        <v>1634221.4111928095</v>
      </c>
      <c r="I349">
        <f>I348*(1+(($B349-$B348)/B348))*(1-Input!$B$9/12)</f>
        <v>743.91737629762258</v>
      </c>
      <c r="J349">
        <f t="shared" si="26"/>
        <v>1564622.1597301979</v>
      </c>
      <c r="K349">
        <f>K348*(1+(($B349-$B348)/B348))*(1-Input!$B$10/12)</f>
        <v>691.87638945601896</v>
      </c>
      <c r="L349">
        <f t="shared" si="27"/>
        <v>1455127.9234154639</v>
      </c>
    </row>
    <row r="350" spans="1:12" x14ac:dyDescent="0.35">
      <c r="A350" t="str">
        <f>Dati!A350</f>
        <v>2016-12</v>
      </c>
      <c r="B350">
        <f>Dati!B350</f>
        <v>817.45740073046898</v>
      </c>
      <c r="C350">
        <f t="shared" si="28"/>
        <v>2110</v>
      </c>
      <c r="D350">
        <f>IF(OR(RIGHT(A350,2)="12",RIGHT(A350,2)="03",RIGHT(A350,2)="06",RIGHT(A350,2)="09"),TRUNC(Input!$B$12/B350),0)</f>
        <v>6</v>
      </c>
      <c r="E350">
        <f>IF(D350=0,0,IF(Input!$B$2="FISSA",Input!$B$3,MIN(Input!$B$6,MAX(Input!$B$5,B350*Input!$B$4))))</f>
        <v>5</v>
      </c>
      <c r="F350">
        <f t="shared" si="29"/>
        <v>585</v>
      </c>
      <c r="G350">
        <f>G349*(1+(($B350-$B349)/B349))*(1-Input!$B$8/12)</f>
        <v>794.02444427139608</v>
      </c>
      <c r="H350">
        <f t="shared" si="25"/>
        <v>1674806.5774126458</v>
      </c>
      <c r="I350">
        <f>I349*(1+(($B350-$B349)/B349))*(1-Input!$B$9/12)</f>
        <v>760.12499285866772</v>
      </c>
      <c r="J350">
        <f t="shared" si="26"/>
        <v>1603278.7349317889</v>
      </c>
      <c r="K350">
        <f>K349*(1+(($B350-$B349)/B349))*(1-Input!$B$10/12)</f>
        <v>706.80288484291736</v>
      </c>
      <c r="L350">
        <f t="shared" si="27"/>
        <v>1490769.0870185557</v>
      </c>
    </row>
    <row r="351" spans="1:12" x14ac:dyDescent="0.35">
      <c r="A351" t="str">
        <f>Dati!A351</f>
        <v>2017-01</v>
      </c>
      <c r="B351">
        <f>Dati!B351</f>
        <v>839.98439342273798</v>
      </c>
      <c r="C351">
        <f t="shared" si="28"/>
        <v>2110</v>
      </c>
      <c r="D351">
        <f>IF(OR(RIGHT(A351,2)="12",RIGHT(A351,2)="03",RIGHT(A351,2)="06",RIGHT(A351,2)="09"),TRUNC(Input!$B$12/B351),0)</f>
        <v>0</v>
      </c>
      <c r="E351">
        <f>IF(D351=0,0,IF(Input!$B$2="FISSA",Input!$B$3,MIN(Input!$B$6,MAX(Input!$B$5,B351*Input!$B$4))))</f>
        <v>0</v>
      </c>
      <c r="F351">
        <f t="shared" si="29"/>
        <v>585</v>
      </c>
      <c r="G351">
        <f>G350*(1+(($B351-$B350)/B350))*(1-Input!$B$8/12)</f>
        <v>815.83769369481422</v>
      </c>
      <c r="H351">
        <f t="shared" si="25"/>
        <v>1720832.533696058</v>
      </c>
      <c r="I351">
        <f>I350*(1+(($B351-$B350)/B350))*(1-Input!$B$9/12)</f>
        <v>780.90933066251353</v>
      </c>
      <c r="J351">
        <f t="shared" si="26"/>
        <v>1647133.6876979035</v>
      </c>
      <c r="K351">
        <f>K350*(1+(($B351-$B350)/B350))*(1-Input!$B$10/12)</f>
        <v>725.97791095948946</v>
      </c>
      <c r="L351">
        <f t="shared" si="27"/>
        <v>1531228.3921245227</v>
      </c>
    </row>
    <row r="352" spans="1:12" x14ac:dyDescent="0.35">
      <c r="A352" t="str">
        <f>Dati!A352</f>
        <v>2017-02</v>
      </c>
      <c r="B352">
        <f>Dati!B352</f>
        <v>863.92227909479095</v>
      </c>
      <c r="C352">
        <f t="shared" si="28"/>
        <v>2110</v>
      </c>
      <c r="D352">
        <f>IF(OR(RIGHT(A352,2)="12",RIGHT(A352,2)="03",RIGHT(A352,2)="06",RIGHT(A352,2)="09"),TRUNC(Input!$B$12/B352),0)</f>
        <v>0</v>
      </c>
      <c r="E352">
        <f>IF(D352=0,0,IF(Input!$B$2="FISSA",Input!$B$3,MIN(Input!$B$6,MAX(Input!$B$5,B352*Input!$B$4))))</f>
        <v>0</v>
      </c>
      <c r="F352">
        <f t="shared" si="29"/>
        <v>585</v>
      </c>
      <c r="G352">
        <f>G351*(1+(($B352-$B351)/B351))*(1-Input!$B$8/12)</f>
        <v>839.01752246437468</v>
      </c>
      <c r="H352">
        <f t="shared" si="25"/>
        <v>1769741.9723998306</v>
      </c>
      <c r="I352">
        <f>I351*(1+(($B352-$B351)/B351))*(1-Input!$B$9/12)</f>
        <v>802.99636869293693</v>
      </c>
      <c r="J352">
        <f t="shared" si="26"/>
        <v>1693737.3379420969</v>
      </c>
      <c r="K352">
        <f>K351*(1+(($B352-$B351)/B351))*(1-Input!$B$10/12)</f>
        <v>746.35572729623027</v>
      </c>
      <c r="L352">
        <f t="shared" si="27"/>
        <v>1574225.5845950458</v>
      </c>
    </row>
    <row r="353" spans="1:12" x14ac:dyDescent="0.35">
      <c r="A353" t="str">
        <f>Dati!A353</f>
        <v>2017-03</v>
      </c>
      <c r="B353">
        <f>Dati!B353</f>
        <v>875.06669169896395</v>
      </c>
      <c r="C353">
        <f t="shared" si="28"/>
        <v>2115</v>
      </c>
      <c r="D353">
        <f>IF(OR(RIGHT(A353,2)="12",RIGHT(A353,2)="03",RIGHT(A353,2)="06",RIGHT(A353,2)="09"),TRUNC(Input!$B$12/B353),0)</f>
        <v>5</v>
      </c>
      <c r="E353">
        <f>IF(D353=0,0,IF(Input!$B$2="FISSA",Input!$B$3,MIN(Input!$B$6,MAX(Input!$B$5,B353*Input!$B$4))))</f>
        <v>5</v>
      </c>
      <c r="F353">
        <f t="shared" si="29"/>
        <v>590</v>
      </c>
      <c r="G353">
        <f>G352*(1+(($B353-$B352)/B352))*(1-Input!$B$8/12)</f>
        <v>849.76984897948137</v>
      </c>
      <c r="H353">
        <f t="shared" si="25"/>
        <v>1796673.2305916031</v>
      </c>
      <c r="I353">
        <f>I352*(1+(($B353-$B352)/B352))*(1-Input!$B$9/12)</f>
        <v>813.18540115810106</v>
      </c>
      <c r="J353">
        <f t="shared" si="26"/>
        <v>1719297.1234493838</v>
      </c>
      <c r="K353">
        <f>K352*(1+(($B353-$B352)/B352))*(1-Input!$B$10/12)</f>
        <v>755.66856338156515</v>
      </c>
      <c r="L353">
        <f t="shared" si="27"/>
        <v>1597649.0115520102</v>
      </c>
    </row>
    <row r="354" spans="1:12" x14ac:dyDescent="0.35">
      <c r="A354" t="str">
        <f>Dati!A354</f>
        <v>2017-04</v>
      </c>
      <c r="B354">
        <f>Dati!B354</f>
        <v>889.10870799999998</v>
      </c>
      <c r="C354">
        <f t="shared" si="28"/>
        <v>2115</v>
      </c>
      <c r="D354">
        <f>IF(OR(RIGHT(A354,2)="12",RIGHT(A354,2)="03",RIGHT(A354,2)="06",RIGHT(A354,2)="09"),TRUNC(Input!$B$12/B354),0)</f>
        <v>0</v>
      </c>
      <c r="E354">
        <f>IF(D354=0,0,IF(Input!$B$2="FISSA",Input!$B$3,MIN(Input!$B$6,MAX(Input!$B$5,B354*Input!$B$4))))</f>
        <v>0</v>
      </c>
      <c r="F354">
        <f t="shared" si="29"/>
        <v>590</v>
      </c>
      <c r="G354">
        <f>G353*(1+(($B354-$B353)/B353))*(1-Input!$B$8/12)</f>
        <v>863.33398152280813</v>
      </c>
      <c r="H354">
        <f t="shared" si="25"/>
        <v>1825361.3709207391</v>
      </c>
      <c r="I354">
        <f>I353*(1+(($B354-$B353)/B353))*(1-Input!$B$9/12)</f>
        <v>826.06228886993176</v>
      </c>
      <c r="J354">
        <f t="shared" si="26"/>
        <v>1746531.7409599058</v>
      </c>
      <c r="K354">
        <f>K353*(1+(($B354-$B353)/B353))*(1-Input!$B$10/12)</f>
        <v>767.47470790155148</v>
      </c>
      <c r="L354">
        <f t="shared" si="27"/>
        <v>1622619.0072117813</v>
      </c>
    </row>
    <row r="355" spans="1:12" x14ac:dyDescent="0.35">
      <c r="A355" t="str">
        <f>Dati!A355</f>
        <v>2017-05</v>
      </c>
      <c r="B355">
        <f>Dati!B355</f>
        <v>909.52899200000002</v>
      </c>
      <c r="C355">
        <f t="shared" si="28"/>
        <v>2115</v>
      </c>
      <c r="D355">
        <f>IF(OR(RIGHT(A355,2)="12",RIGHT(A355,2)="03",RIGHT(A355,2)="06",RIGHT(A355,2)="09"),TRUNC(Input!$B$12/B355),0)</f>
        <v>0</v>
      </c>
      <c r="E355">
        <f>IF(D355=0,0,IF(Input!$B$2="FISSA",Input!$B$3,MIN(Input!$B$6,MAX(Input!$B$5,B355*Input!$B$4))))</f>
        <v>0</v>
      </c>
      <c r="F355">
        <f t="shared" si="29"/>
        <v>590</v>
      </c>
      <c r="G355">
        <f>G354*(1+(($B355-$B354)/B354))*(1-Input!$B$8/12)</f>
        <v>883.08869691851214</v>
      </c>
      <c r="H355">
        <f t="shared" si="25"/>
        <v>1867142.5939826532</v>
      </c>
      <c r="I355">
        <f>I354*(1+(($B355-$B354)/B354))*(1-Input!$B$9/12)</f>
        <v>844.85852807726167</v>
      </c>
      <c r="J355">
        <f t="shared" si="26"/>
        <v>1786285.7868834084</v>
      </c>
      <c r="K355">
        <f>K354*(1+(($B355-$B354)/B354))*(1-Input!$B$10/12)</f>
        <v>784.7742812298676</v>
      </c>
      <c r="L355">
        <f t="shared" si="27"/>
        <v>1659207.6048011701</v>
      </c>
    </row>
    <row r="356" spans="1:12" x14ac:dyDescent="0.35">
      <c r="A356" t="str">
        <f>Dati!A356</f>
        <v>2017-06</v>
      </c>
      <c r="B356">
        <f>Dati!B356</f>
        <v>914.04176900000004</v>
      </c>
      <c r="C356">
        <f t="shared" si="28"/>
        <v>2120</v>
      </c>
      <c r="D356">
        <f>IF(OR(RIGHT(A356,2)="12",RIGHT(A356,2)="03",RIGHT(A356,2)="06",RIGHT(A356,2)="09"),TRUNC(Input!$B$12/B356),0)</f>
        <v>5</v>
      </c>
      <c r="E356">
        <f>IF(D356=0,0,IF(Input!$B$2="FISSA",Input!$B$3,MIN(Input!$B$6,MAX(Input!$B$5,B356*Input!$B$4))))</f>
        <v>5</v>
      </c>
      <c r="F356">
        <f t="shared" si="29"/>
        <v>595</v>
      </c>
      <c r="G356">
        <f>G355*(1+(($B356-$B355)/B355))*(1-Input!$B$8/12)</f>
        <v>887.3963302085433</v>
      </c>
      <c r="H356">
        <f t="shared" si="25"/>
        <v>1880685.2200421118</v>
      </c>
      <c r="I356">
        <f>I355*(1+(($B356-$B355)/B355))*(1-Input!$B$9/12)</f>
        <v>848.87354647613233</v>
      </c>
      <c r="J356">
        <f t="shared" si="26"/>
        <v>1799016.9185294006</v>
      </c>
      <c r="K356">
        <f>K355*(1+(($B356-$B355)/B355))*(1-Input!$B$10/12)</f>
        <v>788.33945561308872</v>
      </c>
      <c r="L356">
        <f t="shared" si="27"/>
        <v>1670684.645899748</v>
      </c>
    </row>
    <row r="357" spans="1:12" x14ac:dyDescent="0.35">
      <c r="A357" t="str">
        <f>Dati!A357</f>
        <v>2017-07</v>
      </c>
      <c r="B357">
        <f>Dati!B357</f>
        <v>939.91854599999999</v>
      </c>
      <c r="C357">
        <f t="shared" si="28"/>
        <v>2120</v>
      </c>
      <c r="D357">
        <f>IF(OR(RIGHT(A357,2)="12",RIGHT(A357,2)="03",RIGHT(A357,2)="06",RIGHT(A357,2)="09"),TRUNC(Input!$B$12/B357),0)</f>
        <v>0</v>
      </c>
      <c r="E357">
        <f>IF(D357=0,0,IF(Input!$B$2="FISSA",Input!$B$3,MIN(Input!$B$6,MAX(Input!$B$5,B357*Input!$B$4))))</f>
        <v>0</v>
      </c>
      <c r="F357">
        <f t="shared" si="29"/>
        <v>595</v>
      </c>
      <c r="G357">
        <f>G356*(1+(($B357-$B356)/B356))*(1-Input!$B$8/12)</f>
        <v>912.44272418618016</v>
      </c>
      <c r="H357">
        <f t="shared" si="25"/>
        <v>1933783.5752747019</v>
      </c>
      <c r="I357">
        <f>I356*(1+(($B357-$B356)/B356))*(1-Input!$B$9/12)</f>
        <v>872.72353765985849</v>
      </c>
      <c r="J357">
        <f t="shared" si="26"/>
        <v>1849578.8998389</v>
      </c>
      <c r="K357">
        <f>K356*(1+(($B357-$B356)/B356))*(1-Input!$B$10/12)</f>
        <v>810.31979113318653</v>
      </c>
      <c r="L357">
        <f t="shared" si="27"/>
        <v>1717282.9572023554</v>
      </c>
    </row>
    <row r="358" spans="1:12" x14ac:dyDescent="0.35">
      <c r="A358" t="str">
        <f>Dati!A358</f>
        <v>2017-08</v>
      </c>
      <c r="B358">
        <f>Dati!B358</f>
        <v>943.97957799999995</v>
      </c>
      <c r="C358">
        <f t="shared" si="28"/>
        <v>2120</v>
      </c>
      <c r="D358">
        <f>IF(OR(RIGHT(A358,2)="12",RIGHT(A358,2)="03",RIGHT(A358,2)="06",RIGHT(A358,2)="09"),TRUNC(Input!$B$12/B358),0)</f>
        <v>0</v>
      </c>
      <c r="E358">
        <f>IF(D358=0,0,IF(Input!$B$2="FISSA",Input!$B$3,MIN(Input!$B$6,MAX(Input!$B$5,B358*Input!$B$4))))</f>
        <v>0</v>
      </c>
      <c r="F358">
        <f t="shared" si="29"/>
        <v>595</v>
      </c>
      <c r="G358">
        <f>G357*(1+(($B358-$B357)/B357))*(1-Input!$B$8/12)</f>
        <v>916.30867814755322</v>
      </c>
      <c r="H358">
        <f t="shared" si="25"/>
        <v>1941979.3976728129</v>
      </c>
      <c r="I358">
        <f>I357*(1+(($B358-$B357)/B357))*(1-Input!$B$9/12)</f>
        <v>876.31164251420375</v>
      </c>
      <c r="J358">
        <f t="shared" si="26"/>
        <v>1857185.6821301118</v>
      </c>
      <c r="K358">
        <f>K357*(1+(($B358-$B357)/B357))*(1-Input!$B$10/12)</f>
        <v>813.4817839732118</v>
      </c>
      <c r="L358">
        <f t="shared" si="27"/>
        <v>1723986.382023209</v>
      </c>
    </row>
    <row r="359" spans="1:12" x14ac:dyDescent="0.35">
      <c r="A359" t="str">
        <f>Dati!A359</f>
        <v>2017-09</v>
      </c>
      <c r="B359">
        <f>Dati!B359</f>
        <v>962.57015200000001</v>
      </c>
      <c r="C359">
        <f t="shared" si="28"/>
        <v>2125</v>
      </c>
      <c r="D359">
        <f>IF(OR(RIGHT(A359,2)="12",RIGHT(A359,2)="03",RIGHT(A359,2)="06",RIGHT(A359,2)="09"),TRUNC(Input!$B$12/B359),0)</f>
        <v>5</v>
      </c>
      <c r="E359">
        <f>IF(D359=0,0,IF(Input!$B$2="FISSA",Input!$B$3,MIN(Input!$B$6,MAX(Input!$B$5,B359*Input!$B$4))))</f>
        <v>5</v>
      </c>
      <c r="F359">
        <f t="shared" si="29"/>
        <v>600</v>
      </c>
      <c r="G359">
        <f>G358*(1+(($B359-$B358)/B358))*(1-Input!$B$8/12)</f>
        <v>934.27644327150449</v>
      </c>
      <c r="H359">
        <f t="shared" si="25"/>
        <v>1984737.4419519471</v>
      </c>
      <c r="I359">
        <f>I358*(1+(($B359-$B358)/B358))*(1-Input!$B$9/12)</f>
        <v>893.38341532019399</v>
      </c>
      <c r="J359">
        <f t="shared" si="26"/>
        <v>1897839.7575554121</v>
      </c>
      <c r="K359">
        <f>K358*(1+(($B359-$B358)/B358))*(1-Input!$B$10/12)</f>
        <v>829.15673052813179</v>
      </c>
      <c r="L359">
        <f t="shared" si="27"/>
        <v>1761358.05237228</v>
      </c>
    </row>
    <row r="360" spans="1:12" x14ac:dyDescent="0.35">
      <c r="A360" t="str">
        <f>Dati!A360</f>
        <v>2017-10</v>
      </c>
      <c r="B360">
        <f>Dati!B360</f>
        <v>982.77961800000003</v>
      </c>
      <c r="C360">
        <f t="shared" si="28"/>
        <v>2125</v>
      </c>
      <c r="D360">
        <f>IF(OR(RIGHT(A360,2)="12",RIGHT(A360,2)="03",RIGHT(A360,2)="06",RIGHT(A360,2)="09"),TRUNC(Input!$B$12/B360),0)</f>
        <v>0</v>
      </c>
      <c r="E360">
        <f>IF(D360=0,0,IF(Input!$B$2="FISSA",Input!$B$3,MIN(Input!$B$6,MAX(Input!$B$5,B360*Input!$B$4))))</f>
        <v>0</v>
      </c>
      <c r="F360">
        <f t="shared" si="29"/>
        <v>600</v>
      </c>
      <c r="G360">
        <f>G359*(1+(($B360-$B359)/B359))*(1-Input!$B$8/12)</f>
        <v>953.81238288275165</v>
      </c>
      <c r="H360">
        <f t="shared" si="25"/>
        <v>2026251.3136258472</v>
      </c>
      <c r="I360">
        <f>I359*(1+(($B360-$B359)/B359))*(1-Input!$B$9/12)</f>
        <v>911.95025458794635</v>
      </c>
      <c r="J360">
        <f t="shared" si="26"/>
        <v>1937294.290999386</v>
      </c>
      <c r="K360">
        <f>K359*(1+(($B360-$B359)/B359))*(1-Input!$B$10/12)</f>
        <v>846.21240390490379</v>
      </c>
      <c r="L360">
        <f t="shared" si="27"/>
        <v>1797601.3582979206</v>
      </c>
    </row>
    <row r="361" spans="1:12" x14ac:dyDescent="0.35">
      <c r="A361" t="str">
        <f>Dati!A361</f>
        <v>2017-11</v>
      </c>
      <c r="B361">
        <f>Dati!B361</f>
        <v>1002.254231</v>
      </c>
      <c r="C361">
        <f t="shared" si="28"/>
        <v>2125</v>
      </c>
      <c r="D361">
        <f>IF(OR(RIGHT(A361,2)="12",RIGHT(A361,2)="03",RIGHT(A361,2)="06",RIGHT(A361,2)="09"),TRUNC(Input!$B$12/B361),0)</f>
        <v>0</v>
      </c>
      <c r="E361">
        <f>IF(D361=0,0,IF(Input!$B$2="FISSA",Input!$B$3,MIN(Input!$B$6,MAX(Input!$B$5,B361*Input!$B$4))))</f>
        <v>0</v>
      </c>
      <c r="F361">
        <f t="shared" si="29"/>
        <v>600</v>
      </c>
      <c r="G361">
        <f>G360*(1+(($B361-$B360)/B360))*(1-Input!$B$8/12)</f>
        <v>972.63192609583552</v>
      </c>
      <c r="H361">
        <f t="shared" si="25"/>
        <v>2066242.8429536505</v>
      </c>
      <c r="I361">
        <f>I360*(1+(($B361-$B360)/B360))*(1-Input!$B$9/12)</f>
        <v>929.8275691401202</v>
      </c>
      <c r="J361">
        <f t="shared" si="26"/>
        <v>1975283.5844227555</v>
      </c>
      <c r="K361">
        <f>K360*(1+(($B361-$B360)/B360))*(1-Input!$B$10/12)</f>
        <v>862.6212462017229</v>
      </c>
      <c r="L361">
        <f t="shared" si="27"/>
        <v>1832470.1481786612</v>
      </c>
    </row>
    <row r="362" spans="1:12" x14ac:dyDescent="0.35">
      <c r="A362" t="str">
        <f>Dati!A362</f>
        <v>2017-12</v>
      </c>
      <c r="B362">
        <f>Dati!B362</f>
        <v>1018.749548</v>
      </c>
      <c r="C362">
        <f t="shared" si="28"/>
        <v>2129</v>
      </c>
      <c r="D362">
        <f>IF(OR(RIGHT(A362,2)="12",RIGHT(A362,2)="03",RIGHT(A362,2)="06",RIGHT(A362,2)="09"),TRUNC(Input!$B$12/B362),0)</f>
        <v>4</v>
      </c>
      <c r="E362">
        <f>IF(D362=0,0,IF(Input!$B$2="FISSA",Input!$B$3,MIN(Input!$B$6,MAX(Input!$B$5,B362*Input!$B$4))))</f>
        <v>5</v>
      </c>
      <c r="F362">
        <f t="shared" si="29"/>
        <v>605</v>
      </c>
      <c r="G362">
        <f>G361*(1+(($B362-$B361)/B361))*(1-Input!$B$8/12)</f>
        <v>988.5573261493621</v>
      </c>
      <c r="H362">
        <f t="shared" si="25"/>
        <v>2104033.5473719919</v>
      </c>
      <c r="I362">
        <f>I361*(1+(($B362-$B361)/B361))*(1-Input!$B$9/12)</f>
        <v>944.93397020256509</v>
      </c>
      <c r="J362">
        <f t="shared" si="26"/>
        <v>2011159.4225612611</v>
      </c>
      <c r="K362">
        <f>K361*(1+(($B362-$B361)/B361))*(1-Input!$B$10/12)</f>
        <v>876.45311230212769</v>
      </c>
      <c r="L362">
        <f t="shared" si="27"/>
        <v>1865363.6760912298</v>
      </c>
    </row>
    <row r="363" spans="1:12" x14ac:dyDescent="0.35">
      <c r="A363" t="str">
        <f>Dati!A363</f>
        <v>2018-01</v>
      </c>
      <c r="B363">
        <f>Dati!B363</f>
        <v>1076.435694</v>
      </c>
      <c r="C363">
        <f t="shared" si="28"/>
        <v>2129</v>
      </c>
      <c r="D363">
        <f>IF(OR(RIGHT(A363,2)="12",RIGHT(A363,2)="03",RIGHT(A363,2)="06",RIGHT(A363,2)="09"),TRUNC(Input!$B$12/B363),0)</f>
        <v>0</v>
      </c>
      <c r="E363">
        <f>IF(D363=0,0,IF(Input!$B$2="FISSA",Input!$B$3,MIN(Input!$B$6,MAX(Input!$B$5,B363*Input!$B$4))))</f>
        <v>0</v>
      </c>
      <c r="F363">
        <f t="shared" si="29"/>
        <v>605</v>
      </c>
      <c r="G363">
        <f>G362*(1+(($B363-$B362)/B362))*(1-Input!$B$8/12)</f>
        <v>1044.4468093150542</v>
      </c>
      <c r="H363">
        <f t="shared" si="25"/>
        <v>2223022.2570317504</v>
      </c>
      <c r="I363">
        <f>I362*(1+(($B363-$B362)/B362))*(1-Input!$B$9/12)</f>
        <v>998.23234034906329</v>
      </c>
      <c r="J363">
        <f t="shared" si="26"/>
        <v>2124631.6526031559</v>
      </c>
      <c r="K363">
        <f>K362*(1+(($B363-$B362)/B362))*(1-Input!$B$10/12)</f>
        <v>925.69593163979937</v>
      </c>
      <c r="L363">
        <f t="shared" si="27"/>
        <v>1970201.6384611328</v>
      </c>
    </row>
    <row r="364" spans="1:12" x14ac:dyDescent="0.35">
      <c r="A364" t="str">
        <f>Dati!A364</f>
        <v>2018-02</v>
      </c>
      <c r="B364">
        <f>Dati!B364</f>
        <v>1031.644552</v>
      </c>
      <c r="C364">
        <f t="shared" si="28"/>
        <v>2129</v>
      </c>
      <c r="D364">
        <f>IF(OR(RIGHT(A364,2)="12",RIGHT(A364,2)="03",RIGHT(A364,2)="06",RIGHT(A364,2)="09"),TRUNC(Input!$B$12/B364),0)</f>
        <v>0</v>
      </c>
      <c r="E364">
        <f>IF(D364=0,0,IF(Input!$B$2="FISSA",Input!$B$3,MIN(Input!$B$6,MAX(Input!$B$5,B364*Input!$B$4))))</f>
        <v>0</v>
      </c>
      <c r="F364">
        <f t="shared" si="29"/>
        <v>605</v>
      </c>
      <c r="G364">
        <f>G363*(1+(($B364-$B363)/B363))*(1-Input!$B$8/12)</f>
        <v>1000.9033286434928</v>
      </c>
      <c r="H364">
        <f t="shared" si="25"/>
        <v>2130318.1866819961</v>
      </c>
      <c r="I364">
        <f>I363*(1+(($B364-$B363)/B363))*(1-Input!$B$9/12)</f>
        <v>956.49597580040336</v>
      </c>
      <c r="J364">
        <f t="shared" si="26"/>
        <v>2035774.9324790589</v>
      </c>
      <c r="K364">
        <f>K363*(1+(($B364-$B363)/B363))*(1-Input!$B$10/12)</f>
        <v>886.80750541221983</v>
      </c>
      <c r="L364">
        <f t="shared" si="27"/>
        <v>1887408.179022616</v>
      </c>
    </row>
    <row r="365" spans="1:12" x14ac:dyDescent="0.35">
      <c r="A365" t="str">
        <f>Dati!A365</f>
        <v>2018-03</v>
      </c>
      <c r="B365">
        <f>Dati!B365</f>
        <v>1010.17893</v>
      </c>
      <c r="C365">
        <f t="shared" si="28"/>
        <v>2133</v>
      </c>
      <c r="D365">
        <f>IF(OR(RIGHT(A365,2)="12",RIGHT(A365,2)="03",RIGHT(A365,2)="06",RIGHT(A365,2)="09"),TRUNC(Input!$B$12/B365),0)</f>
        <v>4</v>
      </c>
      <c r="E365">
        <f>IF(D365=0,0,IF(Input!$B$2="FISSA",Input!$B$3,MIN(Input!$B$6,MAX(Input!$B$5,B365*Input!$B$4))))</f>
        <v>5</v>
      </c>
      <c r="F365">
        <f t="shared" si="29"/>
        <v>610</v>
      </c>
      <c r="G365">
        <f>G364*(1+(($B365-$B364)/B364))*(1-Input!$B$8/12)</f>
        <v>979.99567194088354</v>
      </c>
      <c r="H365">
        <f t="shared" si="25"/>
        <v>2089720.7682499045</v>
      </c>
      <c r="I365">
        <f>I364*(1+(($B365-$B364)/B364))*(1-Input!$B$9/12)</f>
        <v>936.39886059619221</v>
      </c>
      <c r="J365">
        <f t="shared" si="26"/>
        <v>1996728.7696516779</v>
      </c>
      <c r="K365">
        <f>K364*(1+(($B365-$B364)/B364))*(1-Input!$B$10/12)</f>
        <v>867.99372024363993</v>
      </c>
      <c r="L365">
        <f t="shared" si="27"/>
        <v>1850820.6052796841</v>
      </c>
    </row>
    <row r="366" spans="1:12" x14ac:dyDescent="0.35">
      <c r="A366" t="str">
        <f>Dati!A366</f>
        <v>2018-04</v>
      </c>
      <c r="B366">
        <f>Dati!B366</f>
        <v>1020.39610698942</v>
      </c>
      <c r="C366">
        <f t="shared" si="28"/>
        <v>2133</v>
      </c>
      <c r="D366">
        <f>IF(OR(RIGHT(A366,2)="12",RIGHT(A366,2)="03",RIGHT(A366,2)="06",RIGHT(A366,2)="09"),TRUNC(Input!$B$12/B366),0)</f>
        <v>0</v>
      </c>
      <c r="E366">
        <f>IF(D366=0,0,IF(Input!$B$2="FISSA",Input!$B$3,MIN(Input!$B$6,MAX(Input!$B$5,B366*Input!$B$4))))</f>
        <v>0</v>
      </c>
      <c r="F366">
        <f t="shared" si="29"/>
        <v>610</v>
      </c>
      <c r="G366">
        <f>G365*(1+(($B366-$B365)/B365))*(1-Input!$B$8/12)</f>
        <v>989.8250763696376</v>
      </c>
      <c r="H366">
        <f t="shared" si="25"/>
        <v>2110686.8878964372</v>
      </c>
      <c r="I366">
        <f>I365*(1+(($B366-$B365)/B365))*(1-Input!$B$9/12)</f>
        <v>945.67275315277914</v>
      </c>
      <c r="J366">
        <f t="shared" si="26"/>
        <v>2016509.982474878</v>
      </c>
      <c r="K366">
        <f>K365*(1+(($B366-$B365)/B365))*(1-Input!$B$10/12)</f>
        <v>876.40748202807231</v>
      </c>
      <c r="L366">
        <f t="shared" si="27"/>
        <v>1868767.1591658783</v>
      </c>
    </row>
    <row r="367" spans="1:12" x14ac:dyDescent="0.35">
      <c r="A367" t="str">
        <f>Dati!A367</f>
        <v>2018-05</v>
      </c>
      <c r="B367">
        <f>Dati!B367</f>
        <v>1022.5502095262</v>
      </c>
      <c r="C367">
        <f t="shared" si="28"/>
        <v>2133</v>
      </c>
      <c r="D367">
        <f>IF(OR(RIGHT(A367,2)="12",RIGHT(A367,2)="03",RIGHT(A367,2)="06",RIGHT(A367,2)="09"),TRUNC(Input!$B$12/B367),0)</f>
        <v>0</v>
      </c>
      <c r="E367">
        <f>IF(D367=0,0,IF(Input!$B$2="FISSA",Input!$B$3,MIN(Input!$B$6,MAX(Input!$B$5,B367*Input!$B$4))))</f>
        <v>0</v>
      </c>
      <c r="F367">
        <f t="shared" si="29"/>
        <v>610</v>
      </c>
      <c r="G367">
        <f>G366*(1+(($B367-$B366)/B366))*(1-Input!$B$8/12)</f>
        <v>991.83198251848125</v>
      </c>
      <c r="H367">
        <f t="shared" si="25"/>
        <v>2114967.6187119205</v>
      </c>
      <c r="I367">
        <f>I366*(1+(($B367-$B366)/B366))*(1-Input!$B$9/12)</f>
        <v>947.47168023019708</v>
      </c>
      <c r="J367">
        <f t="shared" si="26"/>
        <v>2020347.0939310105</v>
      </c>
      <c r="K367">
        <f>K366*(1+(($B367-$B366)/B366))*(1-Input!$B$10/12)</f>
        <v>877.89167736220941</v>
      </c>
      <c r="L367">
        <f t="shared" si="27"/>
        <v>1871932.9478135926</v>
      </c>
    </row>
    <row r="368" spans="1:12" x14ac:dyDescent="0.35">
      <c r="A368" t="str">
        <f>Dati!A368</f>
        <v>2018-06</v>
      </c>
      <c r="B368">
        <f>Dati!B368</f>
        <v>1017.42048250731</v>
      </c>
      <c r="C368">
        <f t="shared" si="28"/>
        <v>2137</v>
      </c>
      <c r="D368">
        <f>IF(OR(RIGHT(A368,2)="12",RIGHT(A368,2)="03",RIGHT(A368,2)="06",RIGHT(A368,2)="09"),TRUNC(Input!$B$12/B368),0)</f>
        <v>4</v>
      </c>
      <c r="E368">
        <f>IF(D368=0,0,IF(Input!$B$2="FISSA",Input!$B$3,MIN(Input!$B$6,MAX(Input!$B$5,B368*Input!$B$4))))</f>
        <v>5</v>
      </c>
      <c r="F368">
        <f t="shared" si="29"/>
        <v>615</v>
      </c>
      <c r="G368">
        <f>G367*(1+(($B368-$B367)/B367))*(1-Input!$B$8/12)</f>
        <v>986.77411857668119</v>
      </c>
      <c r="H368">
        <f t="shared" si="25"/>
        <v>2108121.2913983678</v>
      </c>
      <c r="I368">
        <f>I367*(1+(($B368-$B367)/B367))*(1-Input!$B$9/12)</f>
        <v>942.52219257489844</v>
      </c>
      <c r="J368">
        <f t="shared" si="26"/>
        <v>2013554.925532558</v>
      </c>
      <c r="K368">
        <f>K367*(1+(($B368-$B367)/B367))*(1-Input!$B$10/12)</f>
        <v>873.12369138223107</v>
      </c>
      <c r="L368">
        <f t="shared" si="27"/>
        <v>1865250.3284838279</v>
      </c>
    </row>
    <row r="369" spans="1:12" x14ac:dyDescent="0.35">
      <c r="A369" t="str">
        <f>Dati!A369</f>
        <v>2018-07</v>
      </c>
      <c r="B369">
        <f>Dati!B369</f>
        <v>1048.4331853581</v>
      </c>
      <c r="C369">
        <f t="shared" si="28"/>
        <v>2137</v>
      </c>
      <c r="D369">
        <f>IF(OR(RIGHT(A369,2)="12",RIGHT(A369,2)="03",RIGHT(A369,2)="06",RIGHT(A369,2)="09"),TRUNC(Input!$B$12/B369),0)</f>
        <v>0</v>
      </c>
      <c r="E369">
        <f>IF(D369=0,0,IF(Input!$B$2="FISSA",Input!$B$3,MIN(Input!$B$6,MAX(Input!$B$5,B369*Input!$B$4))))</f>
        <v>0</v>
      </c>
      <c r="F369">
        <f t="shared" si="29"/>
        <v>615</v>
      </c>
      <c r="G369">
        <f>G368*(1+(($B369-$B368)/B368))*(1-Input!$B$8/12)</f>
        <v>1016.7679305261921</v>
      </c>
      <c r="H369">
        <f t="shared" si="25"/>
        <v>2172218.0675344723</v>
      </c>
      <c r="I369">
        <f>I368*(1+(($B369-$B368)/B368))*(1-Input!$B$9/12)</f>
        <v>971.04952430825927</v>
      </c>
      <c r="J369">
        <f t="shared" si="26"/>
        <v>2074517.83344675</v>
      </c>
      <c r="K369">
        <f>K368*(1+(($B369-$B368)/B368))*(1-Input!$B$10/12)</f>
        <v>899.36309234418991</v>
      </c>
      <c r="L369">
        <f t="shared" si="27"/>
        <v>1921323.9283395337</v>
      </c>
    </row>
    <row r="370" spans="1:12" x14ac:dyDescent="0.35">
      <c r="A370" t="str">
        <f>Dati!A370</f>
        <v>2018-08</v>
      </c>
      <c r="B370">
        <f>Dati!B370</f>
        <v>1057.1404896524</v>
      </c>
      <c r="C370">
        <f t="shared" si="28"/>
        <v>2137</v>
      </c>
      <c r="D370">
        <f>IF(OR(RIGHT(A370,2)="12",RIGHT(A370,2)="03",RIGHT(A370,2)="06",RIGHT(A370,2)="09"),TRUNC(Input!$B$12/B370),0)</f>
        <v>0</v>
      </c>
      <c r="E370">
        <f>IF(D370=0,0,IF(Input!$B$2="FISSA",Input!$B$3,MIN(Input!$B$6,MAX(Input!$B$5,B370*Input!$B$4))))</f>
        <v>0</v>
      </c>
      <c r="F370">
        <f t="shared" si="29"/>
        <v>615</v>
      </c>
      <c r="G370">
        <f>G369*(1+(($B370-$B369)/B369))*(1-Input!$B$8/12)</f>
        <v>1025.1268185105089</v>
      </c>
      <c r="H370">
        <f t="shared" si="25"/>
        <v>2190081.0111569576</v>
      </c>
      <c r="I370">
        <f>I369*(1+(($B370-$B369)/B369))*(1-Input!$B$9/12)</f>
        <v>978.91017026015629</v>
      </c>
      <c r="J370">
        <f t="shared" si="26"/>
        <v>2091316.0338459541</v>
      </c>
      <c r="K370">
        <f>K369*(1+(($B370-$B369)/B369))*(1-Input!$B$10/12)</f>
        <v>906.45451321711278</v>
      </c>
      <c r="L370">
        <f t="shared" si="27"/>
        <v>1936478.29474497</v>
      </c>
    </row>
    <row r="371" spans="1:12" x14ac:dyDescent="0.35">
      <c r="A371" t="str">
        <f>Dati!A371</f>
        <v>2018-09</v>
      </c>
      <c r="B371">
        <f>Dati!B371</f>
        <v>1062.17376808172</v>
      </c>
      <c r="C371">
        <f t="shared" si="28"/>
        <v>2141</v>
      </c>
      <c r="D371">
        <f>IF(OR(RIGHT(A371,2)="12",RIGHT(A371,2)="03",RIGHT(A371,2)="06",RIGHT(A371,2)="09"),TRUNC(Input!$B$12/B371),0)</f>
        <v>4</v>
      </c>
      <c r="E371">
        <f>IF(D371=0,0,IF(Input!$B$2="FISSA",Input!$B$3,MIN(Input!$B$6,MAX(Input!$B$5,B371*Input!$B$4))))</f>
        <v>5</v>
      </c>
      <c r="F371">
        <f t="shared" si="29"/>
        <v>620</v>
      </c>
      <c r="G371">
        <f>G370*(1+(($B371-$B370)/B370))*(1-Input!$B$8/12)</f>
        <v>1029.9218388361692</v>
      </c>
      <c r="H371">
        <f t="shared" si="25"/>
        <v>2204442.6569482381</v>
      </c>
      <c r="I371">
        <f>I370*(1+(($B371-$B370)/B370))*(1-Input!$B$9/12)</f>
        <v>983.36606630893493</v>
      </c>
      <c r="J371">
        <f t="shared" si="26"/>
        <v>2104766.7479674295</v>
      </c>
      <c r="K371">
        <f>K370*(1+(($B371-$B370)/B370))*(1-Input!$B$10/12)</f>
        <v>910.39085492080267</v>
      </c>
      <c r="L371">
        <f t="shared" si="27"/>
        <v>1948526.8203854386</v>
      </c>
    </row>
    <row r="372" spans="1:12" x14ac:dyDescent="0.35">
      <c r="A372" t="str">
        <f>Dati!A372</f>
        <v>2018-10</v>
      </c>
      <c r="B372">
        <f>Dati!B372</f>
        <v>982.80945547738099</v>
      </c>
      <c r="C372">
        <f t="shared" si="28"/>
        <v>2141</v>
      </c>
      <c r="D372">
        <f>IF(OR(RIGHT(A372,2)="12",RIGHT(A372,2)="03",RIGHT(A372,2)="06",RIGHT(A372,2)="09"),TRUNC(Input!$B$12/B372),0)</f>
        <v>0</v>
      </c>
      <c r="E372">
        <f>IF(D372=0,0,IF(Input!$B$2="FISSA",Input!$B$3,MIN(Input!$B$6,MAX(Input!$B$5,B372*Input!$B$4))))</f>
        <v>0</v>
      </c>
      <c r="F372">
        <f t="shared" si="29"/>
        <v>620</v>
      </c>
      <c r="G372">
        <f>G371*(1+(($B372-$B371)/B371))*(1-Input!$B$8/12)</f>
        <v>952.88793662134026</v>
      </c>
      <c r="H372">
        <f t="shared" si="25"/>
        <v>2039513.0723062896</v>
      </c>
      <c r="I372">
        <f>I371*(1+(($B372-$B371)/B371))*(1-Input!$B$9/12)</f>
        <v>909.70060743439194</v>
      </c>
      <c r="J372">
        <f t="shared" si="26"/>
        <v>1947049.000517033</v>
      </c>
      <c r="K372">
        <f>K371*(1+(($B372-$B371)/B371))*(1-Input!$B$10/12)</f>
        <v>842.01658770927213</v>
      </c>
      <c r="L372">
        <f t="shared" si="27"/>
        <v>1802137.5142855516</v>
      </c>
    </row>
    <row r="373" spans="1:12" x14ac:dyDescent="0.35">
      <c r="A373" t="str">
        <f>Dati!A373</f>
        <v>2018-11</v>
      </c>
      <c r="B373">
        <f>Dati!B373</f>
        <v>997.64907064235001</v>
      </c>
      <c r="C373">
        <f t="shared" si="28"/>
        <v>2141</v>
      </c>
      <c r="D373">
        <f>IF(OR(RIGHT(A373,2)="12",RIGHT(A373,2)="03",RIGHT(A373,2)="06",RIGHT(A373,2)="09"),TRUNC(Input!$B$12/B373),0)</f>
        <v>0</v>
      </c>
      <c r="E373">
        <f>IF(D373=0,0,IF(Input!$B$2="FISSA",Input!$B$3,MIN(Input!$B$6,MAX(Input!$B$5,B373*Input!$B$4))))</f>
        <v>0</v>
      </c>
      <c r="F373">
        <f t="shared" si="29"/>
        <v>620</v>
      </c>
      <c r="G373">
        <f>G372*(1+(($B373-$B372)/B372))*(1-Input!$B$8/12)</f>
        <v>967.19515512580517</v>
      </c>
      <c r="H373">
        <f t="shared" si="25"/>
        <v>2070144.8271243488</v>
      </c>
      <c r="I373">
        <f>I372*(1+(($B373-$B372)/B372))*(1-Input!$B$9/12)</f>
        <v>923.24395649965493</v>
      </c>
      <c r="J373">
        <f t="shared" si="26"/>
        <v>1976045.3108657612</v>
      </c>
      <c r="K373">
        <f>K372*(1+(($B373-$B372)/B372))*(1-Input!$B$10/12)</f>
        <v>854.37420862163856</v>
      </c>
      <c r="L373">
        <f t="shared" si="27"/>
        <v>1828595.1806589281</v>
      </c>
    </row>
    <row r="374" spans="1:12" x14ac:dyDescent="0.35">
      <c r="A374" t="str">
        <f>Dati!A374</f>
        <v>2018-12</v>
      </c>
      <c r="B374">
        <f>Dati!B374</f>
        <v>927.78354999999999</v>
      </c>
      <c r="C374">
        <f t="shared" si="28"/>
        <v>2146</v>
      </c>
      <c r="D374">
        <f>IF(OR(RIGHT(A374,2)="12",RIGHT(A374,2)="03",RIGHT(A374,2)="06",RIGHT(A374,2)="09"),TRUNC(Input!$B$12/B374),0)</f>
        <v>5</v>
      </c>
      <c r="E374">
        <f>IF(D374=0,0,IF(Input!$B$2="FISSA",Input!$B$3,MIN(Input!$B$6,MAX(Input!$B$5,B374*Input!$B$4))))</f>
        <v>5</v>
      </c>
      <c r="F374">
        <f t="shared" si="29"/>
        <v>625</v>
      </c>
      <c r="G374">
        <f>G373*(1+(($B374-$B373)/B373))*(1-Input!$B$8/12)</f>
        <v>899.38737176204825</v>
      </c>
      <c r="H374">
        <f t="shared" si="25"/>
        <v>1929460.2998013555</v>
      </c>
      <c r="I374">
        <f>I373*(1+(($B374-$B373)/B373))*(1-Input!$B$9/12)</f>
        <v>858.41016493589052</v>
      </c>
      <c r="J374">
        <f t="shared" si="26"/>
        <v>1841523.213952421</v>
      </c>
      <c r="K374">
        <f>K373*(1+(($B374-$B373)/B373))*(1-Input!$B$10/12)</f>
        <v>794.21118973208002</v>
      </c>
      <c r="L374">
        <f t="shared" si="27"/>
        <v>1703752.2131650436</v>
      </c>
    </row>
    <row r="375" spans="1:12" x14ac:dyDescent="0.35">
      <c r="A375" t="str">
        <f>Dati!A375</f>
        <v>2019-01</v>
      </c>
      <c r="B375">
        <f>Dati!B375</f>
        <v>1001.32680001316</v>
      </c>
      <c r="C375">
        <f t="shared" si="28"/>
        <v>2146</v>
      </c>
      <c r="D375">
        <f>IF(OR(RIGHT(A375,2)="12",RIGHT(A375,2)="03",RIGHT(A375,2)="06",RIGHT(A375,2)="09"),TRUNC(Input!$B$12/B375),0)</f>
        <v>0</v>
      </c>
      <c r="E375">
        <f>IF(D375=0,0,IF(Input!$B$2="FISSA",Input!$B$3,MIN(Input!$B$6,MAX(Input!$B$5,B375*Input!$B$4))))</f>
        <v>0</v>
      </c>
      <c r="F375">
        <f t="shared" si="29"/>
        <v>625</v>
      </c>
      <c r="G375">
        <f>G374*(1+(($B375-$B374)/B374))*(1-Input!$B$8/12)</f>
        <v>970.59883261438131</v>
      </c>
      <c r="H375">
        <f t="shared" si="25"/>
        <v>2082280.0947904622</v>
      </c>
      <c r="I375">
        <f>I374*(1+(($B375-$B374)/B374))*(1-Input!$B$9/12)</f>
        <v>926.26133630426727</v>
      </c>
      <c r="J375">
        <f t="shared" si="26"/>
        <v>1987131.8277089575</v>
      </c>
      <c r="K375">
        <f>K374*(1+(($B375-$B374)/B374))*(1-Input!$B$10/12)</f>
        <v>856.8093158728559</v>
      </c>
      <c r="L375">
        <f t="shared" si="27"/>
        <v>1838087.7918631488</v>
      </c>
    </row>
    <row r="376" spans="1:12" x14ac:dyDescent="0.35">
      <c r="A376" t="str">
        <f>Dati!A376</f>
        <v>2019-02</v>
      </c>
      <c r="B376">
        <f>Dati!B376</f>
        <v>1028.5639097261901</v>
      </c>
      <c r="C376">
        <f t="shared" si="28"/>
        <v>2146</v>
      </c>
      <c r="D376">
        <f>IF(OR(RIGHT(A376,2)="12",RIGHT(A376,2)="03",RIGHT(A376,2)="06",RIGHT(A376,2)="09"),TRUNC(Input!$B$12/B376),0)</f>
        <v>0</v>
      </c>
      <c r="E376">
        <f>IF(D376=0,0,IF(Input!$B$2="FISSA",Input!$B$3,MIN(Input!$B$6,MAX(Input!$B$5,B376*Input!$B$4))))</f>
        <v>0</v>
      </c>
      <c r="F376">
        <f t="shared" si="29"/>
        <v>625</v>
      </c>
      <c r="G376">
        <f>G375*(1+(($B376-$B375)/B375))*(1-Input!$B$8/12)</f>
        <v>996.91702694754633</v>
      </c>
      <c r="H376">
        <f t="shared" si="25"/>
        <v>2138758.9398294343</v>
      </c>
      <c r="I376">
        <f>I375*(1+(($B376-$B375)/B375))*(1-Input!$B$9/12)</f>
        <v>951.25836875998789</v>
      </c>
      <c r="J376">
        <f t="shared" si="26"/>
        <v>2040775.4593589341</v>
      </c>
      <c r="K376">
        <f>K375*(1+(($B376-$B375)/B375))*(1-Input!$B$10/12)</f>
        <v>879.74868794500389</v>
      </c>
      <c r="L376">
        <f t="shared" si="27"/>
        <v>1887315.6843299784</v>
      </c>
    </row>
    <row r="377" spans="1:12" x14ac:dyDescent="0.35">
      <c r="A377" t="str">
        <f>Dati!A377</f>
        <v>2019-03</v>
      </c>
      <c r="B377">
        <f>Dati!B377</f>
        <v>1042.1391212194301</v>
      </c>
      <c r="C377">
        <f t="shared" si="28"/>
        <v>2150</v>
      </c>
      <c r="D377">
        <f>IF(OR(RIGHT(A377,2)="12",RIGHT(A377,2)="03",RIGHT(A377,2)="06",RIGHT(A377,2)="09"),TRUNC(Input!$B$12/B377),0)</f>
        <v>4</v>
      </c>
      <c r="E377">
        <f>IF(D377=0,0,IF(Input!$B$2="FISSA",Input!$B$3,MIN(Input!$B$6,MAX(Input!$B$5,B377*Input!$B$4))))</f>
        <v>5</v>
      </c>
      <c r="F377">
        <f t="shared" si="29"/>
        <v>630</v>
      </c>
      <c r="G377">
        <f>G376*(1+(($B377-$B376)/B376))*(1-Input!$B$8/12)</f>
        <v>1009.9903830790144</v>
      </c>
      <c r="H377">
        <f t="shared" si="25"/>
        <v>2170849.3236198807</v>
      </c>
      <c r="I377">
        <f>I376*(1+(($B377-$B376)/B376))*(1-Input!$B$9/12)</f>
        <v>963.61249037755681</v>
      </c>
      <c r="J377">
        <f t="shared" si="26"/>
        <v>2071136.8543117472</v>
      </c>
      <c r="K377">
        <f>K376*(1+(($B377-$B376)/B376))*(1-Input!$B$10/12)</f>
        <v>890.98840366761362</v>
      </c>
      <c r="L377">
        <f t="shared" si="27"/>
        <v>1914995.0678853693</v>
      </c>
    </row>
    <row r="378" spans="1:12" x14ac:dyDescent="0.35">
      <c r="A378" t="str">
        <f>Dati!A378</f>
        <v>2019-04</v>
      </c>
      <c r="B378">
        <f>Dati!B378</f>
        <v>1077.8790219683899</v>
      </c>
      <c r="C378">
        <f t="shared" si="28"/>
        <v>2150</v>
      </c>
      <c r="D378">
        <f>IF(OR(RIGHT(A378,2)="12",RIGHT(A378,2)="03",RIGHT(A378,2)="06",RIGHT(A378,2)="09"),TRUNC(Input!$B$12/B378),0)</f>
        <v>0</v>
      </c>
      <c r="E378">
        <f>IF(D378=0,0,IF(Input!$B$2="FISSA",Input!$B$3,MIN(Input!$B$6,MAX(Input!$B$5,B378*Input!$B$4))))</f>
        <v>0</v>
      </c>
      <c r="F378">
        <f t="shared" si="29"/>
        <v>630</v>
      </c>
      <c r="G378">
        <f>G377*(1+(($B378-$B377)/B377))*(1-Input!$B$8/12)</f>
        <v>1044.5406985743107</v>
      </c>
      <c r="H378">
        <f t="shared" si="25"/>
        <v>2245132.5019347682</v>
      </c>
      <c r="I378">
        <f>I377*(1+(($B378-$B377)/B377))*(1-Input!$B$9/12)</f>
        <v>996.45170258180735</v>
      </c>
      <c r="J378">
        <f t="shared" si="26"/>
        <v>2141741.1605508858</v>
      </c>
      <c r="K378">
        <f>K377*(1+(($B378-$B377)/B377))*(1-Input!$B$10/12)</f>
        <v>921.16065139971829</v>
      </c>
      <c r="L378">
        <f t="shared" si="27"/>
        <v>1979865.4005093942</v>
      </c>
    </row>
    <row r="379" spans="1:12" x14ac:dyDescent="0.35">
      <c r="A379" t="str">
        <f>Dati!A379</f>
        <v>2019-05</v>
      </c>
      <c r="B379">
        <f>Dati!B379</f>
        <v>1014.83782846037</v>
      </c>
      <c r="C379">
        <f t="shared" si="28"/>
        <v>2150</v>
      </c>
      <c r="D379">
        <f>IF(OR(RIGHT(A379,2)="12",RIGHT(A379,2)="03",RIGHT(A379,2)="06",RIGHT(A379,2)="09"),TRUNC(Input!$B$12/B379),0)</f>
        <v>0</v>
      </c>
      <c r="E379">
        <f>IF(D379=0,0,IF(Input!$B$2="FISSA",Input!$B$3,MIN(Input!$B$6,MAX(Input!$B$5,B379*Input!$B$4))))</f>
        <v>0</v>
      </c>
      <c r="F379">
        <f t="shared" si="29"/>
        <v>630</v>
      </c>
      <c r="G379">
        <f>G378*(1+(($B379-$B378)/B378))*(1-Input!$B$8/12)</f>
        <v>983.36738730300578</v>
      </c>
      <c r="H379">
        <f t="shared" si="25"/>
        <v>2113609.8827014626</v>
      </c>
      <c r="I379">
        <f>I378*(1+(($B379-$B378)/B378))*(1-Input!$B$9/12)</f>
        <v>937.97744186266368</v>
      </c>
      <c r="J379">
        <f t="shared" si="26"/>
        <v>2016021.5000047269</v>
      </c>
      <c r="K379">
        <f>K378*(1+(($B379-$B378)/B378))*(1-Input!$B$10/12)</f>
        <v>866.92397211257992</v>
      </c>
      <c r="L379">
        <f t="shared" si="27"/>
        <v>1863256.5400420469</v>
      </c>
    </row>
    <row r="380" spans="1:12" x14ac:dyDescent="0.35">
      <c r="A380" t="str">
        <f>Dati!A380</f>
        <v>2019-06</v>
      </c>
      <c r="B380">
        <f>Dati!B380</f>
        <v>1081.76339963653</v>
      </c>
      <c r="C380">
        <f t="shared" si="28"/>
        <v>2154</v>
      </c>
      <c r="D380">
        <f>IF(OR(RIGHT(A380,2)="12",RIGHT(A380,2)="03",RIGHT(A380,2)="06",RIGHT(A380,2)="09"),TRUNC(Input!$B$12/B380),0)</f>
        <v>4</v>
      </c>
      <c r="E380">
        <f>IF(D380=0,0,IF(Input!$B$2="FISSA",Input!$B$3,MIN(Input!$B$6,MAX(Input!$B$5,B380*Input!$B$4))))</f>
        <v>5</v>
      </c>
      <c r="F380">
        <f t="shared" si="29"/>
        <v>635</v>
      </c>
      <c r="G380">
        <f>G379*(1+(($B380-$B379)/B379))*(1-Input!$B$8/12)</f>
        <v>1048.1302239429324</v>
      </c>
      <c r="H380">
        <f t="shared" si="25"/>
        <v>2257037.5023730765</v>
      </c>
      <c r="I380">
        <f>I379*(1+(($B380-$B379)/B379))*(1-Input!$B$9/12)</f>
        <v>999.62599769952806</v>
      </c>
      <c r="J380">
        <f t="shared" si="26"/>
        <v>2152559.3990447833</v>
      </c>
      <c r="K380">
        <f>K379*(1+(($B380-$B379)/B379))*(1-Input!$B$10/12)</f>
        <v>923.71001971947828</v>
      </c>
      <c r="L380">
        <f t="shared" si="27"/>
        <v>1989036.3824757561</v>
      </c>
    </row>
    <row r="381" spans="1:12" x14ac:dyDescent="0.35">
      <c r="A381" t="str">
        <f>Dati!A381</f>
        <v>2019-07</v>
      </c>
      <c r="B381">
        <f>Dati!B381</f>
        <v>1085.30526380892</v>
      </c>
      <c r="C381">
        <f t="shared" si="28"/>
        <v>2154</v>
      </c>
      <c r="D381">
        <f>IF(OR(RIGHT(A381,2)="12",RIGHT(A381,2)="03",RIGHT(A381,2)="06",RIGHT(A381,2)="09"),TRUNC(Input!$B$12/B381),0)</f>
        <v>0</v>
      </c>
      <c r="E381">
        <f>IF(D381=0,0,IF(Input!$B$2="FISSA",Input!$B$3,MIN(Input!$B$6,MAX(Input!$B$5,B381*Input!$B$4))))</f>
        <v>0</v>
      </c>
      <c r="F381">
        <f t="shared" si="29"/>
        <v>635</v>
      </c>
      <c r="G381">
        <f>G380*(1+(($B381-$B380)/B380))*(1-Input!$B$8/12)</f>
        <v>1051.4743376237038</v>
      </c>
      <c r="H381">
        <f t="shared" si="25"/>
        <v>2264240.7232414582</v>
      </c>
      <c r="I381">
        <f>I380*(1+(($B381-$B380)/B380))*(1-Input!$B$9/12)</f>
        <v>1002.6899937718209</v>
      </c>
      <c r="J381">
        <f t="shared" si="26"/>
        <v>2159159.246584502</v>
      </c>
      <c r="K381">
        <f>K380*(1+(($B381-$B380)/B380))*(1-Input!$B$10/12)</f>
        <v>926.34825284055626</v>
      </c>
      <c r="L381">
        <f t="shared" si="27"/>
        <v>1994719.1366185581</v>
      </c>
    </row>
    <row r="382" spans="1:12" x14ac:dyDescent="0.35">
      <c r="A382" t="str">
        <f>Dati!A382</f>
        <v>2019-08</v>
      </c>
      <c r="B382">
        <f>Dati!B382</f>
        <v>1060.0546566943799</v>
      </c>
      <c r="C382">
        <f t="shared" si="28"/>
        <v>2154</v>
      </c>
      <c r="D382">
        <f>IF(OR(RIGHT(A382,2)="12",RIGHT(A382,2)="03",RIGHT(A382,2)="06",RIGHT(A382,2)="09"),TRUNC(Input!$B$12/B382),0)</f>
        <v>0</v>
      </c>
      <c r="E382">
        <f>IF(D382=0,0,IF(Input!$B$2="FISSA",Input!$B$3,MIN(Input!$B$6,MAX(Input!$B$5,B382*Input!$B$4))))</f>
        <v>0</v>
      </c>
      <c r="F382">
        <f t="shared" si="29"/>
        <v>635</v>
      </c>
      <c r="G382">
        <f>G381*(1+(($B382-$B381)/B381))*(1-Input!$B$8/12)</f>
        <v>1026.9252533235092</v>
      </c>
      <c r="H382">
        <f t="shared" si="25"/>
        <v>2211361.9956588387</v>
      </c>
      <c r="I382">
        <f>I381*(1+(($B382-$B381)/B381))*(1-Input!$B$9/12)</f>
        <v>979.15747187853731</v>
      </c>
      <c r="J382">
        <f t="shared" si="26"/>
        <v>2108470.1944263694</v>
      </c>
      <c r="K382">
        <f>K381*(1+(($B382-$B381)/B381))*(1-Input!$B$10/12)</f>
        <v>904.41892584042671</v>
      </c>
      <c r="L382">
        <f t="shared" si="27"/>
        <v>1947483.3662602792</v>
      </c>
    </row>
    <row r="383" spans="1:12" x14ac:dyDescent="0.35">
      <c r="A383" t="str">
        <f>Dati!A383</f>
        <v>2019-09</v>
      </c>
      <c r="B383">
        <f>Dati!B383</f>
        <v>1082.8466096110301</v>
      </c>
      <c r="C383">
        <f t="shared" si="28"/>
        <v>2158</v>
      </c>
      <c r="D383">
        <f>IF(OR(RIGHT(A383,2)="12",RIGHT(A383,2)="03",RIGHT(A383,2)="06",RIGHT(A383,2)="09"),TRUNC(Input!$B$12/B383),0)</f>
        <v>4</v>
      </c>
      <c r="E383">
        <f>IF(D383=0,0,IF(Input!$B$2="FISSA",Input!$B$3,MIN(Input!$B$6,MAX(Input!$B$5,B383*Input!$B$4))))</f>
        <v>5</v>
      </c>
      <c r="F383">
        <f t="shared" si="29"/>
        <v>640</v>
      </c>
      <c r="G383">
        <f>G382*(1+(($B383-$B382)/B382))*(1-Input!$B$8/12)</f>
        <v>1048.9174826845494</v>
      </c>
      <c r="H383">
        <f t="shared" si="25"/>
        <v>2262923.9276332576</v>
      </c>
      <c r="I383">
        <f>I382*(1+(($B383-$B382)/B382))*(1-Input!$B$9/12)</f>
        <v>1000.0016988655049</v>
      </c>
      <c r="J383">
        <f t="shared" si="26"/>
        <v>2157363.6661517597</v>
      </c>
      <c r="K383">
        <f>K382*(1+(($B383-$B382)/B382))*(1-Input!$B$10/12)</f>
        <v>923.47965276673972</v>
      </c>
      <c r="L383">
        <f t="shared" si="27"/>
        <v>1992229.0906706243</v>
      </c>
    </row>
    <row r="384" spans="1:12" x14ac:dyDescent="0.35">
      <c r="A384" t="str">
        <f>Dati!A384</f>
        <v>2019-10</v>
      </c>
      <c r="B384">
        <f>Dati!B384</f>
        <v>1112.7622654111401</v>
      </c>
      <c r="C384">
        <f t="shared" si="28"/>
        <v>2158</v>
      </c>
      <c r="D384">
        <f>IF(OR(RIGHT(A384,2)="12",RIGHT(A384,2)="03",RIGHT(A384,2)="06",RIGHT(A384,2)="09"),TRUNC(Input!$B$12/B384),0)</f>
        <v>0</v>
      </c>
      <c r="E384">
        <f>IF(D384=0,0,IF(Input!$B$2="FISSA",Input!$B$3,MIN(Input!$B$6,MAX(Input!$B$5,B384*Input!$B$4))))</f>
        <v>0</v>
      </c>
      <c r="F384">
        <f t="shared" si="29"/>
        <v>640</v>
      </c>
      <c r="G384">
        <f>G383*(1+(($B384-$B383)/B383))*(1-Input!$B$8/12)</f>
        <v>1077.8059584676128</v>
      </c>
      <c r="H384">
        <f t="shared" si="25"/>
        <v>2325265.2583731082</v>
      </c>
      <c r="I384">
        <f>I383*(1+(($B384-$B383)/B383))*(1-Input!$B$9/12)</f>
        <v>1027.4145203062515</v>
      </c>
      <c r="J384">
        <f t="shared" si="26"/>
        <v>2216520.5348208905</v>
      </c>
      <c r="K384">
        <f>K383*(1+(($B384-$B383)/B383))*(1-Input!$B$10/12)</f>
        <v>948.5970858144799</v>
      </c>
      <c r="L384">
        <f t="shared" si="27"/>
        <v>2046432.5111876477</v>
      </c>
    </row>
    <row r="385" spans="1:12" x14ac:dyDescent="0.35">
      <c r="A385" t="str">
        <f>Dati!A385</f>
        <v>2019-11</v>
      </c>
      <c r="B385">
        <f>Dati!B385</f>
        <v>1140.4022761113899</v>
      </c>
      <c r="C385">
        <f t="shared" si="28"/>
        <v>2158</v>
      </c>
      <c r="D385">
        <f>IF(OR(RIGHT(A385,2)="12",RIGHT(A385,2)="03",RIGHT(A385,2)="06",RIGHT(A385,2)="09"),TRUNC(Input!$B$12/B385),0)</f>
        <v>0</v>
      </c>
      <c r="E385">
        <f>IF(D385=0,0,IF(Input!$B$2="FISSA",Input!$B$3,MIN(Input!$B$6,MAX(Input!$B$5,B385*Input!$B$4))))</f>
        <v>0</v>
      </c>
      <c r="F385">
        <f t="shared" si="29"/>
        <v>640</v>
      </c>
      <c r="G385">
        <f>G384*(1+(($B385-$B384)/B384))*(1-Input!$B$8/12)</f>
        <v>1104.4856379016699</v>
      </c>
      <c r="H385">
        <f t="shared" si="25"/>
        <v>2382840.0065918034</v>
      </c>
      <c r="I385">
        <f>I384*(1+(($B385-$B384)/B384))*(1-Input!$B$9/12)</f>
        <v>1052.7152086530259</v>
      </c>
      <c r="J385">
        <f t="shared" si="26"/>
        <v>2271119.4202732299</v>
      </c>
      <c r="K385">
        <f>K384*(1+(($B385-$B384)/B384))*(1-Input!$B$10/12)</f>
        <v>971.75431516005881</v>
      </c>
      <c r="L385">
        <f t="shared" si="27"/>
        <v>2096405.8121154069</v>
      </c>
    </row>
    <row r="386" spans="1:12" x14ac:dyDescent="0.35">
      <c r="A386" t="str">
        <f>Dati!A386</f>
        <v>2019-12</v>
      </c>
      <c r="B386">
        <f>Dati!B386</f>
        <v>1181.0360039433699</v>
      </c>
      <c r="C386">
        <f t="shared" si="28"/>
        <v>2162</v>
      </c>
      <c r="D386">
        <f>IF(OR(RIGHT(A386,2)="12",RIGHT(A386,2)="03",RIGHT(A386,2)="06",RIGHT(A386,2)="09"),TRUNC(Input!$B$12/B386),0)</f>
        <v>4</v>
      </c>
      <c r="E386">
        <f>IF(D386=0,0,IF(Input!$B$2="FISSA",Input!$B$3,MIN(Input!$B$6,MAX(Input!$B$5,B386*Input!$B$4))))</f>
        <v>5</v>
      </c>
      <c r="F386">
        <f t="shared" si="29"/>
        <v>645</v>
      </c>
      <c r="G386">
        <f>G385*(1+(($B386-$B385)/B385))*(1-Input!$B$8/12)</f>
        <v>1143.744298318243</v>
      </c>
      <c r="H386">
        <f t="shared" si="25"/>
        <v>2472130.1729640411</v>
      </c>
      <c r="I386">
        <f>I385*(1+(($B386-$B385)/B385))*(1-Input!$B$9/12)</f>
        <v>1089.997424291246</v>
      </c>
      <c r="J386">
        <f t="shared" si="26"/>
        <v>2355929.431317674</v>
      </c>
      <c r="K386">
        <f>K385*(1+(($B386-$B385)/B385))*(1-Input!$B$10/12)</f>
        <v>1005.9596149024276</v>
      </c>
      <c r="L386">
        <f t="shared" si="27"/>
        <v>2174239.6874190485</v>
      </c>
    </row>
    <row r="387" spans="1:12" x14ac:dyDescent="0.35">
      <c r="A387" t="str">
        <f>Dati!A387</f>
        <v>2020-01</v>
      </c>
      <c r="B387">
        <f>Dati!B387</f>
        <v>1168.28733326513</v>
      </c>
      <c r="C387">
        <f t="shared" si="28"/>
        <v>2162</v>
      </c>
      <c r="D387">
        <f>IF(OR(RIGHT(A387,2)="12",RIGHT(A387,2)="03",RIGHT(A387,2)="06",RIGHT(A387,2)="09"),TRUNC(Input!$B$12/B387),0)</f>
        <v>0</v>
      </c>
      <c r="E387">
        <f>IF(D387=0,0,IF(Input!$B$2="FISSA",Input!$B$3,MIN(Input!$B$6,MAX(Input!$B$5,B387*Input!$B$4))))</f>
        <v>0</v>
      </c>
      <c r="F387">
        <f t="shared" si="29"/>
        <v>645</v>
      </c>
      <c r="G387">
        <f>G386*(1+(($B387-$B386)/B386))*(1-Input!$B$8/12)</f>
        <v>1131.3038890659693</v>
      </c>
      <c r="H387">
        <f t="shared" ref="H387:H428" si="30">G387*C387-F387</f>
        <v>2445234.0081606256</v>
      </c>
      <c r="I387">
        <f>I386*(1+(($B387-$B386)/B386))*(1-Input!$B$9/12)</f>
        <v>1078.0068362734764</v>
      </c>
      <c r="J387">
        <f t="shared" ref="J387:J428" si="31">I387*$C387-$F387</f>
        <v>2330005.7800232559</v>
      </c>
      <c r="K387">
        <f>K386*(1+(($B387-$B386)/B386))*(1-Input!$B$10/12)</f>
        <v>994.68617764071621</v>
      </c>
      <c r="L387">
        <f t="shared" ref="L387:L428" si="32">K387*$C387-$F387</f>
        <v>2149866.5160592282</v>
      </c>
    </row>
    <row r="388" spans="1:12" x14ac:dyDescent="0.35">
      <c r="A388" t="str">
        <f>Dati!A388</f>
        <v>2020-02</v>
      </c>
      <c r="B388">
        <f>Dati!B388</f>
        <v>1074.3770321950899</v>
      </c>
      <c r="C388">
        <f t="shared" ref="C388:C428" si="33">C387+D388</f>
        <v>2162</v>
      </c>
      <c r="D388">
        <f>IF(OR(RIGHT(A388,2)="12",RIGHT(A388,2)="03",RIGHT(A388,2)="06",RIGHT(A388,2)="09"),TRUNC(Input!$B$12/B388),0)</f>
        <v>0</v>
      </c>
      <c r="E388">
        <f>IF(D388=0,0,IF(Input!$B$2="FISSA",Input!$B$3,MIN(Input!$B$6,MAX(Input!$B$5,B388*Input!$B$4))))</f>
        <v>0</v>
      </c>
      <c r="F388">
        <f t="shared" ref="F388:F428" si="34">F387+E388</f>
        <v>645</v>
      </c>
      <c r="G388">
        <f>G387*(1+(($B388-$B387)/B387))*(1-Input!$B$8/12)</f>
        <v>1040.2797265685549</v>
      </c>
      <c r="H388">
        <f t="shared" si="30"/>
        <v>2248439.7688412159</v>
      </c>
      <c r="I388">
        <f>I387*(1+(($B388-$B387)/B387))*(1-Input!$B$9/12)</f>
        <v>991.14700961448557</v>
      </c>
      <c r="J388">
        <f t="shared" si="31"/>
        <v>2142214.834786518</v>
      </c>
      <c r="K388">
        <f>K387*(1+(($B388-$B387)/B387))*(1-Input!$B$10/12)</f>
        <v>914.34929983121833</v>
      </c>
      <c r="L388">
        <f t="shared" si="32"/>
        <v>1976178.186235094</v>
      </c>
    </row>
    <row r="389" spans="1:12" x14ac:dyDescent="0.35">
      <c r="A389" t="str">
        <f>Dati!A389</f>
        <v>2020-03</v>
      </c>
      <c r="B389">
        <f>Dati!B389</f>
        <v>929.983401910476</v>
      </c>
      <c r="C389">
        <f t="shared" si="33"/>
        <v>2167</v>
      </c>
      <c r="D389">
        <f>IF(OR(RIGHT(A389,2)="12",RIGHT(A389,2)="03",RIGHT(A389,2)="06",RIGHT(A389,2)="09"),TRUNC(Input!$B$12/B389),0)</f>
        <v>5</v>
      </c>
      <c r="E389">
        <f>IF(D389=0,0,IF(Input!$B$2="FISSA",Input!$B$3,MIN(Input!$B$6,MAX(Input!$B$5,B389*Input!$B$4))))</f>
        <v>5</v>
      </c>
      <c r="F389">
        <f t="shared" si="34"/>
        <v>650</v>
      </c>
      <c r="G389">
        <f>G388*(1+(($B389-$B388)/B388))*(1-Input!$B$8/12)</f>
        <v>900.39365122722188</v>
      </c>
      <c r="H389">
        <f t="shared" si="30"/>
        <v>1950503.0422093899</v>
      </c>
      <c r="I389">
        <f>I388*(1+(($B389-$B388)/B388))*(1-Input!$B$9/12)</f>
        <v>857.7605522765341</v>
      </c>
      <c r="J389">
        <f t="shared" si="31"/>
        <v>1858117.1167832494</v>
      </c>
      <c r="K389">
        <f>K388*(1+(($B389-$B388)/B388))*(1-Input!$B$10/12)</f>
        <v>791.13322687541699</v>
      </c>
      <c r="L389">
        <f t="shared" si="32"/>
        <v>1713735.7026390287</v>
      </c>
    </row>
    <row r="390" spans="1:12" x14ac:dyDescent="0.35">
      <c r="A390" t="str">
        <f>Dati!A390</f>
        <v>2020-04</v>
      </c>
      <c r="B390">
        <f>Dati!B390</f>
        <v>1030.0783905492899</v>
      </c>
      <c r="C390">
        <f t="shared" si="33"/>
        <v>2167</v>
      </c>
      <c r="D390">
        <f>IF(OR(RIGHT(A390,2)="12",RIGHT(A390,2)="03",RIGHT(A390,2)="06",RIGHT(A390,2)="09"),TRUNC(Input!$B$12/B390),0)</f>
        <v>0</v>
      </c>
      <c r="E390">
        <f>IF(D390=0,0,IF(Input!$B$2="FISSA",Input!$B$3,MIN(Input!$B$6,MAX(Input!$B$5,B390*Input!$B$4))))</f>
        <v>0</v>
      </c>
      <c r="F390">
        <f t="shared" si="34"/>
        <v>650</v>
      </c>
      <c r="G390">
        <f>G389*(1+(($B390-$B389)/B389))*(1-Input!$B$8/12)</f>
        <v>997.22075850118335</v>
      </c>
      <c r="H390">
        <f t="shared" si="30"/>
        <v>2160327.3836720642</v>
      </c>
      <c r="I390">
        <f>I389*(1+(($B390-$B389)/B389))*(1-Input!$B$9/12)</f>
        <v>949.8841938727528</v>
      </c>
      <c r="J390">
        <f t="shared" si="31"/>
        <v>2057749.0481222554</v>
      </c>
      <c r="K390">
        <f>K389*(1+(($B390-$B389)/B389))*(1-Input!$B$10/12)</f>
        <v>875.91852233710529</v>
      </c>
      <c r="L390">
        <f t="shared" si="32"/>
        <v>1897465.4379045072</v>
      </c>
    </row>
    <row r="391" spans="1:12" x14ac:dyDescent="0.35">
      <c r="A391" t="str">
        <f>Dati!A391</f>
        <v>2020-05</v>
      </c>
      <c r="B391">
        <f>Dati!B391</f>
        <v>1075.50093927337</v>
      </c>
      <c r="C391">
        <f t="shared" si="33"/>
        <v>2167</v>
      </c>
      <c r="D391">
        <f>IF(OR(RIGHT(A391,2)="12",RIGHT(A391,2)="03",RIGHT(A391,2)="06",RIGHT(A391,2)="09"),TRUNC(Input!$B$12/B391),0)</f>
        <v>0</v>
      </c>
      <c r="E391">
        <f>IF(D391=0,0,IF(Input!$B$2="FISSA",Input!$B$3,MIN(Input!$B$6,MAX(Input!$B$5,B391*Input!$B$4))))</f>
        <v>0</v>
      </c>
      <c r="F391">
        <f t="shared" si="34"/>
        <v>650</v>
      </c>
      <c r="G391">
        <f>G390*(1+(($B391-$B390)/B390))*(1-Input!$B$8/12)</f>
        <v>1041.1076441187349</v>
      </c>
      <c r="H391">
        <f t="shared" si="30"/>
        <v>2255430.2648052988</v>
      </c>
      <c r="I391">
        <f>I390*(1+(($B391-$B390)/B390))*(1-Input!$B$9/12)</f>
        <v>991.56386394374579</v>
      </c>
      <c r="J391">
        <f t="shared" si="31"/>
        <v>2148068.8931660973</v>
      </c>
      <c r="K391">
        <f>K390*(1+(($B391-$B390)/B390))*(1-Input!$B$10/12)</f>
        <v>914.16214611368946</v>
      </c>
      <c r="L391">
        <f t="shared" si="32"/>
        <v>1980339.3706283651</v>
      </c>
    </row>
    <row r="392" spans="1:12" x14ac:dyDescent="0.35">
      <c r="A392" t="str">
        <f>Dati!A392</f>
        <v>2020-06</v>
      </c>
      <c r="B392">
        <f>Dati!B392</f>
        <v>1110.33400548953</v>
      </c>
      <c r="C392">
        <f t="shared" si="33"/>
        <v>2171</v>
      </c>
      <c r="D392">
        <f>IF(OR(RIGHT(A392,2)="12",RIGHT(A392,2)="03",RIGHT(A392,2)="06",RIGHT(A392,2)="09"),TRUNC(Input!$B$12/B392),0)</f>
        <v>4</v>
      </c>
      <c r="E392">
        <f>IF(D392=0,0,IF(Input!$B$2="FISSA",Input!$B$3,MIN(Input!$B$6,MAX(Input!$B$5,B392*Input!$B$4))))</f>
        <v>5</v>
      </c>
      <c r="F392">
        <f t="shared" si="34"/>
        <v>655</v>
      </c>
      <c r="G392">
        <f>G391*(1+(($B392-$B391)/B391))*(1-Input!$B$8/12)</f>
        <v>1074.7372196494837</v>
      </c>
      <c r="H392">
        <f t="shared" si="30"/>
        <v>2332599.5038590292</v>
      </c>
      <c r="I392">
        <f>I391*(1+(($B392-$B391)/B391))*(1-Input!$B$9/12)</f>
        <v>1023.4651299830805</v>
      </c>
      <c r="J392">
        <f t="shared" si="31"/>
        <v>2221287.7971932678</v>
      </c>
      <c r="K392">
        <f>K391*(1+(($B392-$B391)/B391))*(1-Input!$B$10/12)</f>
        <v>943.37657281009581</v>
      </c>
      <c r="L392">
        <f t="shared" si="32"/>
        <v>2047415.5395707181</v>
      </c>
    </row>
    <row r="393" spans="1:12" x14ac:dyDescent="0.35">
      <c r="A393" t="str">
        <f>Dati!A393</f>
        <v>2020-07</v>
      </c>
      <c r="B393">
        <f>Dati!B393</f>
        <v>1169.50107851025</v>
      </c>
      <c r="C393">
        <f t="shared" si="33"/>
        <v>2171</v>
      </c>
      <c r="D393">
        <f>IF(OR(RIGHT(A393,2)="12",RIGHT(A393,2)="03",RIGHT(A393,2)="06",RIGHT(A393,2)="09"),TRUNC(Input!$B$12/B393),0)</f>
        <v>0</v>
      </c>
      <c r="E393">
        <f>IF(D393=0,0,IF(Input!$B$2="FISSA",Input!$B$3,MIN(Input!$B$6,MAX(Input!$B$5,B393*Input!$B$4))))</f>
        <v>0</v>
      </c>
      <c r="F393">
        <f t="shared" si="34"/>
        <v>655</v>
      </c>
      <c r="G393">
        <f>G392*(1+(($B393-$B392)/B392))*(1-Input!$B$8/12)</f>
        <v>1131.9130901933261</v>
      </c>
      <c r="H393">
        <f t="shared" si="30"/>
        <v>2456728.3188097109</v>
      </c>
      <c r="I393">
        <f>I392*(1+(($B393-$B392)/B392))*(1-Input!$B$9/12)</f>
        <v>1077.7785820950305</v>
      </c>
      <c r="J393">
        <f t="shared" si="31"/>
        <v>2339202.3017283115</v>
      </c>
      <c r="K393">
        <f>K392*(1+(($B393-$B392)/B392))*(1-Input!$B$10/12)</f>
        <v>993.23285959354223</v>
      </c>
      <c r="L393">
        <f t="shared" si="32"/>
        <v>2155653.5381775801</v>
      </c>
    </row>
    <row r="394" spans="1:12" x14ac:dyDescent="0.35">
      <c r="A394" t="str">
        <f>Dati!A394</f>
        <v>2020-08</v>
      </c>
      <c r="B394">
        <f>Dati!B394</f>
        <v>1241.52195714599</v>
      </c>
      <c r="C394">
        <f t="shared" si="33"/>
        <v>2171</v>
      </c>
      <c r="D394">
        <f>IF(OR(RIGHT(A394,2)="12",RIGHT(A394,2)="03",RIGHT(A394,2)="06",RIGHT(A394,2)="09"),TRUNC(Input!$B$12/B394),0)</f>
        <v>0</v>
      </c>
      <c r="E394">
        <f>IF(D394=0,0,IF(Input!$B$2="FISSA",Input!$B$3,MIN(Input!$B$6,MAX(Input!$B$5,B394*Input!$B$4))))</f>
        <v>0</v>
      </c>
      <c r="F394">
        <f t="shared" si="34"/>
        <v>655</v>
      </c>
      <c r="G394">
        <f>G393*(1+(($B394-$B393)/B393))*(1-Input!$B$8/12)</f>
        <v>1201.5190690828824</v>
      </c>
      <c r="H394">
        <f t="shared" si="30"/>
        <v>2607842.8989789379</v>
      </c>
      <c r="I394">
        <f>I393*(1+(($B394-$B393)/B393))*(1-Input!$B$9/12)</f>
        <v>1143.9125891590329</v>
      </c>
      <c r="J394">
        <f t="shared" si="31"/>
        <v>2482779.2310642605</v>
      </c>
      <c r="K394">
        <f>K393*(1+(($B394-$B393)/B393))*(1-Input!$B$10/12)</f>
        <v>1053.9593560240169</v>
      </c>
      <c r="L394">
        <f t="shared" si="32"/>
        <v>2287490.7619281407</v>
      </c>
    </row>
    <row r="395" spans="1:12" x14ac:dyDescent="0.35">
      <c r="A395" t="str">
        <f>Dati!A395</f>
        <v>2020-09</v>
      </c>
      <c r="B395">
        <f>Dati!B395</f>
        <v>1201.9509469267</v>
      </c>
      <c r="C395">
        <f t="shared" si="33"/>
        <v>2175</v>
      </c>
      <c r="D395">
        <f>IF(OR(RIGHT(A395,2)="12",RIGHT(A395,2)="03",RIGHT(A395,2)="06",RIGHT(A395,2)="09"),TRUNC(Input!$B$12/B395),0)</f>
        <v>4</v>
      </c>
      <c r="E395">
        <f>IF(D395=0,0,IF(Input!$B$2="FISSA",Input!$B$3,MIN(Input!$B$6,MAX(Input!$B$5,B395*Input!$B$4))))</f>
        <v>5</v>
      </c>
      <c r="F395">
        <f t="shared" si="34"/>
        <v>660</v>
      </c>
      <c r="G395">
        <f>G394*(1+(($B395-$B394)/B394))*(1-Input!$B$8/12)</f>
        <v>1163.1261350428806</v>
      </c>
      <c r="H395">
        <f t="shared" si="30"/>
        <v>2529139.3437182652</v>
      </c>
      <c r="I395">
        <f>I394*(1+(($B395-$B394)/B394))*(1-Input!$B$9/12)</f>
        <v>1107.2219615137933</v>
      </c>
      <c r="J395">
        <f t="shared" si="31"/>
        <v>2407547.7662925003</v>
      </c>
      <c r="K395">
        <f>K394*(1+(($B395-$B394)/B394))*(1-Input!$B$10/12)</f>
        <v>1019.9413729825717</v>
      </c>
      <c r="L395">
        <f t="shared" si="32"/>
        <v>2217712.4862370933</v>
      </c>
    </row>
    <row r="396" spans="1:12" x14ac:dyDescent="0.35">
      <c r="A396" t="str">
        <f>Dati!A396</f>
        <v>2020-10</v>
      </c>
      <c r="B396">
        <f>Dati!B396</f>
        <v>1173.0262211811701</v>
      </c>
      <c r="C396">
        <f t="shared" si="33"/>
        <v>2175</v>
      </c>
      <c r="D396">
        <f>IF(OR(RIGHT(A396,2)="12",RIGHT(A396,2)="03",RIGHT(A396,2)="06",RIGHT(A396,2)="09"),TRUNC(Input!$B$12/B396),0)</f>
        <v>0</v>
      </c>
      <c r="E396">
        <f>IF(D396=0,0,IF(Input!$B$2="FISSA",Input!$B$3,MIN(Input!$B$6,MAX(Input!$B$5,B396*Input!$B$4))))</f>
        <v>0</v>
      </c>
      <c r="F396">
        <f t="shared" si="34"/>
        <v>660</v>
      </c>
      <c r="G396">
        <f>G395*(1+(($B396-$B395)/B395))*(1-Input!$B$8/12)</f>
        <v>1135.0411265230796</v>
      </c>
      <c r="H396">
        <f t="shared" si="30"/>
        <v>2468054.450187698</v>
      </c>
      <c r="I396">
        <f>I395*(1+(($B396-$B395)/B395))*(1-Input!$B$9/12)</f>
        <v>1080.3517509830626</v>
      </c>
      <c r="J396">
        <f t="shared" si="31"/>
        <v>2349105.058388161</v>
      </c>
      <c r="K396">
        <f>K395*(1+(($B396-$B395)/B395))*(1-Input!$B$10/12)</f>
        <v>994.98192513143044</v>
      </c>
      <c r="L396">
        <f t="shared" si="32"/>
        <v>2163425.6871608612</v>
      </c>
    </row>
    <row r="397" spans="1:12" x14ac:dyDescent="0.35">
      <c r="A397" t="str">
        <f>Dati!A397</f>
        <v>2020-11</v>
      </c>
      <c r="B397">
        <f>Dati!B397</f>
        <v>1318.05053171947</v>
      </c>
      <c r="C397">
        <f t="shared" si="33"/>
        <v>2175</v>
      </c>
      <c r="D397">
        <f>IF(OR(RIGHT(A397,2)="12",RIGHT(A397,2)="03",RIGHT(A397,2)="06",RIGHT(A397,2)="09"),TRUNC(Input!$B$12/B397),0)</f>
        <v>0</v>
      </c>
      <c r="E397">
        <f>IF(D397=0,0,IF(Input!$B$2="FISSA",Input!$B$3,MIN(Input!$B$6,MAX(Input!$B$5,B397*Input!$B$4))))</f>
        <v>0</v>
      </c>
      <c r="F397">
        <f t="shared" si="34"/>
        <v>660</v>
      </c>
      <c r="G397">
        <f>G396*(1+(($B397-$B396)/B396))*(1-Input!$B$8/12)</f>
        <v>1275.2629593402276</v>
      </c>
      <c r="H397">
        <f t="shared" si="30"/>
        <v>2773036.936564995</v>
      </c>
      <c r="I397">
        <f>I396*(1+(($B397-$B396)/B396))*(1-Input!$B$9/12)</f>
        <v>1213.665573848335</v>
      </c>
      <c r="J397">
        <f t="shared" si="31"/>
        <v>2639062.6231201286</v>
      </c>
      <c r="K397">
        <f>K396*(1+(($B397-$B396)/B396))*(1-Input!$B$10/12)</f>
        <v>1117.5283211438418</v>
      </c>
      <c r="L397">
        <f t="shared" si="32"/>
        <v>2429964.0984878559</v>
      </c>
    </row>
    <row r="398" spans="1:12" x14ac:dyDescent="0.35">
      <c r="A398" t="str">
        <f>Dati!A398</f>
        <v>2020-12</v>
      </c>
      <c r="B398">
        <f>Dati!B398</f>
        <v>1379.7324488981101</v>
      </c>
      <c r="C398">
        <f t="shared" si="33"/>
        <v>2178</v>
      </c>
      <c r="D398">
        <f>IF(OR(RIGHT(A398,2)="12",RIGHT(A398,2)="03",RIGHT(A398,2)="06",RIGHT(A398,2)="09"),TRUNC(Input!$B$12/B398),0)</f>
        <v>3</v>
      </c>
      <c r="E398">
        <f>IF(D398=0,0,IF(Input!$B$2="FISSA",Input!$B$3,MIN(Input!$B$6,MAX(Input!$B$5,B398*Input!$B$4))))</f>
        <v>5</v>
      </c>
      <c r="F398">
        <f t="shared" si="34"/>
        <v>665</v>
      </c>
      <c r="G398">
        <f>G397*(1+(($B398-$B397)/B397))*(1-Input!$B$8/12)</f>
        <v>1334.8312653667263</v>
      </c>
      <c r="H398">
        <f t="shared" si="30"/>
        <v>2906597.4959687297</v>
      </c>
      <c r="I398">
        <f>I397*(1+(($B398-$B397)/B397))*(1-Input!$B$9/12)</f>
        <v>1270.1978208392641</v>
      </c>
      <c r="J398">
        <f t="shared" si="31"/>
        <v>2765825.8537879172</v>
      </c>
      <c r="K398">
        <f>K397*(1+(($B398-$B397)/B397))*(1-Input!$B$10/12)</f>
        <v>1169.33880450784</v>
      </c>
      <c r="L398">
        <f t="shared" si="32"/>
        <v>2546154.9162180754</v>
      </c>
    </row>
    <row r="399" spans="1:12" x14ac:dyDescent="0.35">
      <c r="A399" t="str">
        <f>Dati!A399</f>
        <v>2021-01</v>
      </c>
      <c r="B399">
        <f>Dati!B399</f>
        <v>1373.7902312829599</v>
      </c>
      <c r="C399">
        <f t="shared" si="33"/>
        <v>2178</v>
      </c>
      <c r="D399">
        <f>IF(OR(RIGHT(A399,2)="12",RIGHT(A399,2)="03",RIGHT(A399,2)="06",RIGHT(A399,2)="09"),TRUNC(Input!$B$12/B399),0)</f>
        <v>0</v>
      </c>
      <c r="E399">
        <f>IF(D399=0,0,IF(Input!$B$2="FISSA",Input!$B$3,MIN(Input!$B$6,MAX(Input!$B$5,B399*Input!$B$4))))</f>
        <v>0</v>
      </c>
      <c r="F399">
        <f t="shared" si="34"/>
        <v>665</v>
      </c>
      <c r="G399">
        <f>G398*(1+(($B399-$B398)/B398))*(1-Input!$B$8/12)</f>
        <v>1328.9716708411092</v>
      </c>
      <c r="H399">
        <f t="shared" si="30"/>
        <v>2893835.2990919361</v>
      </c>
      <c r="I399">
        <f>I398*(1+(($B399-$B398)/B398))*(1-Input!$B$9/12)</f>
        <v>1264.463860977482</v>
      </c>
      <c r="J399">
        <f t="shared" si="31"/>
        <v>2753337.2892089556</v>
      </c>
      <c r="K399">
        <f>K398*(1+(($B399-$B398)/B398))*(1-Input!$B$10/12)</f>
        <v>1163.8175819625337</v>
      </c>
      <c r="L399">
        <f t="shared" si="32"/>
        <v>2534129.6935143983</v>
      </c>
    </row>
    <row r="400" spans="1:12" x14ac:dyDescent="0.35">
      <c r="A400" t="str">
        <f>Dati!A400</f>
        <v>2021-02</v>
      </c>
      <c r="B400">
        <f>Dati!B400</f>
        <v>1406.0213711451499</v>
      </c>
      <c r="C400">
        <f t="shared" si="33"/>
        <v>2178</v>
      </c>
      <c r="D400">
        <f>IF(OR(RIGHT(A400,2)="12",RIGHT(A400,2)="03",RIGHT(A400,2)="06",RIGHT(A400,2)="09"),TRUNC(Input!$B$12/B400),0)</f>
        <v>0</v>
      </c>
      <c r="E400">
        <f>IF(D400=0,0,IF(Input!$B$2="FISSA",Input!$B$3,MIN(Input!$B$6,MAX(Input!$B$5,B400*Input!$B$4))))</f>
        <v>0</v>
      </c>
      <c r="F400">
        <f t="shared" si="34"/>
        <v>665</v>
      </c>
      <c r="G400">
        <f>G399*(1+(($B400-$B399)/B399))*(1-Input!$B$8/12)</f>
        <v>1360.0379553992261</v>
      </c>
      <c r="H400">
        <f t="shared" si="30"/>
        <v>2961497.6668595145</v>
      </c>
      <c r="I400">
        <f>I399*(1+(($B400-$B399)/B399))*(1-Input!$B$9/12)</f>
        <v>1293.8604329323264</v>
      </c>
      <c r="J400">
        <f t="shared" si="31"/>
        <v>2817363.0229266067</v>
      </c>
      <c r="K400">
        <f>K399*(1+(($B400-$B399)/B399))*(1-Input!$B$10/12)</f>
        <v>1190.6261535499891</v>
      </c>
      <c r="L400">
        <f t="shared" si="32"/>
        <v>2592518.7624318763</v>
      </c>
    </row>
    <row r="401" spans="1:12" x14ac:dyDescent="0.35">
      <c r="A401" t="str">
        <f>Dati!A401</f>
        <v>2021-03</v>
      </c>
      <c r="B401">
        <f>Dati!B401</f>
        <v>1444.3224263095301</v>
      </c>
      <c r="C401">
        <f t="shared" si="33"/>
        <v>2181</v>
      </c>
      <c r="D401">
        <f>IF(OR(RIGHT(A401,2)="12",RIGHT(A401,2)="03",RIGHT(A401,2)="06",RIGHT(A401,2)="09"),TRUNC(Input!$B$12/B401),0)</f>
        <v>3</v>
      </c>
      <c r="E401">
        <f>IF(D401=0,0,IF(Input!$B$2="FISSA",Input!$B$3,MIN(Input!$B$6,MAX(Input!$B$5,B401*Input!$B$4))))</f>
        <v>5</v>
      </c>
      <c r="F401">
        <f t="shared" si="34"/>
        <v>670</v>
      </c>
      <c r="G401">
        <f>G400*(1+(($B401-$B400)/B400))*(1-Input!$B$8/12)</f>
        <v>1396.9699646686176</v>
      </c>
      <c r="H401">
        <f t="shared" si="30"/>
        <v>3046121.492942255</v>
      </c>
      <c r="I401">
        <f>I400*(1+(($B401-$B400)/B400))*(1-Input!$B$9/12)</f>
        <v>1328.82924462145</v>
      </c>
      <c r="J401">
        <f t="shared" si="31"/>
        <v>2897506.5825193827</v>
      </c>
      <c r="K401">
        <f>K400*(1+(($B401-$B400)/B400))*(1-Input!$B$10/12)</f>
        <v>1222.5500765326317</v>
      </c>
      <c r="L401">
        <f t="shared" si="32"/>
        <v>2665711.7169176699</v>
      </c>
    </row>
    <row r="402" spans="1:12" x14ac:dyDescent="0.35">
      <c r="A402" t="str">
        <f>Dati!A402</f>
        <v>2021-04</v>
      </c>
      <c r="B402">
        <f>Dati!B402</f>
        <v>1508.0679506014301</v>
      </c>
      <c r="C402">
        <f t="shared" si="33"/>
        <v>2181</v>
      </c>
      <c r="D402">
        <f>IF(OR(RIGHT(A402,2)="12",RIGHT(A402,2)="03",RIGHT(A402,2)="06",RIGHT(A402,2)="09"),TRUNC(Input!$B$12/B402),0)</f>
        <v>0</v>
      </c>
      <c r="E402">
        <f>IF(D402=0,0,IF(Input!$B$2="FISSA",Input!$B$3,MIN(Input!$B$6,MAX(Input!$B$5,B402*Input!$B$4))))</f>
        <v>0</v>
      </c>
      <c r="F402">
        <f t="shared" si="34"/>
        <v>670</v>
      </c>
      <c r="G402">
        <f>G401*(1+(($B402-$B401)/B401))*(1-Input!$B$8/12)</f>
        <v>1458.5040243284277</v>
      </c>
      <c r="H402">
        <f t="shared" si="30"/>
        <v>3180327.277060301</v>
      </c>
      <c r="I402">
        <f>I401*(1+(($B402-$B401)/B401))*(1-Input!$B$9/12)</f>
        <v>1387.188391230022</v>
      </c>
      <c r="J402">
        <f t="shared" si="31"/>
        <v>3024787.8812726783</v>
      </c>
      <c r="K402">
        <f>K401*(1+(($B402-$B401)/B401))*(1-Input!$B$10/12)</f>
        <v>1275.9757456336308</v>
      </c>
      <c r="L402">
        <f t="shared" si="32"/>
        <v>2782233.1012269487</v>
      </c>
    </row>
    <row r="403" spans="1:12" x14ac:dyDescent="0.35">
      <c r="A403" t="str">
        <f>Dati!A403</f>
        <v>2021-05</v>
      </c>
      <c r="B403">
        <f>Dati!B403</f>
        <v>1532.34799568477</v>
      </c>
      <c r="C403">
        <f t="shared" si="33"/>
        <v>2181</v>
      </c>
      <c r="D403">
        <f>IF(OR(RIGHT(A403,2)="12",RIGHT(A403,2)="03",RIGHT(A403,2)="06",RIGHT(A403,2)="09"),TRUNC(Input!$B$12/B403),0)</f>
        <v>0</v>
      </c>
      <c r="E403">
        <f>IF(D403=0,0,IF(Input!$B$2="FISSA",Input!$B$3,MIN(Input!$B$6,MAX(Input!$B$5,B403*Input!$B$4))))</f>
        <v>0</v>
      </c>
      <c r="F403">
        <f t="shared" si="34"/>
        <v>670</v>
      </c>
      <c r="G403">
        <f>G402*(1+(($B403-$B402)/B402))*(1-Input!$B$8/12)</f>
        <v>1481.8625863930088</v>
      </c>
      <c r="H403">
        <f t="shared" si="30"/>
        <v>3231272.3009231519</v>
      </c>
      <c r="I403">
        <f>I402*(1+(($B403-$B402)/B402))*(1-Input!$B$9/12)</f>
        <v>1409.2286128262149</v>
      </c>
      <c r="J403">
        <f t="shared" si="31"/>
        <v>3072857.6045739749</v>
      </c>
      <c r="K403">
        <f>K402*(1+(($B403-$B402)/B402))*(1-Input!$B$10/12)</f>
        <v>1295.9788666813599</v>
      </c>
      <c r="L403">
        <f t="shared" si="32"/>
        <v>2825859.9082320458</v>
      </c>
    </row>
    <row r="404" spans="1:12" x14ac:dyDescent="0.35">
      <c r="A404" t="str">
        <f>Dati!A404</f>
        <v>2021-06</v>
      </c>
      <c r="B404">
        <f>Dati!B404</f>
        <v>1553.044934</v>
      </c>
      <c r="C404">
        <f t="shared" si="33"/>
        <v>2184</v>
      </c>
      <c r="D404">
        <f>IF(OR(RIGHT(A404,2)="12",RIGHT(A404,2)="03",RIGHT(A404,2)="06",RIGHT(A404,2)="09"),TRUNC(Input!$B$12/B404),0)</f>
        <v>3</v>
      </c>
      <c r="E404">
        <f>IF(D404=0,0,IF(Input!$B$2="FISSA",Input!$B$3,MIN(Input!$B$6,MAX(Input!$B$5,B404*Input!$B$4))))</f>
        <v>5</v>
      </c>
      <c r="F404">
        <f t="shared" si="34"/>
        <v>675</v>
      </c>
      <c r="G404">
        <f>G403*(1+(($B404-$B403)/B403))*(1-Input!$B$8/12)</f>
        <v>1501.7524778294378</v>
      </c>
      <c r="H404">
        <f t="shared" si="30"/>
        <v>3279152.411579492</v>
      </c>
      <c r="I404">
        <f>I403*(1+(($B404-$B403)/B403))*(1-Input!$B$9/12)</f>
        <v>1427.9650619789686</v>
      </c>
      <c r="J404">
        <f t="shared" si="31"/>
        <v>3118000.6953620673</v>
      </c>
      <c r="K404">
        <f>K403*(1+(($B404-$B403)/B403))*(1-Input!$B$10/12)</f>
        <v>1312.9359574634627</v>
      </c>
      <c r="L404">
        <f t="shared" si="32"/>
        <v>2866777.1311002024</v>
      </c>
    </row>
    <row r="405" spans="1:12" x14ac:dyDescent="0.35">
      <c r="A405" t="str">
        <f>Dati!A405</f>
        <v>2021-07</v>
      </c>
      <c r="B405">
        <f>Dati!B405</f>
        <v>1564.19616194216</v>
      </c>
      <c r="C405">
        <f t="shared" si="33"/>
        <v>2184</v>
      </c>
      <c r="D405">
        <f>IF(OR(RIGHT(A405,2)="12",RIGHT(A405,2)="03",RIGHT(A405,2)="06",RIGHT(A405,2)="09"),TRUNC(Input!$B$12/B405),0)</f>
        <v>0</v>
      </c>
      <c r="E405">
        <f>IF(D405=0,0,IF(Input!$B$2="FISSA",Input!$B$3,MIN(Input!$B$6,MAX(Input!$B$5,B405*Input!$B$4))))</f>
        <v>0</v>
      </c>
      <c r="F405">
        <f t="shared" si="34"/>
        <v>675</v>
      </c>
      <c r="G405">
        <f>G404*(1+(($B405-$B404)/B404))*(1-Input!$B$8/12)</f>
        <v>1512.4093692531681</v>
      </c>
      <c r="H405">
        <f t="shared" si="30"/>
        <v>3302427.0624489188</v>
      </c>
      <c r="I405">
        <f>I404*(1+(($B405-$B404)/B404))*(1-Input!$B$9/12)</f>
        <v>1437.9185582290584</v>
      </c>
      <c r="J405">
        <f t="shared" si="31"/>
        <v>3139739.1311722635</v>
      </c>
      <c r="K405">
        <f>K404*(1+(($B405-$B404)/B404))*(1-Input!$B$10/12)</f>
        <v>1321.8121618299306</v>
      </c>
      <c r="L405">
        <f t="shared" si="32"/>
        <v>2886162.7614365686</v>
      </c>
    </row>
    <row r="406" spans="1:12" x14ac:dyDescent="0.35">
      <c r="A406" t="str">
        <f>Dati!A406</f>
        <v>2021-08</v>
      </c>
      <c r="B406">
        <f>Dati!B406</f>
        <v>1603.8342821449501</v>
      </c>
      <c r="C406">
        <f t="shared" si="33"/>
        <v>2184</v>
      </c>
      <c r="D406">
        <f>IF(OR(RIGHT(A406,2)="12",RIGHT(A406,2)="03",RIGHT(A406,2)="06",RIGHT(A406,2)="09"),TRUNC(Input!$B$12/B406),0)</f>
        <v>0</v>
      </c>
      <c r="E406">
        <f>IF(D406=0,0,IF(Input!$B$2="FISSA",Input!$B$3,MIN(Input!$B$6,MAX(Input!$B$5,B406*Input!$B$4))))</f>
        <v>0</v>
      </c>
      <c r="F406">
        <f t="shared" si="34"/>
        <v>675</v>
      </c>
      <c r="G406">
        <f>G405*(1+(($B406-$B405)/B405))*(1-Input!$B$8/12)</f>
        <v>1550.6059381970394</v>
      </c>
      <c r="H406">
        <f t="shared" si="30"/>
        <v>3385848.369022334</v>
      </c>
      <c r="I406">
        <f>I405*(1+(($B406-$B405)/B405))*(1-Input!$B$9/12)</f>
        <v>1474.0495341385556</v>
      </c>
      <c r="J406">
        <f t="shared" si="31"/>
        <v>3218649.1825586054</v>
      </c>
      <c r="K406">
        <f>K405*(1+(($B406-$B405)/B405))*(1-Input!$B$10/12)</f>
        <v>1354.7433444726237</v>
      </c>
      <c r="L406">
        <f t="shared" si="32"/>
        <v>2958084.4643282103</v>
      </c>
    </row>
    <row r="407" spans="1:12" x14ac:dyDescent="0.35">
      <c r="A407" t="str">
        <f>Dati!A407</f>
        <v>2021-09</v>
      </c>
      <c r="B407">
        <f>Dati!B407</f>
        <v>1538.2672930609399</v>
      </c>
      <c r="C407">
        <f t="shared" si="33"/>
        <v>2187</v>
      </c>
      <c r="D407">
        <f>IF(OR(RIGHT(A407,2)="12",RIGHT(A407,2)="03",RIGHT(A407,2)="06",RIGHT(A407,2)="09"),TRUNC(Input!$B$12/B407),0)</f>
        <v>3</v>
      </c>
      <c r="E407">
        <f>IF(D407=0,0,IF(Input!$B$2="FISSA",Input!$B$3,MIN(Input!$B$6,MAX(Input!$B$5,B407*Input!$B$4))))</f>
        <v>5</v>
      </c>
      <c r="F407">
        <f t="shared" si="34"/>
        <v>680</v>
      </c>
      <c r="G407">
        <f>G406*(1+(($B407-$B406)/B406))*(1-Input!$B$8/12)</f>
        <v>1487.0910636924284</v>
      </c>
      <c r="H407">
        <f t="shared" si="30"/>
        <v>3251588.156295341</v>
      </c>
      <c r="I407">
        <f>I406*(1+(($B407-$B406)/B406))*(1-Input!$B$9/12)</f>
        <v>1413.4937878762316</v>
      </c>
      <c r="J407">
        <f t="shared" si="31"/>
        <v>3090630.9140853188</v>
      </c>
      <c r="K407">
        <f>K406*(1+(($B407-$B406)/B406))*(1-Input!$B$10/12)</f>
        <v>1298.8181415691242</v>
      </c>
      <c r="L407">
        <f t="shared" si="32"/>
        <v>2839835.2756116749</v>
      </c>
    </row>
    <row r="408" spans="1:12" x14ac:dyDescent="0.35">
      <c r="A408" t="str">
        <f>Dati!A408</f>
        <v>2021-10</v>
      </c>
      <c r="B408">
        <f>Dati!B408</f>
        <v>1617.1796225888399</v>
      </c>
      <c r="C408">
        <f t="shared" si="33"/>
        <v>2187</v>
      </c>
      <c r="D408">
        <f>IF(OR(RIGHT(A408,2)="12",RIGHT(A408,2)="03",RIGHT(A408,2)="06",RIGHT(A408,2)="09"),TRUNC(Input!$B$12/B408),0)</f>
        <v>0</v>
      </c>
      <c r="E408">
        <f>IF(D408=0,0,IF(Input!$B$2="FISSA",Input!$B$3,MIN(Input!$B$6,MAX(Input!$B$5,B408*Input!$B$4))))</f>
        <v>0</v>
      </c>
      <c r="F408">
        <f t="shared" si="34"/>
        <v>680</v>
      </c>
      <c r="G408">
        <f>G407*(1+(($B408-$B407)/B407))*(1-Input!$B$8/12)</f>
        <v>1563.2477971834933</v>
      </c>
      <c r="H408">
        <f t="shared" si="30"/>
        <v>3418142.9324403</v>
      </c>
      <c r="I408">
        <f>I407*(1+(($B408-$B407)/B407))*(1-Input!$B$9/12)</f>
        <v>1485.695715630188</v>
      </c>
      <c r="J408">
        <f t="shared" si="31"/>
        <v>3248536.5300832214</v>
      </c>
      <c r="K408">
        <f>K407*(1+(($B408-$B407)/B407))*(1-Input!$B$10/12)</f>
        <v>1364.8779152591146</v>
      </c>
      <c r="L408">
        <f t="shared" si="32"/>
        <v>2984308.0006716838</v>
      </c>
    </row>
    <row r="409" spans="1:12" x14ac:dyDescent="0.35">
      <c r="A409" t="str">
        <f>Dati!A409</f>
        <v>2021-11</v>
      </c>
      <c r="B409">
        <f>Dati!B409</f>
        <v>1578.7287100000001</v>
      </c>
      <c r="C409">
        <f t="shared" si="33"/>
        <v>2187</v>
      </c>
      <c r="D409">
        <f>IF(OR(RIGHT(A409,2)="12",RIGHT(A409,2)="03",RIGHT(A409,2)="06",RIGHT(A409,2)="09"),TRUNC(Input!$B$12/B409),0)</f>
        <v>0</v>
      </c>
      <c r="E409">
        <f>IF(D409=0,0,IF(Input!$B$2="FISSA",Input!$B$3,MIN(Input!$B$6,MAX(Input!$B$5,B409*Input!$B$4))))</f>
        <v>0</v>
      </c>
      <c r="F409">
        <f t="shared" si="34"/>
        <v>680</v>
      </c>
      <c r="G409">
        <f>G408*(1+(($B409-$B408)/B408))*(1-Input!$B$8/12)</f>
        <v>1525.9520227521402</v>
      </c>
      <c r="H409">
        <f t="shared" si="30"/>
        <v>3336577.0737589309</v>
      </c>
      <c r="I409">
        <f>I408*(1+(($B409-$B408)/B408))*(1-Input!$B$9/12)</f>
        <v>1450.0688728804212</v>
      </c>
      <c r="J409">
        <f t="shared" si="31"/>
        <v>3170620.6249894812</v>
      </c>
      <c r="K409">
        <f>K408*(1+(($B409-$B408)/B408))*(1-Input!$B$10/12)</f>
        <v>1331.8706832148209</v>
      </c>
      <c r="L409">
        <f t="shared" si="32"/>
        <v>2912121.1841908135</v>
      </c>
    </row>
    <row r="410" spans="1:12" x14ac:dyDescent="0.35">
      <c r="A410" t="str">
        <f>Dati!A410</f>
        <v>2021-12</v>
      </c>
      <c r="B410">
        <f>Dati!B410</f>
        <v>1642.3845527246499</v>
      </c>
      <c r="C410">
        <f t="shared" si="33"/>
        <v>2190</v>
      </c>
      <c r="D410">
        <f>IF(OR(RIGHT(A410,2)="12",RIGHT(A410,2)="03",RIGHT(A410,2)="06",RIGHT(A410,2)="09"),TRUNC(Input!$B$12/B410),0)</f>
        <v>3</v>
      </c>
      <c r="E410">
        <f>IF(D410=0,0,IF(Input!$B$2="FISSA",Input!$B$3,MIN(Input!$B$6,MAX(Input!$B$5,B410*Input!$B$4))))</f>
        <v>5</v>
      </c>
      <c r="F410">
        <f t="shared" si="34"/>
        <v>685</v>
      </c>
      <c r="G410">
        <f>G409*(1+(($B410-$B409)/B409))*(1-Input!$B$8/12)</f>
        <v>1587.3475692758623</v>
      </c>
      <c r="H410">
        <f t="shared" si="30"/>
        <v>3475606.1767141386</v>
      </c>
      <c r="I410">
        <f>I409*(1+(($B410-$B409)/B409))*(1-Input!$B$9/12)</f>
        <v>1508.2227500883055</v>
      </c>
      <c r="J410">
        <f t="shared" si="31"/>
        <v>3302322.8226933889</v>
      </c>
      <c r="K410">
        <f>K409*(1+(($B410-$B409)/B409))*(1-Input!$B$10/12)</f>
        <v>1384.9956535008725</v>
      </c>
      <c r="L410">
        <f t="shared" si="32"/>
        <v>3032455.4811669108</v>
      </c>
    </row>
    <row r="411" spans="1:12" x14ac:dyDescent="0.35">
      <c r="A411" t="str">
        <f>Dati!A411</f>
        <v>2022-01</v>
      </c>
      <c r="B411">
        <f>Dati!B411</f>
        <v>1562.03022844059</v>
      </c>
      <c r="C411">
        <f t="shared" si="33"/>
        <v>2190</v>
      </c>
      <c r="D411">
        <f>IF(OR(RIGHT(A411,2)="12",RIGHT(A411,2)="03",RIGHT(A411,2)="06",RIGHT(A411,2)="09"),TRUNC(Input!$B$12/B411),0)</f>
        <v>0</v>
      </c>
      <c r="E411">
        <f>IF(D411=0,0,IF(Input!$B$2="FISSA",Input!$B$3,MIN(Input!$B$6,MAX(Input!$B$5,B411*Input!$B$4))))</f>
        <v>0</v>
      </c>
      <c r="F411">
        <f t="shared" si="34"/>
        <v>685</v>
      </c>
      <c r="G411">
        <f>G410*(1+(($B411-$B410)/B410))*(1-Input!$B$8/12)</f>
        <v>1509.560144362687</v>
      </c>
      <c r="H411">
        <f t="shared" si="30"/>
        <v>3305251.7161542843</v>
      </c>
      <c r="I411">
        <f>I410*(1+(($B411-$B410)/B410))*(1-Input!$B$9/12)</f>
        <v>1434.1335058431494</v>
      </c>
      <c r="J411">
        <f t="shared" si="31"/>
        <v>3140067.3777964972</v>
      </c>
      <c r="K411">
        <f>K410*(1+(($B411-$B410)/B410))*(1-Input!$B$10/12)</f>
        <v>1316.6853369739695</v>
      </c>
      <c r="L411">
        <f t="shared" si="32"/>
        <v>2882855.8879729933</v>
      </c>
    </row>
    <row r="412" spans="1:12" x14ac:dyDescent="0.35">
      <c r="A412" t="str">
        <f>Dati!A412</f>
        <v>2022-02</v>
      </c>
      <c r="B412">
        <f>Dati!B412</f>
        <v>1522.1551236661101</v>
      </c>
      <c r="C412">
        <f t="shared" si="33"/>
        <v>2190</v>
      </c>
      <c r="D412">
        <f>IF(OR(RIGHT(A412,2)="12",RIGHT(A412,2)="03",RIGHT(A412,2)="06",RIGHT(A412,2)="09"),TRUNC(Input!$B$12/B412),0)</f>
        <v>0</v>
      </c>
      <c r="E412">
        <f>IF(D412=0,0,IF(Input!$B$2="FISSA",Input!$B$3,MIN(Input!$B$6,MAX(Input!$B$5,B412*Input!$B$4))))</f>
        <v>0</v>
      </c>
      <c r="F412">
        <f t="shared" si="34"/>
        <v>685</v>
      </c>
      <c r="G412">
        <f>G411*(1+(($B412-$B411)/B411))*(1-Input!$B$8/12)</f>
        <v>1470.9018969873184</v>
      </c>
      <c r="H412">
        <f t="shared" si="30"/>
        <v>3220590.1544022271</v>
      </c>
      <c r="I412">
        <f>I411*(1+(($B412-$B411)/B411))*(1-Input!$B$9/12)</f>
        <v>1397.2321649237615</v>
      </c>
      <c r="J412">
        <f t="shared" si="31"/>
        <v>3059253.4411830376</v>
      </c>
      <c r="K412">
        <f>K411*(1+(($B412-$B411)/B411))*(1-Input!$B$10/12)</f>
        <v>1282.5387194177408</v>
      </c>
      <c r="L412">
        <f t="shared" si="32"/>
        <v>2808074.7955248524</v>
      </c>
    </row>
    <row r="413" spans="1:12" x14ac:dyDescent="0.35">
      <c r="A413" t="str">
        <f>Dati!A413</f>
        <v>2022-03</v>
      </c>
      <c r="B413">
        <f>Dati!B413</f>
        <v>1556.02200361062</v>
      </c>
      <c r="C413">
        <f t="shared" si="33"/>
        <v>2193</v>
      </c>
      <c r="D413">
        <f>IF(OR(RIGHT(A413,2)="12",RIGHT(A413,2)="03",RIGHT(A413,2)="06",RIGHT(A413,2)="09"),TRUNC(Input!$B$12/B413),0)</f>
        <v>3</v>
      </c>
      <c r="E413">
        <f>IF(D413=0,0,IF(Input!$B$2="FISSA",Input!$B$3,MIN(Input!$B$6,MAX(Input!$B$5,B413*Input!$B$4))))</f>
        <v>5</v>
      </c>
      <c r="F413">
        <f t="shared" si="34"/>
        <v>690</v>
      </c>
      <c r="G413">
        <f>G412*(1+(($B413-$B412)/B412))*(1-Input!$B$8/12)</f>
        <v>1503.5031263500853</v>
      </c>
      <c r="H413">
        <f t="shared" si="30"/>
        <v>3296492.3560857368</v>
      </c>
      <c r="I413">
        <f>I412*(1+(($B413-$B412)/B412))*(1-Input!$B$9/12)</f>
        <v>1428.0220303960184</v>
      </c>
      <c r="J413">
        <f t="shared" si="31"/>
        <v>3130962.3126584683</v>
      </c>
      <c r="K413">
        <f>K412*(1+(($B413-$B412)/B412))*(1-Input!$B$10/12)</f>
        <v>1310.5280220917487</v>
      </c>
      <c r="L413">
        <f t="shared" si="32"/>
        <v>2873297.9524472049</v>
      </c>
    </row>
    <row r="414" spans="1:12" x14ac:dyDescent="0.35">
      <c r="A414" t="str">
        <f>Dati!A414</f>
        <v>2022-04</v>
      </c>
      <c r="B414">
        <f>Dati!B414</f>
        <v>1432.0572561531301</v>
      </c>
      <c r="C414">
        <f t="shared" si="33"/>
        <v>2193</v>
      </c>
      <c r="D414">
        <f>IF(OR(RIGHT(A414,2)="12",RIGHT(A414,2)="03",RIGHT(A414,2)="06",RIGHT(A414,2)="09"),TRUNC(Input!$B$12/B414),0)</f>
        <v>0</v>
      </c>
      <c r="E414">
        <f>IF(D414=0,0,IF(Input!$B$2="FISSA",Input!$B$3,MIN(Input!$B$6,MAX(Input!$B$5,B414*Input!$B$4))))</f>
        <v>0</v>
      </c>
      <c r="F414">
        <f t="shared" si="34"/>
        <v>690</v>
      </c>
      <c r="G414">
        <f>G413*(1+(($B414-$B413)/B413))*(1-Input!$B$8/12)</f>
        <v>1383.6071286456092</v>
      </c>
      <c r="H414">
        <f t="shared" si="30"/>
        <v>3033560.4331198209</v>
      </c>
      <c r="I414">
        <f>I413*(1+(($B414-$B413)/B413))*(1-Input!$B$9/12)</f>
        <v>1313.9809477144206</v>
      </c>
      <c r="J414">
        <f t="shared" si="31"/>
        <v>2880870.2183377245</v>
      </c>
      <c r="K414">
        <f>K413*(1+(($B414-$B413)/B413))*(1-Input!$B$10/12)</f>
        <v>1205.6186734018149</v>
      </c>
      <c r="L414">
        <f t="shared" si="32"/>
        <v>2643231.75077018</v>
      </c>
    </row>
    <row r="415" spans="1:12" x14ac:dyDescent="0.35">
      <c r="A415" t="str">
        <f>Dati!A415</f>
        <v>2022-05</v>
      </c>
      <c r="B415">
        <f>Dati!B415</f>
        <v>1434.7508546625299</v>
      </c>
      <c r="C415">
        <f t="shared" si="33"/>
        <v>2193</v>
      </c>
      <c r="D415">
        <f>IF(OR(RIGHT(A415,2)="12",RIGHT(A415,2)="03",RIGHT(A415,2)="06",RIGHT(A415,2)="09"),TRUNC(Input!$B$12/B415),0)</f>
        <v>0</v>
      </c>
      <c r="E415">
        <f>IF(D415=0,0,IF(Input!$B$2="FISSA",Input!$B$3,MIN(Input!$B$6,MAX(Input!$B$5,B415*Input!$B$4))))</f>
        <v>0</v>
      </c>
      <c r="F415">
        <f t="shared" si="34"/>
        <v>690</v>
      </c>
      <c r="G415">
        <f>G414*(1+(($B415-$B414)/B414))*(1-Input!$B$8/12)</f>
        <v>1386.094078422338</v>
      </c>
      <c r="H415">
        <f t="shared" si="30"/>
        <v>3039014.3139801873</v>
      </c>
      <c r="I415">
        <f>I414*(1+(($B415-$B414)/B414))*(1-Input!$B$9/12)</f>
        <v>1316.1781921032257</v>
      </c>
      <c r="J415">
        <f t="shared" si="31"/>
        <v>2885688.7752823741</v>
      </c>
      <c r="K415">
        <f>K414*(1+(($B415-$B414)/B414))*(1-Input!$B$10/12)</f>
        <v>1207.3830709551935</v>
      </c>
      <c r="L415">
        <f t="shared" si="32"/>
        <v>2647101.0746047394</v>
      </c>
    </row>
    <row r="416" spans="1:12" x14ac:dyDescent="0.35">
      <c r="A416" t="str">
        <f>Dati!A416</f>
        <v>2022-06</v>
      </c>
      <c r="B416">
        <f>Dati!B416</f>
        <v>1314.39765391733</v>
      </c>
      <c r="C416">
        <f t="shared" si="33"/>
        <v>2196</v>
      </c>
      <c r="D416">
        <f>IF(OR(RIGHT(A416,2)="12",RIGHT(A416,2)="03",RIGHT(A416,2)="06",RIGHT(A416,2)="09"),TRUNC(Input!$B$12/B416),0)</f>
        <v>3</v>
      </c>
      <c r="E416">
        <f>IF(D416=0,0,IF(Input!$B$2="FISSA",Input!$B$3,MIN(Input!$B$6,MAX(Input!$B$5,B416*Input!$B$4))))</f>
        <v>5</v>
      </c>
      <c r="F416">
        <f t="shared" si="34"/>
        <v>695</v>
      </c>
      <c r="G416">
        <f>G415*(1+(($B416-$B415)/B415))*(1-Input!$B$8/12)</f>
        <v>1269.716603153224</v>
      </c>
      <c r="H416">
        <f t="shared" si="30"/>
        <v>2787602.66052448</v>
      </c>
      <c r="I416">
        <f>I415*(1+(($B416-$B415)/B415))*(1-Input!$B$9/12)</f>
        <v>1205.5201844965343</v>
      </c>
      <c r="J416">
        <f t="shared" si="31"/>
        <v>2646627.3251543893</v>
      </c>
      <c r="K416">
        <f>K415*(1+(($B416-$B415)/B415))*(1-Input!$B$10/12)</f>
        <v>1105.6416020985939</v>
      </c>
      <c r="L416">
        <f t="shared" si="32"/>
        <v>2427293.958208512</v>
      </c>
    </row>
    <row r="417" spans="1:12" x14ac:dyDescent="0.35">
      <c r="A417" t="str">
        <f>Dati!A417</f>
        <v>2022-07</v>
      </c>
      <c r="B417">
        <f>Dati!B417</f>
        <v>1406.6502781536999</v>
      </c>
      <c r="C417">
        <f t="shared" si="33"/>
        <v>2196</v>
      </c>
      <c r="D417">
        <f>IF(OR(RIGHT(A417,2)="12",RIGHT(A417,2)="03",RIGHT(A417,2)="06",RIGHT(A417,2)="09"),TRUNC(Input!$B$12/B417),0)</f>
        <v>0</v>
      </c>
      <c r="E417">
        <f>IF(D417=0,0,IF(Input!$B$2="FISSA",Input!$B$3,MIN(Input!$B$6,MAX(Input!$B$5,B417*Input!$B$4))))</f>
        <v>0</v>
      </c>
      <c r="F417">
        <f t="shared" si="34"/>
        <v>695</v>
      </c>
      <c r="G417">
        <f>G416*(1+(($B417-$B416)/B416))*(1-Input!$B$8/12)</f>
        <v>1358.7199965029981</v>
      </c>
      <c r="H417">
        <f t="shared" si="30"/>
        <v>2983054.1123205838</v>
      </c>
      <c r="I417">
        <f>I416*(1+(($B417-$B416)/B416))*(1-Input!$B$9/12)</f>
        <v>1289.8623316297833</v>
      </c>
      <c r="J417">
        <f t="shared" si="31"/>
        <v>2831842.6802590042</v>
      </c>
      <c r="K417">
        <f>K416*(1+(($B417-$B416)/B416))*(1-Input!$B$10/12)</f>
        <v>1182.7494070908442</v>
      </c>
      <c r="L417">
        <f t="shared" si="32"/>
        <v>2596622.6979714939</v>
      </c>
    </row>
    <row r="418" spans="1:12" x14ac:dyDescent="0.35">
      <c r="A418" t="str">
        <f>Dati!A418</f>
        <v>2022-08</v>
      </c>
      <c r="B418">
        <f>Dati!B418</f>
        <v>1355.4129656441901</v>
      </c>
      <c r="C418">
        <f t="shared" si="33"/>
        <v>2196</v>
      </c>
      <c r="D418">
        <f>IF(OR(RIGHT(A418,2)="12",RIGHT(A418,2)="03",RIGHT(A418,2)="06",RIGHT(A418,2)="09"),TRUNC(Input!$B$12/B418),0)</f>
        <v>0</v>
      </c>
      <c r="E418">
        <f>IF(D418=0,0,IF(Input!$B$2="FISSA",Input!$B$3,MIN(Input!$B$6,MAX(Input!$B$5,B418*Input!$B$4))))</f>
        <v>0</v>
      </c>
      <c r="F418">
        <f t="shared" si="34"/>
        <v>695</v>
      </c>
      <c r="G418">
        <f>G417*(1+(($B418-$B417)/B417))*(1-Input!$B$8/12)</f>
        <v>1309.119444717672</v>
      </c>
      <c r="H418">
        <f t="shared" si="30"/>
        <v>2874131.3006000076</v>
      </c>
      <c r="I418">
        <f>I417*(1+(($B418-$B417)/B417))*(1-Input!$B$9/12)</f>
        <v>1242.6200932624597</v>
      </c>
      <c r="J418">
        <f t="shared" si="31"/>
        <v>2728098.7248043614</v>
      </c>
      <c r="K418">
        <f>K417*(1+(($B418-$B417)/B417))*(1-Input!$B$10/12)</f>
        <v>1139.1928343873201</v>
      </c>
      <c r="L418">
        <f t="shared" si="32"/>
        <v>2500972.4643145548</v>
      </c>
    </row>
    <row r="419" spans="1:12" x14ac:dyDescent="0.35">
      <c r="A419" t="str">
        <f>Dati!A419</f>
        <v>2022-09</v>
      </c>
      <c r="B419">
        <f>Dati!B419</f>
        <v>1226.2292366762899</v>
      </c>
      <c r="C419">
        <f t="shared" si="33"/>
        <v>2200</v>
      </c>
      <c r="D419">
        <f>IF(OR(RIGHT(A419,2)="12",RIGHT(A419,2)="03",RIGHT(A419,2)="06",RIGHT(A419,2)="09"),TRUNC(Input!$B$12/B419),0)</f>
        <v>4</v>
      </c>
      <c r="E419">
        <f>IF(D419=0,0,IF(Input!$B$2="FISSA",Input!$B$3,MIN(Input!$B$6,MAX(Input!$B$5,B419*Input!$B$4))))</f>
        <v>5</v>
      </c>
      <c r="F419">
        <f t="shared" si="34"/>
        <v>700</v>
      </c>
      <c r="G419">
        <f>G418*(1+(($B419-$B418)/B418))*(1-Input!$B$8/12)</f>
        <v>1184.2492323166173</v>
      </c>
      <c r="H419">
        <f t="shared" si="30"/>
        <v>2604648.3110965579</v>
      </c>
      <c r="I419">
        <f>I418*(1+(($B419-$B418)/B418))*(1-Input!$B$9/12)</f>
        <v>1123.9523907675243</v>
      </c>
      <c r="J419">
        <f t="shared" si="31"/>
        <v>2471995.2596885534</v>
      </c>
      <c r="K419">
        <f>K418*(1+(($B419-$B418)/B418))*(1-Input!$B$10/12)</f>
        <v>1030.1875138039588</v>
      </c>
      <c r="L419">
        <f t="shared" si="32"/>
        <v>2265712.5303687095</v>
      </c>
    </row>
    <row r="420" spans="1:12" x14ac:dyDescent="0.35">
      <c r="A420" t="str">
        <f>Dati!A420</f>
        <v>2022-10</v>
      </c>
      <c r="B420">
        <f>Dati!B420</f>
        <v>1300.54199048591</v>
      </c>
      <c r="C420">
        <f t="shared" si="33"/>
        <v>2200</v>
      </c>
      <c r="D420">
        <f>IF(OR(RIGHT(A420,2)="12",RIGHT(A420,2)="03",RIGHT(A420,2)="06",RIGHT(A420,2)="09"),TRUNC(Input!$B$12/B420),0)</f>
        <v>0</v>
      </c>
      <c r="E420">
        <f>IF(D420=0,0,IF(Input!$B$2="FISSA",Input!$B$3,MIN(Input!$B$6,MAX(Input!$B$5,B420*Input!$B$4))))</f>
        <v>0</v>
      </c>
      <c r="F420">
        <f t="shared" si="34"/>
        <v>700</v>
      </c>
      <c r="G420">
        <f>G419*(1+(($B420-$B419)/B419))*(1-Input!$B$8/12)</f>
        <v>1255.9132180278705</v>
      </c>
      <c r="H420">
        <f t="shared" si="30"/>
        <v>2762309.0796613148</v>
      </c>
      <c r="I420">
        <f>I419*(1+(($B420-$B419)/B419))*(1-Input!$B$9/12)</f>
        <v>1191.818548363945</v>
      </c>
      <c r="J420">
        <f t="shared" si="31"/>
        <v>2621300.8064006791</v>
      </c>
      <c r="K420">
        <f>K419*(1+(($B420-$B419)/B419))*(1-Input!$B$10/12)</f>
        <v>1092.1643595149706</v>
      </c>
      <c r="L420">
        <f t="shared" si="32"/>
        <v>2402061.590932935</v>
      </c>
    </row>
    <row r="421" spans="1:12" x14ac:dyDescent="0.35">
      <c r="A421" t="str">
        <f>Dati!A421</f>
        <v>2022-11</v>
      </c>
      <c r="B421">
        <f>Dati!B421</f>
        <v>1402.0131917321901</v>
      </c>
      <c r="C421">
        <f t="shared" si="33"/>
        <v>2200</v>
      </c>
      <c r="D421">
        <f>IF(OR(RIGHT(A421,2)="12",RIGHT(A421,2)="03",RIGHT(A421,2)="06",RIGHT(A421,2)="09"),TRUNC(Input!$B$12/B421),0)</f>
        <v>0</v>
      </c>
      <c r="E421">
        <f>IF(D421=0,0,IF(Input!$B$2="FISSA",Input!$B$3,MIN(Input!$B$6,MAX(Input!$B$5,B421*Input!$B$4))))</f>
        <v>0</v>
      </c>
      <c r="F421">
        <f t="shared" si="34"/>
        <v>700</v>
      </c>
      <c r="G421">
        <f>G420*(1+(($B421-$B420)/B420))*(1-Input!$B$8/12)</f>
        <v>1353.7895572136058</v>
      </c>
      <c r="H421">
        <f t="shared" si="30"/>
        <v>2977637.025869933</v>
      </c>
      <c r="I421">
        <f>I420*(1+(($B421-$B420)/B420))*(1-Input!$B$9/12)</f>
        <v>1284.5392348488544</v>
      </c>
      <c r="J421">
        <f t="shared" si="31"/>
        <v>2825286.3166674799</v>
      </c>
      <c r="K421">
        <f>K420*(1+(($B421-$B420)/B420))*(1-Input!$B$10/12)</f>
        <v>1176.8868969708346</v>
      </c>
      <c r="L421">
        <f t="shared" si="32"/>
        <v>2588451.1733358363</v>
      </c>
    </row>
    <row r="422" spans="1:12" x14ac:dyDescent="0.35">
      <c r="A422" t="str">
        <f>Dati!A422</f>
        <v>2022-12</v>
      </c>
      <c r="B422">
        <f>Dati!B422</f>
        <v>1347.3998688822501</v>
      </c>
      <c r="C422">
        <f t="shared" si="33"/>
        <v>2203</v>
      </c>
      <c r="D422">
        <f>IF(OR(RIGHT(A422,2)="12",RIGHT(A422,2)="03",RIGHT(A422,2)="06",RIGHT(A422,2)="09"),TRUNC(Input!$B$12/B422),0)</f>
        <v>3</v>
      </c>
      <c r="E422">
        <f>IF(D422=0,0,IF(Input!$B$2="FISSA",Input!$B$3,MIN(Input!$B$6,MAX(Input!$B$5,B422*Input!$B$4))))</f>
        <v>5</v>
      </c>
      <c r="F422">
        <f t="shared" si="34"/>
        <v>705</v>
      </c>
      <c r="G422">
        <f>G421*(1+(($B422-$B421)/B421))*(1-Input!$B$8/12)</f>
        <v>1300.9462925530408</v>
      </c>
      <c r="H422">
        <f t="shared" si="30"/>
        <v>2865279.6824943488</v>
      </c>
      <c r="I422">
        <f>I421*(1+(($B422-$B421)/B421))*(1-Input!$B$9/12)</f>
        <v>1234.2447460418537</v>
      </c>
      <c r="J422">
        <f t="shared" si="31"/>
        <v>2718336.1755302036</v>
      </c>
      <c r="K422">
        <f>K421*(1+(($B422-$B421)/B421))*(1-Input!$B$10/12)</f>
        <v>1130.5717636329305</v>
      </c>
      <c r="L422">
        <f t="shared" si="32"/>
        <v>2489944.5952833458</v>
      </c>
    </row>
    <row r="423" spans="1:12" x14ac:dyDescent="0.35">
      <c r="A423" t="str">
        <f>Dati!A423</f>
        <v>2023-01</v>
      </c>
      <c r="B423">
        <f>Dati!B423</f>
        <v>1444.3159081977999</v>
      </c>
      <c r="C423">
        <f t="shared" si="33"/>
        <v>2203</v>
      </c>
      <c r="D423">
        <f>IF(OR(RIGHT(A423,2)="12",RIGHT(A423,2)="03",RIGHT(A423,2)="06",RIGHT(A423,2)="09"),TRUNC(Input!$B$12/B423),0)</f>
        <v>0</v>
      </c>
      <c r="E423">
        <f>IF(D423=0,0,IF(Input!$B$2="FISSA",Input!$B$3,MIN(Input!$B$6,MAX(Input!$B$5,B423*Input!$B$4))))</f>
        <v>0</v>
      </c>
      <c r="F423">
        <f t="shared" si="34"/>
        <v>705</v>
      </c>
      <c r="G423">
        <f>G422*(1+(($B423-$B422)/B422))*(1-Input!$B$8/12)</f>
        <v>1394.4047999290156</v>
      </c>
      <c r="H423">
        <f t="shared" si="30"/>
        <v>3071168.7742436212</v>
      </c>
      <c r="I423">
        <f>I422*(1+(($B423-$B422)/B422))*(1-Input!$B$9/12)</f>
        <v>1322.7461121874392</v>
      </c>
      <c r="J423">
        <f t="shared" si="31"/>
        <v>2913304.6851489283</v>
      </c>
      <c r="K423">
        <f>K422*(1+(($B423-$B422)/B422))*(1-Input!$B$10/12)</f>
        <v>1211.3867940097764</v>
      </c>
      <c r="L423">
        <f t="shared" si="32"/>
        <v>2667980.1072035376</v>
      </c>
    </row>
    <row r="424" spans="1:12" x14ac:dyDescent="0.35">
      <c r="A424" t="str">
        <f>Dati!A424</f>
        <v>2023-02</v>
      </c>
      <c r="B424">
        <f>Dati!B424</f>
        <v>1403.4293027966</v>
      </c>
      <c r="C424">
        <f t="shared" si="33"/>
        <v>2203</v>
      </c>
      <c r="D424">
        <f>IF(OR(RIGHT(A424,2)="12",RIGHT(A424,2)="03",RIGHT(A424,2)="06",RIGHT(A424,2)="09"),TRUNC(Input!$B$12/B424),0)</f>
        <v>0</v>
      </c>
      <c r="E424">
        <f>IF(D424=0,0,IF(Input!$B$2="FISSA",Input!$B$3,MIN(Input!$B$6,MAX(Input!$B$5,B424*Input!$B$4))))</f>
        <v>0</v>
      </c>
      <c r="F424">
        <f t="shared" si="34"/>
        <v>705</v>
      </c>
      <c r="G424">
        <f>G423*(1+(($B424-$B423)/B423))*(1-Input!$B$8/12)</f>
        <v>1354.8181987249006</v>
      </c>
      <c r="H424">
        <f t="shared" si="30"/>
        <v>2983959.4917909559</v>
      </c>
      <c r="I424">
        <f>I423*(1+(($B424-$B423)/B423))*(1-Input!$B$9/12)</f>
        <v>1285.0332101862907</v>
      </c>
      <c r="J424">
        <f t="shared" si="31"/>
        <v>2830223.1620403985</v>
      </c>
      <c r="K424">
        <f>K423*(1+(($B424-$B423)/B423))*(1-Input!$B$10/12)</f>
        <v>1176.6036369677611</v>
      </c>
      <c r="L424">
        <f t="shared" si="32"/>
        <v>2591352.8122399775</v>
      </c>
    </row>
    <row r="425" spans="1:12" x14ac:dyDescent="0.35">
      <c r="A425" t="str">
        <f>Dati!A425</f>
        <v>2023-03</v>
      </c>
      <c r="B425">
        <f>Dati!B425</f>
        <v>1447.67490812246</v>
      </c>
      <c r="C425">
        <f t="shared" si="33"/>
        <v>2206</v>
      </c>
      <c r="D425">
        <f>IF(OR(RIGHT(A425,2)="12",RIGHT(A425,2)="03",RIGHT(A425,2)="06",RIGHT(A425,2)="09"),TRUNC(Input!$B$12/B425),0)</f>
        <v>3</v>
      </c>
      <c r="E425">
        <f>IF(D425=0,0,IF(Input!$B$2="FISSA",Input!$B$3,MIN(Input!$B$6,MAX(Input!$B$5,B425*Input!$B$4))))</f>
        <v>5</v>
      </c>
      <c r="F425">
        <f t="shared" si="34"/>
        <v>710</v>
      </c>
      <c r="G425">
        <f>G424*(1+(($B425-$B424)/B424))*(1-Input!$B$8/12)</f>
        <v>1397.414791583077</v>
      </c>
      <c r="H425">
        <f t="shared" si="30"/>
        <v>3081987.0302322679</v>
      </c>
      <c r="I425">
        <f>I424*(1+(($B425-$B424)/B424))*(1-Input!$B$9/12)</f>
        <v>1325.2700126265563</v>
      </c>
      <c r="J425">
        <f t="shared" si="31"/>
        <v>2922835.6478541833</v>
      </c>
      <c r="K425">
        <f>K424*(1+(($B425-$B424)/B424))*(1-Input!$B$10/12)</f>
        <v>1213.1924521124959</v>
      </c>
      <c r="L425">
        <f t="shared" si="32"/>
        <v>2675592.5493601658</v>
      </c>
    </row>
    <row r="426" spans="1:12" x14ac:dyDescent="0.35">
      <c r="A426" t="str">
        <f>Dati!A426</f>
        <v>2023-04</v>
      </c>
      <c r="B426">
        <f>Dati!B426</f>
        <v>1469.1699282598099</v>
      </c>
      <c r="C426">
        <f t="shared" si="33"/>
        <v>2206</v>
      </c>
      <c r="D426">
        <f>IF(OR(RIGHT(A426,2)="12",RIGHT(A426,2)="03",RIGHT(A426,2)="06",RIGHT(A426,2)="09"),TRUNC(Input!$B$12/B426),0)</f>
        <v>0</v>
      </c>
      <c r="E426">
        <f>IF(D426=0,0,IF(Input!$B$2="FISSA",Input!$B$3,MIN(Input!$B$6,MAX(Input!$B$5,B426*Input!$B$4))))</f>
        <v>0</v>
      </c>
      <c r="F426">
        <f t="shared" si="34"/>
        <v>710</v>
      </c>
      <c r="G426">
        <f>G425*(1+(($B426-$B425)/B425))*(1-Input!$B$8/12)</f>
        <v>1418.0453711894834</v>
      </c>
      <c r="H426">
        <f t="shared" si="30"/>
        <v>3127498.0888440004</v>
      </c>
      <c r="I426">
        <f>I425*(1+(($B426-$B425)/B425))*(1-Input!$B$9/12)</f>
        <v>1344.6673722761525</v>
      </c>
      <c r="J426">
        <f t="shared" si="31"/>
        <v>2965626.2232411923</v>
      </c>
      <c r="K426">
        <f>K425*(1+(($B426-$B425)/B425))*(1-Input!$B$10/12)</f>
        <v>1230.6928835064696</v>
      </c>
      <c r="L426">
        <f t="shared" si="32"/>
        <v>2714198.501015272</v>
      </c>
    </row>
    <row r="427" spans="1:12" x14ac:dyDescent="0.35">
      <c r="A427" t="str">
        <f>Dati!A427</f>
        <v>2023-05</v>
      </c>
      <c r="B427">
        <f>Dati!B427</f>
        <v>1454.4817842935599</v>
      </c>
      <c r="C427">
        <f t="shared" si="33"/>
        <v>2206</v>
      </c>
      <c r="D427">
        <f>IF(OR(RIGHT(A427,2)="12",RIGHT(A427,2)="03",RIGHT(A427,2)="06",RIGHT(A427,2)="09"),TRUNC(Input!$B$12/B427),0)</f>
        <v>0</v>
      </c>
      <c r="E427">
        <f>IF(D427=0,0,IF(Input!$B$2="FISSA",Input!$B$3,MIN(Input!$B$6,MAX(Input!$B$5,B427*Input!$B$4))))</f>
        <v>0</v>
      </c>
      <c r="F427">
        <f t="shared" si="34"/>
        <v>710</v>
      </c>
      <c r="G427">
        <f>G426*(1+(($B427-$B426)/B426))*(1-Input!$B$8/12)</f>
        <v>1403.7513600460245</v>
      </c>
      <c r="H427">
        <f t="shared" si="30"/>
        <v>3095965.5002615303</v>
      </c>
      <c r="I427">
        <f>I426*(1+(($B427-$B426)/B426))*(1-Input!$B$9/12)</f>
        <v>1330.9466142564449</v>
      </c>
      <c r="J427">
        <f t="shared" si="31"/>
        <v>2935358.2310497174</v>
      </c>
      <c r="K427">
        <f>K426*(1+(($B427-$B426)/B426))*(1-Input!$B$10/12)</f>
        <v>1217.88127083009</v>
      </c>
      <c r="L427">
        <f t="shared" si="32"/>
        <v>2685936.0834511784</v>
      </c>
    </row>
    <row r="428" spans="1:12" x14ac:dyDescent="0.35">
      <c r="A428" t="str">
        <f>Dati!A428</f>
        <v>2023-06</v>
      </c>
      <c r="B428">
        <f>Dati!B428</f>
        <v>1539.5734746708399</v>
      </c>
      <c r="C428">
        <f t="shared" si="33"/>
        <v>2209</v>
      </c>
      <c r="D428">
        <f>IF(OR(RIGHT(A428,2)="12",RIGHT(A428,2)="03",RIGHT(A428,2)="06",RIGHT(A428,2)="09"),TRUNC(Input!$B$12/B428),0)</f>
        <v>3</v>
      </c>
      <c r="E428">
        <f>IF(D428=0,0,IF(Input!$B$2="FISSA",Input!$B$3,MIN(Input!$B$6,MAX(Input!$B$5,B428*Input!$B$4))))</f>
        <v>5</v>
      </c>
      <c r="F428">
        <f t="shared" si="34"/>
        <v>715</v>
      </c>
      <c r="G428">
        <f>G427*(1+(($B428-$B427)/B427))*(1-Input!$B$8/12)</f>
        <v>1485.75134051128</v>
      </c>
      <c r="H428">
        <f t="shared" si="30"/>
        <v>3281309.7111894176</v>
      </c>
      <c r="I428">
        <f>I427*(1+(($B428-$B427)/B427))*(1-Input!$B$9/12)</f>
        <v>1408.5176121581014</v>
      </c>
      <c r="J428">
        <f t="shared" si="31"/>
        <v>3110700.405257246</v>
      </c>
      <c r="K428">
        <f>K427*(1+(($B428-$B427)/B427))*(1-Input!$B$10/12)</f>
        <v>1288.5939602219144</v>
      </c>
      <c r="L428">
        <f t="shared" si="32"/>
        <v>2845789.0581302089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0921-4FC3-4EDE-A15E-1CF38925FAE0}">
  <dimension ref="A1:L428"/>
  <sheetViews>
    <sheetView workbookViewId="0">
      <pane ySplit="1" topLeftCell="A395" activePane="bottomLeft" state="frozen"/>
      <selection pane="bottomLeft" activeCell="G4" sqref="G4"/>
    </sheetView>
  </sheetViews>
  <sheetFormatPr defaultRowHeight="14.5" x14ac:dyDescent="0.35"/>
  <cols>
    <col min="3" max="3" width="13.26953125" customWidth="1"/>
    <col min="4" max="4" width="12.54296875" bestFit="1" customWidth="1"/>
    <col min="7" max="7" width="12" customWidth="1"/>
    <col min="8" max="8" width="8.54296875" customWidth="1"/>
    <col min="9" max="9" width="11.81640625" bestFit="1" customWidth="1"/>
    <col min="11" max="11" width="11.81640625" bestFit="1" customWidth="1"/>
    <col min="15" max="17" width="16.26953125" bestFit="1" customWidth="1"/>
  </cols>
  <sheetData>
    <row r="1" spans="1:12" x14ac:dyDescent="0.35">
      <c r="A1" s="5" t="s">
        <v>436</v>
      </c>
      <c r="B1" s="5" t="s">
        <v>437</v>
      </c>
      <c r="C1" s="5" t="s">
        <v>448</v>
      </c>
      <c r="D1" s="5" t="s">
        <v>449</v>
      </c>
      <c r="E1" s="5" t="s">
        <v>450</v>
      </c>
      <c r="F1" s="5" t="s">
        <v>451</v>
      </c>
      <c r="G1" s="6" t="s">
        <v>456</v>
      </c>
      <c r="H1" s="6" t="s">
        <v>441</v>
      </c>
      <c r="I1" s="3" t="s">
        <v>457</v>
      </c>
      <c r="J1" s="3" t="s">
        <v>442</v>
      </c>
      <c r="K1" s="4" t="s">
        <v>458</v>
      </c>
      <c r="L1" s="4" t="s">
        <v>443</v>
      </c>
    </row>
    <row r="2" spans="1:12" x14ac:dyDescent="0.35">
      <c r="A2" t="str">
        <f>Dati!A2</f>
        <v>1987-12</v>
      </c>
      <c r="B2">
        <f>Dati!B2</f>
        <v>100</v>
      </c>
      <c r="C2">
        <f>0+D2</f>
        <v>50</v>
      </c>
      <c r="D2">
        <f>IF(OR(RIGHT(A2,2)="12",RIGHT(A2,2)="03",RIGHT(A2,2)="06",RIGHT(A2,2)="09"),TRUNC(Input!$B$12/B2),0)</f>
        <v>50</v>
      </c>
      <c r="E2">
        <f>IF(D2=0,0,IF(Input!$C$2="FISSA",Input!$C$3,MIN(Input!$C$6,MAX(Input!$C$5,B2*Input!$C$4))))</f>
        <v>15</v>
      </c>
      <c r="F2">
        <f>E2</f>
        <v>15</v>
      </c>
      <c r="G2">
        <f>B2*(1-Input!B8/12)</f>
        <v>99.991666666666674</v>
      </c>
      <c r="H2">
        <f>G2*$C2-$F2</f>
        <v>4984.5833333333339</v>
      </c>
      <c r="I2">
        <f>B2*(1-Input!B9/12)</f>
        <v>99.979166666666657</v>
      </c>
      <c r="J2">
        <f>I2*$C2-$F2</f>
        <v>4983.958333333333</v>
      </c>
      <c r="K2">
        <f>B2*(1-Input!B10/12)</f>
        <v>99.958333333333343</v>
      </c>
      <c r="L2">
        <f>K2*$C2-$F2</f>
        <v>4982.916666666667</v>
      </c>
    </row>
    <row r="3" spans="1:12" x14ac:dyDescent="0.35">
      <c r="A3" t="str">
        <f>Dati!A3</f>
        <v>1988-01</v>
      </c>
      <c r="B3">
        <f>Dati!B3</f>
        <v>102.533403690836</v>
      </c>
      <c r="C3">
        <f>C2+D3</f>
        <v>50</v>
      </c>
      <c r="D3">
        <f>IF(OR(RIGHT(A3,2)="12",RIGHT(A3,2)="03",RIGHT(A3,2)="06",RIGHT(A3,2)="09"),TRUNC(Input!$B$12/B3),0)</f>
        <v>0</v>
      </c>
      <c r="E3">
        <f>IF(D3=0,0,IF(Input!$C$2="FISSA",Input!$C$3,MIN(Input!$C$6,MAX(Input!$C$5,B3*Input!$C$4))))</f>
        <v>0</v>
      </c>
      <c r="F3">
        <f>F2+E3</f>
        <v>15</v>
      </c>
      <c r="G3">
        <f>G2*(1+(($B3-$B2)/B2))*(1-Input!$B$8/12)</f>
        <v>102.51631550225838</v>
      </c>
      <c r="H3">
        <f t="shared" ref="H3:H66" si="0">G3*C3-F3</f>
        <v>5110.8157751129193</v>
      </c>
      <c r="I3">
        <f>I2*(1+(($B3-$B2)/B2))*(1-Input!$B$9/12)</f>
        <v>102.49068588953266</v>
      </c>
      <c r="J3">
        <f t="shared" ref="J3:J66" si="1">I3*$C3-$F3</f>
        <v>5109.5342944766326</v>
      </c>
      <c r="K3">
        <f>K2*(1+(($B3-$B2)/B2))*(1-Input!$B$10/12)</f>
        <v>102.44797698869846</v>
      </c>
      <c r="L3">
        <f t="shared" ref="L3:L66" si="2">K3*$C3-$F3</f>
        <v>5107.3988494349232</v>
      </c>
    </row>
    <row r="4" spans="1:12" x14ac:dyDescent="0.35">
      <c r="A4" t="str">
        <f>Dati!A4</f>
        <v>1988-02</v>
      </c>
      <c r="B4">
        <f>Dati!B4</f>
        <v>108.488225573137</v>
      </c>
      <c r="C4">
        <f t="shared" ref="C4:C67" si="3">C3+D4</f>
        <v>50</v>
      </c>
      <c r="D4">
        <f>IF(OR(RIGHT(A4,2)="12",RIGHT(A4,2)="03",RIGHT(A4,2)="06",RIGHT(A4,2)="09"),TRUNC(Input!$B$12/B4),0)</f>
        <v>0</v>
      </c>
      <c r="E4">
        <f>IF(D4=0,0,IF(Input!$C$2="FISSA",Input!$C$3,MIN(Input!$C$6,MAX(Input!$C$5,B4*Input!$C$4))))</f>
        <v>0</v>
      </c>
      <c r="F4">
        <f t="shared" ref="F4:F67" si="4">F3+E4</f>
        <v>15</v>
      </c>
      <c r="G4">
        <f>G3*(1+(($B4-$B3)/B3))*(1-Input!$B$8/12)</f>
        <v>108.46110577685231</v>
      </c>
      <c r="H4">
        <f t="shared" si="0"/>
        <v>5408.0552888426155</v>
      </c>
      <c r="I4">
        <f>I3*(1+(($B4-$B3)/B3))*(1-Input!$B$9/12)</f>
        <v>108.42043455724382</v>
      </c>
      <c r="J4">
        <f t="shared" si="1"/>
        <v>5406.0217278621913</v>
      </c>
      <c r="K4">
        <f>K3*(1+(($B4-$B3)/B3))*(1-Input!$B$10/12)</f>
        <v>108.35267178760694</v>
      </c>
      <c r="L4">
        <f t="shared" si="2"/>
        <v>5402.6335893803471</v>
      </c>
    </row>
    <row r="5" spans="1:12" x14ac:dyDescent="0.35">
      <c r="A5" t="str">
        <f>Dati!A5</f>
        <v>1988-03</v>
      </c>
      <c r="B5">
        <f>Dati!B5</f>
        <v>111.86216624151599</v>
      </c>
      <c r="C5">
        <f t="shared" si="3"/>
        <v>94</v>
      </c>
      <c r="D5">
        <f>IF(OR(RIGHT(A5,2)="12",RIGHT(A5,2)="03",RIGHT(A5,2)="06",RIGHT(A5,2)="09"),TRUNC(Input!$B$12/B5),0)</f>
        <v>44</v>
      </c>
      <c r="E5">
        <f>IF(D5=0,0,IF(Input!$C$2="FISSA",Input!$C$3,MIN(Input!$C$6,MAX(Input!$C$5,B5*Input!$C$4))))</f>
        <v>15</v>
      </c>
      <c r="F5">
        <f t="shared" si="4"/>
        <v>30</v>
      </c>
      <c r="G5">
        <f>G4*(1+(($B5-$B4)/B4))*(1-Input!$B$8/12)</f>
        <v>111.82488351343348</v>
      </c>
      <c r="H5">
        <f t="shared" si="0"/>
        <v>10481.539050262747</v>
      </c>
      <c r="I5">
        <f>I4*(1+(($B5-$B4)/B4))*(1-Input!$B$9/12)</f>
        <v>111.76897689637474</v>
      </c>
      <c r="J5">
        <f t="shared" si="1"/>
        <v>10476.283828259226</v>
      </c>
      <c r="K5">
        <f>K4*(1+(($B5-$B4)/B4))*(1-Input!$B$10/12)</f>
        <v>111.67584578850582</v>
      </c>
      <c r="L5">
        <f t="shared" si="2"/>
        <v>10467.529504119548</v>
      </c>
    </row>
    <row r="6" spans="1:12" x14ac:dyDescent="0.35">
      <c r="A6" t="str">
        <f>Dati!A6</f>
        <v>1988-04</v>
      </c>
      <c r="B6">
        <f>Dati!B6</f>
        <v>113.31388056347301</v>
      </c>
      <c r="C6">
        <f t="shared" si="3"/>
        <v>94</v>
      </c>
      <c r="D6">
        <f>IF(OR(RIGHT(A6,2)="12",RIGHT(A6,2)="03",RIGHT(A6,2)="06",RIGHT(A6,2)="09"),TRUNC(Input!$B$12/B6),0)</f>
        <v>0</v>
      </c>
      <c r="E6">
        <f>IF(D6=0,0,IF(Input!$C$2="FISSA",Input!$C$3,MIN(Input!$C$6,MAX(Input!$C$5,B6*Input!$C$4))))</f>
        <v>0</v>
      </c>
      <c r="F6">
        <f t="shared" si="4"/>
        <v>30</v>
      </c>
      <c r="G6">
        <f>G5*(1+(($B6-$B5)/B5))*(1-Input!$B$8/12)</f>
        <v>113.26667431493532</v>
      </c>
      <c r="H6">
        <f t="shared" si="0"/>
        <v>10617.067385603919</v>
      </c>
      <c r="I6">
        <f>I5*(1+(($B6-$B5)/B5))*(1-Input!$B$9/12)</f>
        <v>113.19589444234605</v>
      </c>
      <c r="J6">
        <f t="shared" si="1"/>
        <v>10610.414077580528</v>
      </c>
      <c r="K6">
        <f>K5*(1+(($B6-$B5)/B5))*(1-Input!$B$10/12)</f>
        <v>113.07800662250101</v>
      </c>
      <c r="L6">
        <f t="shared" si="2"/>
        <v>10599.332622515094</v>
      </c>
    </row>
    <row r="7" spans="1:12" x14ac:dyDescent="0.35">
      <c r="A7" t="str">
        <f>Dati!A7</f>
        <v>1988-05</v>
      </c>
      <c r="B7">
        <f>Dati!B7</f>
        <v>111.102469116173</v>
      </c>
      <c r="C7">
        <f t="shared" si="3"/>
        <v>94</v>
      </c>
      <c r="D7">
        <f>IF(OR(RIGHT(A7,2)="12",RIGHT(A7,2)="03",RIGHT(A7,2)="06",RIGHT(A7,2)="09"),TRUNC(Input!$B$12/B7),0)</f>
        <v>0</v>
      </c>
      <c r="E7">
        <f>IF(D7=0,0,IF(Input!$C$2="FISSA",Input!$C$3,MIN(Input!$C$6,MAX(Input!$C$5,B7*Input!$C$4))))</f>
        <v>0</v>
      </c>
      <c r="F7">
        <f t="shared" si="4"/>
        <v>30</v>
      </c>
      <c r="G7">
        <f>G6*(1+(($B7-$B6)/B6))*(1-Input!$B$8/12)</f>
        <v>111.04692945350295</v>
      </c>
      <c r="H7">
        <f t="shared" si="0"/>
        <v>10408.411368629279</v>
      </c>
      <c r="I7">
        <f>I6*(1+(($B7-$B6)/B6))*(1-Input!$B$9/12)</f>
        <v>110.96366334202521</v>
      </c>
      <c r="J7">
        <f t="shared" si="1"/>
        <v>10400.584354150371</v>
      </c>
      <c r="K7">
        <f>K6*(1+(($B7-$B6)/B6))*(1-Input!$B$10/12)</f>
        <v>110.82500211204095</v>
      </c>
      <c r="L7">
        <f t="shared" si="2"/>
        <v>10387.55019853185</v>
      </c>
    </row>
    <row r="8" spans="1:12" x14ac:dyDescent="0.35">
      <c r="A8" t="str">
        <f>Dati!A8</f>
        <v>1988-06</v>
      </c>
      <c r="B8">
        <f>Dati!B8</f>
        <v>111.01436835907199</v>
      </c>
      <c r="C8">
        <f t="shared" si="3"/>
        <v>139</v>
      </c>
      <c r="D8">
        <f>IF(OR(RIGHT(A8,2)="12",RIGHT(A8,2)="03",RIGHT(A8,2)="06",RIGHT(A8,2)="09"),TRUNC(Input!$B$12/B8),0)</f>
        <v>45</v>
      </c>
      <c r="E8">
        <f>IF(D8=0,0,IF(Input!$C$2="FISSA",Input!$C$3,MIN(Input!$C$6,MAX(Input!$C$5,B8*Input!$C$4))))</f>
        <v>15</v>
      </c>
      <c r="F8">
        <f t="shared" si="4"/>
        <v>45</v>
      </c>
      <c r="G8">
        <f>G7*(1+(($B8-$B7)/B7))*(1-Input!$B$8/12)</f>
        <v>110.94962616487624</v>
      </c>
      <c r="H8">
        <f t="shared" si="0"/>
        <v>15376.998036917797</v>
      </c>
      <c r="I8">
        <f>I7*(1+(($B8-$B7)/B7))*(1-Input!$B$9/12)</f>
        <v>110.85257355505976</v>
      </c>
      <c r="J8">
        <f t="shared" si="1"/>
        <v>15363.507724153307</v>
      </c>
      <c r="K8">
        <f>K7*(1+(($B8-$B7)/B7))*(1-Input!$B$10/12)</f>
        <v>110.69098091029043</v>
      </c>
      <c r="L8">
        <f t="shared" si="2"/>
        <v>15341.046346530371</v>
      </c>
    </row>
    <row r="9" spans="1:12" x14ac:dyDescent="0.35">
      <c r="A9" t="str">
        <f>Dati!A9</f>
        <v>1988-07</v>
      </c>
      <c r="B9">
        <f>Dati!B9</f>
        <v>113.095166012039</v>
      </c>
      <c r="C9">
        <f t="shared" si="3"/>
        <v>139</v>
      </c>
      <c r="D9">
        <f>IF(OR(RIGHT(A9,2)="12",RIGHT(A9,2)="03",RIGHT(A9,2)="06",RIGHT(A9,2)="09"),TRUNC(Input!$B$12/B9),0)</f>
        <v>0</v>
      </c>
      <c r="E9">
        <f>IF(D9=0,0,IF(Input!$C$2="FISSA",Input!$C$3,MIN(Input!$C$6,MAX(Input!$C$5,B9*Input!$C$4))))</f>
        <v>0</v>
      </c>
      <c r="F9">
        <f t="shared" si="4"/>
        <v>45</v>
      </c>
      <c r="G9">
        <f>G8*(1+(($B9-$B8)/B8))*(1-Input!$B$8/12)</f>
        <v>113.01979122175965</v>
      </c>
      <c r="H9">
        <f t="shared" si="0"/>
        <v>15664.75097982459</v>
      </c>
      <c r="I9">
        <f>I8*(1+(($B9-$B8)/B8))*(1-Input!$B$9/12)</f>
        <v>112.90681145347497</v>
      </c>
      <c r="J9">
        <f t="shared" si="1"/>
        <v>15649.046792033021</v>
      </c>
      <c r="K9">
        <f>K8*(1+(($B9-$B8)/B8))*(1-Input!$B$10/12)</f>
        <v>112.71873143559877</v>
      </c>
      <c r="L9">
        <f t="shared" si="2"/>
        <v>15622.903669548228</v>
      </c>
    </row>
    <row r="10" spans="1:12" x14ac:dyDescent="0.35">
      <c r="A10" t="str">
        <f>Dati!A10</f>
        <v>1988-08</v>
      </c>
      <c r="B10">
        <f>Dati!B10</f>
        <v>106.906762261227</v>
      </c>
      <c r="C10">
        <f t="shared" si="3"/>
        <v>139</v>
      </c>
      <c r="D10">
        <f>IF(OR(RIGHT(A10,2)="12",RIGHT(A10,2)="03",RIGHT(A10,2)="06",RIGHT(A10,2)="09"),TRUNC(Input!$B$12/B10),0)</f>
        <v>0</v>
      </c>
      <c r="E10">
        <f>IF(D10=0,0,IF(Input!$C$2="FISSA",Input!$C$3,MIN(Input!$C$6,MAX(Input!$C$5,B10*Input!$C$4))))</f>
        <v>0</v>
      </c>
      <c r="F10">
        <f t="shared" si="4"/>
        <v>45</v>
      </c>
      <c r="G10">
        <f>G9*(1+(($B10-$B9)/B9))*(1-Input!$B$8/12)</f>
        <v>106.82660891102547</v>
      </c>
      <c r="H10">
        <f t="shared" si="0"/>
        <v>14803.898638632541</v>
      </c>
      <c r="I10">
        <f>I9*(1+(($B10-$B9)/B9))*(1-Input!$B$9/12)</f>
        <v>106.70647904262766</v>
      </c>
      <c r="J10">
        <f t="shared" si="1"/>
        <v>14787.200586925244</v>
      </c>
      <c r="K10">
        <f>K9*(1+(($B10-$B9)/B9))*(1-Input!$B$10/12)</f>
        <v>106.50652942081037</v>
      </c>
      <c r="L10">
        <f t="shared" si="2"/>
        <v>14759.407589492641</v>
      </c>
    </row>
    <row r="11" spans="1:12" x14ac:dyDescent="0.35">
      <c r="A11" t="str">
        <f>Dati!A11</f>
        <v>1988-09</v>
      </c>
      <c r="B11">
        <f>Dati!B11</f>
        <v>111.525983132364</v>
      </c>
      <c r="C11">
        <f t="shared" si="3"/>
        <v>183</v>
      </c>
      <c r="D11">
        <f>IF(OR(RIGHT(A11,2)="12",RIGHT(A11,2)="03",RIGHT(A11,2)="06",RIGHT(A11,2)="09"),TRUNC(Input!$B$12/B11),0)</f>
        <v>44</v>
      </c>
      <c r="E11">
        <f>IF(D11=0,0,IF(Input!$C$2="FISSA",Input!$C$3,MIN(Input!$C$6,MAX(Input!$C$5,B11*Input!$C$4))))</f>
        <v>15</v>
      </c>
      <c r="F11">
        <f t="shared" si="4"/>
        <v>60</v>
      </c>
      <c r="G11">
        <f>G10*(1+(($B11-$B10)/B10))*(1-Input!$B$8/12)</f>
        <v>111.43307965721309</v>
      </c>
      <c r="H11">
        <f t="shared" si="0"/>
        <v>20332.253577269996</v>
      </c>
      <c r="I11">
        <f>I10*(1+(($B11-$B10)/B10))*(1-Input!$B$9/12)</f>
        <v>111.293855037388</v>
      </c>
      <c r="J11">
        <f t="shared" si="1"/>
        <v>20306.775471842004</v>
      </c>
      <c r="K11">
        <f>K10*(1+(($B11-$B10)/B10))*(1-Input!$B$10/12)</f>
        <v>111.06216186532052</v>
      </c>
      <c r="L11">
        <f t="shared" si="2"/>
        <v>20264.375621353654</v>
      </c>
    </row>
    <row r="12" spans="1:12" x14ac:dyDescent="0.35">
      <c r="A12" t="str">
        <f>Dati!A12</f>
        <v>1988-10</v>
      </c>
      <c r="B12">
        <f>Dati!B12</f>
        <v>118.848912757351</v>
      </c>
      <c r="C12">
        <f t="shared" si="3"/>
        <v>183</v>
      </c>
      <c r="D12">
        <f>IF(OR(RIGHT(A12,2)="12",RIGHT(A12,2)="03",RIGHT(A12,2)="06",RIGHT(A12,2)="09"),TRUNC(Input!$B$12/B12),0)</f>
        <v>0</v>
      </c>
      <c r="E12">
        <f>IF(D12=0,0,IF(Input!$C$2="FISSA",Input!$C$3,MIN(Input!$C$6,MAX(Input!$C$5,B12*Input!$C$4))))</f>
        <v>0</v>
      </c>
      <c r="F12">
        <f t="shared" si="4"/>
        <v>60</v>
      </c>
      <c r="G12">
        <f>G11*(1+(($B12-$B11)/B11))*(1-Input!$B$8/12)</f>
        <v>118.74001330299227</v>
      </c>
      <c r="H12">
        <f t="shared" si="0"/>
        <v>21669.422434447584</v>
      </c>
      <c r="I12">
        <f>I11*(1+(($B12-$B11)/B11))*(1-Input!$B$9/12)</f>
        <v>118.57683419888237</v>
      </c>
      <c r="J12">
        <f t="shared" si="1"/>
        <v>21639.560658395472</v>
      </c>
      <c r="K12">
        <f>K11*(1+(($B12-$B11)/B11))*(1-Input!$B$10/12)</f>
        <v>118.30532199855767</v>
      </c>
      <c r="L12">
        <f t="shared" si="2"/>
        <v>21589.873925736054</v>
      </c>
    </row>
    <row r="13" spans="1:12" x14ac:dyDescent="0.35">
      <c r="A13" t="str">
        <f>Dati!A13</f>
        <v>1988-11</v>
      </c>
      <c r="B13">
        <f>Dati!B13</f>
        <v>122.858049109836</v>
      </c>
      <c r="C13">
        <f t="shared" si="3"/>
        <v>183</v>
      </c>
      <c r="D13">
        <f>IF(OR(RIGHT(A13,2)="12",RIGHT(A13,2)="03",RIGHT(A13,2)="06",RIGHT(A13,2)="09"),TRUNC(Input!$B$12/B13),0)</f>
        <v>0</v>
      </c>
      <c r="E13">
        <f>IF(D13=0,0,IF(Input!$C$2="FISSA",Input!$C$3,MIN(Input!$C$6,MAX(Input!$C$5,B13*Input!$C$4))))</f>
        <v>0</v>
      </c>
      <c r="F13">
        <f t="shared" si="4"/>
        <v>60</v>
      </c>
      <c r="G13">
        <f>G12*(1+(($B13-$B12)/B12))*(1-Input!$B$8/12)</f>
        <v>122.73524735502671</v>
      </c>
      <c r="H13">
        <f t="shared" si="0"/>
        <v>22400.55026596989</v>
      </c>
      <c r="I13">
        <f>I12*(1+(($B13-$B12)/B12))*(1-Input!$B$9/12)</f>
        <v>122.55125567989495</v>
      </c>
      <c r="J13">
        <f t="shared" si="1"/>
        <v>22366.879789420775</v>
      </c>
      <c r="K13">
        <f>K12*(1+(($B13-$B12)/B12))*(1-Input!$B$10/12)</f>
        <v>122.24516465939188</v>
      </c>
      <c r="L13">
        <f t="shared" si="2"/>
        <v>22310.865132668714</v>
      </c>
    </row>
    <row r="14" spans="1:12" x14ac:dyDescent="0.35">
      <c r="A14" t="str">
        <f>Dati!A14</f>
        <v>1988-12</v>
      </c>
      <c r="B14">
        <f>Dati!B14</f>
        <v>123.990744246223</v>
      </c>
      <c r="C14">
        <f t="shared" si="3"/>
        <v>223</v>
      </c>
      <c r="D14">
        <f>IF(OR(RIGHT(A14,2)="12",RIGHT(A14,2)="03",RIGHT(A14,2)="06",RIGHT(A14,2)="09"),TRUNC(Input!$B$12/B14),0)</f>
        <v>40</v>
      </c>
      <c r="E14">
        <f>IF(D14=0,0,IF(Input!$C$2="FISSA",Input!$C$3,MIN(Input!$C$6,MAX(Input!$C$5,B14*Input!$C$4))))</f>
        <v>15</v>
      </c>
      <c r="F14">
        <f t="shared" si="4"/>
        <v>75</v>
      </c>
      <c r="G14">
        <f>G13*(1+(($B14-$B13)/B13))*(1-Input!$B$8/12)</f>
        <v>123.85648808109215</v>
      </c>
      <c r="H14">
        <f t="shared" si="0"/>
        <v>27544.99684208355</v>
      </c>
      <c r="I14">
        <f>I13*(1+(($B14-$B13)/B13))*(1-Input!$B$9/12)</f>
        <v>123.65535542040487</v>
      </c>
      <c r="J14">
        <f t="shared" si="1"/>
        <v>27500.144258750286</v>
      </c>
      <c r="K14">
        <f>K13*(1+(($B14-$B13)/B13))*(1-Input!$B$10/12)</f>
        <v>123.3208041936858</v>
      </c>
      <c r="L14">
        <f t="shared" si="2"/>
        <v>27425.539335191934</v>
      </c>
    </row>
    <row r="15" spans="1:12" x14ac:dyDescent="0.35">
      <c r="A15" t="str">
        <f>Dati!A15</f>
        <v>1989-01</v>
      </c>
      <c r="B15">
        <f>Dati!B15</f>
        <v>128.48184996089799</v>
      </c>
      <c r="C15">
        <f t="shared" si="3"/>
        <v>223</v>
      </c>
      <c r="D15">
        <f>IF(OR(RIGHT(A15,2)="12",RIGHT(A15,2)="03",RIGHT(A15,2)="06",RIGHT(A15,2)="09"),TRUNC(Input!$B$12/B15),0)</f>
        <v>0</v>
      </c>
      <c r="E15">
        <f>IF(D15=0,0,IF(Input!$C$2="FISSA",Input!$C$3,MIN(Input!$C$6,MAX(Input!$C$5,B15*Input!$C$4))))</f>
        <v>0</v>
      </c>
      <c r="F15">
        <f t="shared" si="4"/>
        <v>75</v>
      </c>
      <c r="G15">
        <f>G14*(1+(($B15-$B14)/B14))*(1-Input!$B$8/12)</f>
        <v>128.33203563561005</v>
      </c>
      <c r="H15">
        <f t="shared" si="0"/>
        <v>28543.043946741043</v>
      </c>
      <c r="I15">
        <f>I14*(1+(($B15-$B14)/B14))*(1-Input!$B$9/12)</f>
        <v>128.10761826790082</v>
      </c>
      <c r="J15">
        <f t="shared" si="1"/>
        <v>28492.998873741883</v>
      </c>
      <c r="K15">
        <f>K14*(1+(($B15-$B14)/B14))*(1-Input!$B$10/12)</f>
        <v>127.73439895839047</v>
      </c>
      <c r="L15">
        <f t="shared" si="2"/>
        <v>28409.770967721077</v>
      </c>
    </row>
    <row r="16" spans="1:12" x14ac:dyDescent="0.35">
      <c r="A16" t="str">
        <f>Dati!A16</f>
        <v>1989-02</v>
      </c>
      <c r="B16">
        <f>Dati!B16</f>
        <v>127.723213512933</v>
      </c>
      <c r="C16">
        <f t="shared" si="3"/>
        <v>223</v>
      </c>
      <c r="D16">
        <f>IF(OR(RIGHT(A16,2)="12",RIGHT(A16,2)="03",RIGHT(A16,2)="06",RIGHT(A16,2)="09"),TRUNC(Input!$B$12/B16),0)</f>
        <v>0</v>
      </c>
      <c r="E16">
        <f>IF(D16=0,0,IF(Input!$C$2="FISSA",Input!$C$3,MIN(Input!$C$6,MAX(Input!$C$5,B16*Input!$C$4))))</f>
        <v>0</v>
      </c>
      <c r="F16">
        <f t="shared" si="4"/>
        <v>75</v>
      </c>
      <c r="G16">
        <f>G15*(1+(($B16-$B15)/B15))*(1-Input!$B$8/12)</f>
        <v>127.56365259392936</v>
      </c>
      <c r="H16">
        <f t="shared" si="0"/>
        <v>28371.694528446249</v>
      </c>
      <c r="I16">
        <f>I15*(1+(($B16-$B15)/B15))*(1-Input!$B$9/12)</f>
        <v>127.32466001748827</v>
      </c>
      <c r="J16">
        <f t="shared" si="1"/>
        <v>28318.399183899885</v>
      </c>
      <c r="K16">
        <f>K15*(1+(($B16-$B15)/B15))*(1-Input!$B$10/12)</f>
        <v>126.92726751762078</v>
      </c>
      <c r="L16">
        <f t="shared" si="2"/>
        <v>28229.780656429433</v>
      </c>
    </row>
    <row r="17" spans="1:12" x14ac:dyDescent="0.35">
      <c r="A17" t="str">
        <f>Dati!A17</f>
        <v>1989-03</v>
      </c>
      <c r="B17">
        <f>Dati!B17</f>
        <v>127.01965962804</v>
      </c>
      <c r="C17">
        <f t="shared" si="3"/>
        <v>262</v>
      </c>
      <c r="D17">
        <f>IF(OR(RIGHT(A17,2)="12",RIGHT(A17,2)="03",RIGHT(A17,2)="06",RIGHT(A17,2)="09"),TRUNC(Input!$B$12/B17),0)</f>
        <v>39</v>
      </c>
      <c r="E17">
        <f>IF(D17=0,0,IF(Input!$C$2="FISSA",Input!$C$3,MIN(Input!$C$6,MAX(Input!$C$5,B17*Input!$C$4))))</f>
        <v>15</v>
      </c>
      <c r="F17">
        <f t="shared" si="4"/>
        <v>90</v>
      </c>
      <c r="G17">
        <f>G16*(1+(($B17-$B16)/B16))*(1-Input!$B$8/12)</f>
        <v>126.85040589043309</v>
      </c>
      <c r="H17">
        <f t="shared" si="0"/>
        <v>33144.806343293472</v>
      </c>
      <c r="I17">
        <f>I16*(1+(($B17-$B16)/B16))*(1-Input!$B$9/12)</f>
        <v>126.59692168059159</v>
      </c>
      <c r="J17">
        <f t="shared" si="1"/>
        <v>33078.393480314997</v>
      </c>
      <c r="K17">
        <f>K16*(1+(($B17-$B16)/B16))*(1-Input!$B$10/12)</f>
        <v>126.17550300158402</v>
      </c>
      <c r="L17">
        <f t="shared" si="2"/>
        <v>32967.98178641501</v>
      </c>
    </row>
    <row r="18" spans="1:12" x14ac:dyDescent="0.35">
      <c r="A18" t="str">
        <f>Dati!A18</f>
        <v>1989-04</v>
      </c>
      <c r="B18">
        <f>Dati!B18</f>
        <v>130.21672426301501</v>
      </c>
      <c r="C18">
        <f t="shared" si="3"/>
        <v>262</v>
      </c>
      <c r="D18">
        <f>IF(OR(RIGHT(A18,2)="12",RIGHT(A18,2)="03",RIGHT(A18,2)="06",RIGHT(A18,2)="09"),TRUNC(Input!$B$12/B18),0)</f>
        <v>0</v>
      </c>
      <c r="E18">
        <f>IF(D18=0,0,IF(Input!$C$2="FISSA",Input!$C$3,MIN(Input!$C$6,MAX(Input!$C$5,B18*Input!$C$4))))</f>
        <v>0</v>
      </c>
      <c r="F18">
        <f t="shared" si="4"/>
        <v>90</v>
      </c>
      <c r="G18">
        <f>G17*(1+(($B18-$B17)/B17))*(1-Input!$B$8/12)</f>
        <v>130.03237350154322</v>
      </c>
      <c r="H18">
        <f t="shared" si="0"/>
        <v>33978.481857404324</v>
      </c>
      <c r="I18">
        <f>I17*(1+(($B18-$B17)/B17))*(1-Input!$B$9/12)</f>
        <v>129.75630787155279</v>
      </c>
      <c r="J18">
        <f t="shared" si="1"/>
        <v>33906.152662346831</v>
      </c>
      <c r="K18">
        <f>K17*(1+(($B18-$B17)/B17))*(1-Input!$B$10/12)</f>
        <v>129.29742396502505</v>
      </c>
      <c r="L18">
        <f t="shared" si="2"/>
        <v>33785.925078836561</v>
      </c>
    </row>
    <row r="19" spans="1:12" x14ac:dyDescent="0.35">
      <c r="A19" t="str">
        <f>Dati!A19</f>
        <v>1989-05</v>
      </c>
      <c r="B19">
        <f>Dati!B19</f>
        <v>127.145609124733</v>
      </c>
      <c r="C19">
        <f t="shared" si="3"/>
        <v>262</v>
      </c>
      <c r="D19">
        <f>IF(OR(RIGHT(A19,2)="12",RIGHT(A19,2)="03",RIGHT(A19,2)="06",RIGHT(A19,2)="09"),TRUNC(Input!$B$12/B19),0)</f>
        <v>0</v>
      </c>
      <c r="E19">
        <f>IF(D19=0,0,IF(Input!$C$2="FISSA",Input!$C$3,MIN(Input!$C$6,MAX(Input!$C$5,B19*Input!$C$4))))</f>
        <v>0</v>
      </c>
      <c r="F19">
        <f t="shared" si="4"/>
        <v>90</v>
      </c>
      <c r="G19">
        <f>G18*(1+(($B19-$B18)/B18))*(1-Input!$B$8/12)</f>
        <v>126.95502574323346</v>
      </c>
      <c r="H19">
        <f t="shared" si="0"/>
        <v>33172.216744727164</v>
      </c>
      <c r="I19">
        <f>I18*(1+(($B19-$B18)/B18))*(1-Input!$B$9/12)</f>
        <v>126.66965647941791</v>
      </c>
      <c r="J19">
        <f t="shared" si="1"/>
        <v>33097.449997607495</v>
      </c>
      <c r="K19">
        <f>K18*(1+(($B19-$B18)/B18))*(1-Input!$B$10/12)</f>
        <v>126.19538686813038</v>
      </c>
      <c r="L19">
        <f t="shared" si="2"/>
        <v>32973.19135945016</v>
      </c>
    </row>
    <row r="20" spans="1:12" x14ac:dyDescent="0.35">
      <c r="A20" t="str">
        <f>Dati!A20</f>
        <v>1989-06</v>
      </c>
      <c r="B20">
        <f>Dati!B20</f>
        <v>125.38112621543399</v>
      </c>
      <c r="C20">
        <f t="shared" si="3"/>
        <v>301</v>
      </c>
      <c r="D20">
        <f>IF(OR(RIGHT(A20,2)="12",RIGHT(A20,2)="03",RIGHT(A20,2)="06",RIGHT(A20,2)="09"),TRUNC(Input!$B$12/B20),0)</f>
        <v>39</v>
      </c>
      <c r="E20">
        <f>IF(D20=0,0,IF(Input!$C$2="FISSA",Input!$C$3,MIN(Input!$C$6,MAX(Input!$C$5,B20*Input!$C$4))))</f>
        <v>15</v>
      </c>
      <c r="F20">
        <f t="shared" si="4"/>
        <v>105</v>
      </c>
      <c r="G20">
        <f>G19*(1+(($B20-$B19)/B19))*(1-Input!$B$8/12)</f>
        <v>125.18275491872792</v>
      </c>
      <c r="H20">
        <f t="shared" si="0"/>
        <v>37575.009230537107</v>
      </c>
      <c r="I20">
        <f>I19*(1+(($B20-$B19)/B19))*(1-Input!$B$9/12)</f>
        <v>124.88575538954414</v>
      </c>
      <c r="J20">
        <f t="shared" si="1"/>
        <v>37485.612372252785</v>
      </c>
      <c r="K20">
        <f>K19*(1+(($B20-$B19)/B19))*(1-Input!$B$10/12)</f>
        <v>124.39223911105832</v>
      </c>
      <c r="L20">
        <f t="shared" si="2"/>
        <v>37337.06397242855</v>
      </c>
    </row>
    <row r="21" spans="1:12" x14ac:dyDescent="0.35">
      <c r="A21" t="str">
        <f>Dati!A21</f>
        <v>1989-07</v>
      </c>
      <c r="B21">
        <f>Dati!B21</f>
        <v>139.55075721730401</v>
      </c>
      <c r="C21">
        <f t="shared" si="3"/>
        <v>301</v>
      </c>
      <c r="D21">
        <f>IF(OR(RIGHT(A21,2)="12",RIGHT(A21,2)="03",RIGHT(A21,2)="06",RIGHT(A21,2)="09"),TRUNC(Input!$B$12/B21),0)</f>
        <v>0</v>
      </c>
      <c r="E21">
        <f>IF(D21=0,0,IF(Input!$C$2="FISSA",Input!$C$3,MIN(Input!$C$6,MAX(Input!$C$5,B21*Input!$C$4))))</f>
        <v>0</v>
      </c>
      <c r="F21">
        <f t="shared" si="4"/>
        <v>105</v>
      </c>
      <c r="G21">
        <f>G20*(1+(($B21-$B20)/B20))*(1-Input!$B$8/12)</f>
        <v>139.31835665938112</v>
      </c>
      <c r="H21">
        <f t="shared" si="0"/>
        <v>41829.825354473716</v>
      </c>
      <c r="I21">
        <f>I20*(1+(($B21-$B20)/B20))*(1-Input!$B$9/12)</f>
        <v>138.97044510085558</v>
      </c>
      <c r="J21">
        <f t="shared" si="1"/>
        <v>41725.103975357531</v>
      </c>
      <c r="K21">
        <f>K20*(1+(($B21-$B20)/B20))*(1-Input!$B$10/12)</f>
        <v>138.39242598953638</v>
      </c>
      <c r="L21">
        <f t="shared" si="2"/>
        <v>41551.120222850448</v>
      </c>
    </row>
    <row r="22" spans="1:12" x14ac:dyDescent="0.35">
      <c r="A22" t="str">
        <f>Dati!A22</f>
        <v>1989-08</v>
      </c>
      <c r="B22">
        <f>Dati!B22</f>
        <v>136.270984271831</v>
      </c>
      <c r="C22">
        <f t="shared" si="3"/>
        <v>301</v>
      </c>
      <c r="D22">
        <f>IF(OR(RIGHT(A22,2)="12",RIGHT(A22,2)="03",RIGHT(A22,2)="06",RIGHT(A22,2)="09"),TRUNC(Input!$B$12/B22),0)</f>
        <v>0</v>
      </c>
      <c r="E22">
        <f>IF(D22=0,0,IF(Input!$C$2="FISSA",Input!$C$3,MIN(Input!$C$6,MAX(Input!$C$5,B22*Input!$C$4))))</f>
        <v>0</v>
      </c>
      <c r="F22">
        <f t="shared" si="4"/>
        <v>105</v>
      </c>
      <c r="G22">
        <f>G21*(1+(($B22-$B21)/B21))*(1-Input!$B$8/12)</f>
        <v>136.03270867302894</v>
      </c>
      <c r="H22">
        <f t="shared" si="0"/>
        <v>40840.84531058171</v>
      </c>
      <c r="I22">
        <f>I21*(1+(($B22-$B21)/B21))*(1-Input!$B$9/12)</f>
        <v>135.67603913159871</v>
      </c>
      <c r="J22">
        <f t="shared" si="1"/>
        <v>40733.487778611212</v>
      </c>
      <c r="K22">
        <f>K21*(1+(($B22-$B21)/B21))*(1-Input!$B$10/12)</f>
        <v>135.08356828640646</v>
      </c>
      <c r="L22">
        <f t="shared" si="2"/>
        <v>40555.154054208346</v>
      </c>
    </row>
    <row r="23" spans="1:12" x14ac:dyDescent="0.35">
      <c r="A23" t="str">
        <f>Dati!A23</f>
        <v>1989-09</v>
      </c>
      <c r="B23">
        <f>Dati!B23</f>
        <v>140.397262112265</v>
      </c>
      <c r="C23">
        <f t="shared" si="3"/>
        <v>336</v>
      </c>
      <c r="D23">
        <f>IF(OR(RIGHT(A23,2)="12",RIGHT(A23,2)="03",RIGHT(A23,2)="06",RIGHT(A23,2)="09"),TRUNC(Input!$B$12/B23),0)</f>
        <v>35</v>
      </c>
      <c r="E23">
        <f>IF(D23=0,0,IF(Input!$C$2="FISSA",Input!$C$3,MIN(Input!$C$6,MAX(Input!$C$5,B23*Input!$C$4))))</f>
        <v>15</v>
      </c>
      <c r="F23">
        <f t="shared" si="4"/>
        <v>120</v>
      </c>
      <c r="G23">
        <f>G22*(1+(($B23-$B22)/B22))*(1-Input!$B$8/12)</f>
        <v>140.14009222726088</v>
      </c>
      <c r="H23">
        <f t="shared" si="0"/>
        <v>46967.070988359657</v>
      </c>
      <c r="I23">
        <f>I22*(1+(($B23-$B22)/B22))*(1-Input!$B$9/12)</f>
        <v>139.75518033661001</v>
      </c>
      <c r="J23">
        <f t="shared" si="1"/>
        <v>46837.740593100963</v>
      </c>
      <c r="K23">
        <f>K22*(1+(($B23-$B22)/B22))*(1-Input!$B$10/12)</f>
        <v>139.11590211535719</v>
      </c>
      <c r="L23">
        <f t="shared" si="2"/>
        <v>46622.943110760018</v>
      </c>
    </row>
    <row r="24" spans="1:12" x14ac:dyDescent="0.35">
      <c r="A24" t="str">
        <f>Dati!A24</f>
        <v>1989-10</v>
      </c>
      <c r="B24">
        <f>Dati!B24</f>
        <v>135.88106134950701</v>
      </c>
      <c r="C24">
        <f t="shared" si="3"/>
        <v>336</v>
      </c>
      <c r="D24">
        <f>IF(OR(RIGHT(A24,2)="12",RIGHT(A24,2)="03",RIGHT(A24,2)="06",RIGHT(A24,2)="09"),TRUNC(Input!$B$12/B24),0)</f>
        <v>0</v>
      </c>
      <c r="E24">
        <f>IF(D24=0,0,IF(Input!$C$2="FISSA",Input!$C$3,MIN(Input!$C$6,MAX(Input!$C$5,B24*Input!$C$4))))</f>
        <v>0</v>
      </c>
      <c r="F24">
        <f t="shared" si="4"/>
        <v>120</v>
      </c>
      <c r="G24">
        <f>G23*(1+(($B24-$B23)/B23))*(1-Input!$B$8/12)</f>
        <v>135.6208612448587</v>
      </c>
      <c r="H24">
        <f t="shared" si="0"/>
        <v>45448.609378272522</v>
      </c>
      <c r="I24">
        <f>I23*(1+(($B24-$B23)/B23))*(1-Input!$B$9/12)</f>
        <v>135.23145452022163</v>
      </c>
      <c r="J24">
        <f t="shared" si="1"/>
        <v>45317.768718794468</v>
      </c>
      <c r="K24">
        <f>K23*(1+(($B24-$B23)/B23))*(1-Input!$B$10/12)</f>
        <v>134.58481886021764</v>
      </c>
      <c r="L24">
        <f t="shared" si="2"/>
        <v>45100.499137033126</v>
      </c>
    </row>
    <row r="25" spans="1:12" x14ac:dyDescent="0.35">
      <c r="A25" t="str">
        <f>Dati!A25</f>
        <v>1989-11</v>
      </c>
      <c r="B25">
        <f>Dati!B25</f>
        <v>141.22839744184401</v>
      </c>
      <c r="C25">
        <f t="shared" si="3"/>
        <v>336</v>
      </c>
      <c r="D25">
        <f>IF(OR(RIGHT(A25,2)="12",RIGHT(A25,2)="03",RIGHT(A25,2)="06",RIGHT(A25,2)="09"),TRUNC(Input!$B$12/B25),0)</f>
        <v>0</v>
      </c>
      <c r="E25">
        <f>IF(D25=0,0,IF(Input!$C$2="FISSA",Input!$C$3,MIN(Input!$C$6,MAX(Input!$C$5,B25*Input!$C$4))))</f>
        <v>0</v>
      </c>
      <c r="F25">
        <f t="shared" si="4"/>
        <v>120</v>
      </c>
      <c r="G25">
        <f>G24*(1+(($B25-$B24)/B24))*(1-Input!$B$8/12)</f>
        <v>140.94621116937424</v>
      </c>
      <c r="H25">
        <f t="shared" si="0"/>
        <v>47237.926952909744</v>
      </c>
      <c r="I25">
        <f>I24*(1+(($B25-$B24)/B24))*(1-Input!$B$9/12)</f>
        <v>140.52394467127814</v>
      </c>
      <c r="J25">
        <f t="shared" si="1"/>
        <v>47096.045409549457</v>
      </c>
      <c r="K25">
        <f>K24*(1+(($B25-$B24)/B24))*(1-Input!$B$10/12)</f>
        <v>139.82286002908936</v>
      </c>
      <c r="L25">
        <f t="shared" si="2"/>
        <v>46860.48096977402</v>
      </c>
    </row>
    <row r="26" spans="1:12" x14ac:dyDescent="0.35">
      <c r="A26" t="str">
        <f>Dati!A26</f>
        <v>1989-12</v>
      </c>
      <c r="B26">
        <f>Dati!B26</f>
        <v>145.87041513567999</v>
      </c>
      <c r="C26">
        <f t="shared" si="3"/>
        <v>370</v>
      </c>
      <c r="D26">
        <f>IF(OR(RIGHT(A26,2)="12",RIGHT(A26,2)="03",RIGHT(A26,2)="06",RIGHT(A26,2)="09"),TRUNC(Input!$B$12/B26),0)</f>
        <v>34</v>
      </c>
      <c r="E26">
        <f>IF(D26=0,0,IF(Input!$C$2="FISSA",Input!$C$3,MIN(Input!$C$6,MAX(Input!$C$5,B26*Input!$C$4))))</f>
        <v>15</v>
      </c>
      <c r="F26">
        <f t="shared" si="4"/>
        <v>135</v>
      </c>
      <c r="G26">
        <f>G25*(1+(($B26-$B25)/B25))*(1-Input!$B$8/12)</f>
        <v>145.56682214011173</v>
      </c>
      <c r="H26">
        <f t="shared" si="0"/>
        <v>53724.724191841335</v>
      </c>
      <c r="I26">
        <f>I25*(1+(($B26-$B25)/B25))*(1-Input!$B$9/12)</f>
        <v>145.11256971432732</v>
      </c>
      <c r="J26">
        <f t="shared" si="1"/>
        <v>53556.650794301109</v>
      </c>
      <c r="K26">
        <f>K25*(1+(($B26-$B25)/B25))*(1-Input!$B$10/12)</f>
        <v>144.35850484813105</v>
      </c>
      <c r="L26">
        <f t="shared" si="2"/>
        <v>53277.64679380849</v>
      </c>
    </row>
    <row r="27" spans="1:12" x14ac:dyDescent="0.35">
      <c r="A27" t="str">
        <f>Dati!A27</f>
        <v>1990-01</v>
      </c>
      <c r="B27">
        <f>Dati!B27</f>
        <v>139.17243136973599</v>
      </c>
      <c r="C27">
        <f t="shared" si="3"/>
        <v>370</v>
      </c>
      <c r="D27">
        <f>IF(OR(RIGHT(A27,2)="12",RIGHT(A27,2)="03",RIGHT(A27,2)="06",RIGHT(A27,2)="09"),TRUNC(Input!$B$12/B27),0)</f>
        <v>0</v>
      </c>
      <c r="E27">
        <f>IF(D27=0,0,IF(Input!$C$2="FISSA",Input!$C$3,MIN(Input!$C$6,MAX(Input!$C$5,B27*Input!$C$4))))</f>
        <v>0</v>
      </c>
      <c r="F27">
        <f t="shared" si="4"/>
        <v>135</v>
      </c>
      <c r="G27">
        <f>G26*(1+(($B27-$B26)/B26))*(1-Input!$B$8/12)</f>
        <v>138.8712049969115</v>
      </c>
      <c r="H27">
        <f t="shared" si="0"/>
        <v>51247.345848857258</v>
      </c>
      <c r="I27">
        <f>I26*(1+(($B27-$B26)/B26))*(1-Input!$B$9/12)</f>
        <v>138.42054058459729</v>
      </c>
      <c r="J27">
        <f t="shared" si="1"/>
        <v>51080.600016300996</v>
      </c>
      <c r="K27">
        <f>K26*(1+(($B27-$B26)/B26))*(1-Input!$B$10/12)</f>
        <v>137.67255652826898</v>
      </c>
      <c r="L27">
        <f t="shared" si="2"/>
        <v>50803.845915459526</v>
      </c>
    </row>
    <row r="28" spans="1:12" x14ac:dyDescent="0.35">
      <c r="A28" t="str">
        <f>Dati!A28</f>
        <v>1990-02</v>
      </c>
      <c r="B28">
        <f>Dati!B28</f>
        <v>133.330442897371</v>
      </c>
      <c r="C28">
        <f t="shared" si="3"/>
        <v>370</v>
      </c>
      <c r="D28">
        <f>IF(OR(RIGHT(A28,2)="12",RIGHT(A28,2)="03",RIGHT(A28,2)="06",RIGHT(A28,2)="09"),TRUNC(Input!$B$12/B28),0)</f>
        <v>0</v>
      </c>
      <c r="E28">
        <f>IF(D28=0,0,IF(Input!$C$2="FISSA",Input!$C$3,MIN(Input!$C$6,MAX(Input!$C$5,B28*Input!$C$4))))</f>
        <v>0</v>
      </c>
      <c r="F28">
        <f t="shared" si="4"/>
        <v>135</v>
      </c>
      <c r="G28">
        <f>G27*(1+(($B28-$B27)/B27))*(1-Input!$B$8/12)</f>
        <v>133.03077416822987</v>
      </c>
      <c r="H28">
        <f t="shared" si="0"/>
        <v>49086.38644224505</v>
      </c>
      <c r="I28">
        <f>I27*(1+(($B28-$B27)/B27))*(1-Input!$B$9/12)</f>
        <v>132.58248684004369</v>
      </c>
      <c r="J28">
        <f t="shared" si="1"/>
        <v>48920.520130816163</v>
      </c>
      <c r="K28">
        <f>K27*(1+(($B28-$B27)/B27))*(1-Input!$B$10/12)</f>
        <v>131.83857209783892</v>
      </c>
      <c r="L28">
        <f t="shared" si="2"/>
        <v>48645.271676200398</v>
      </c>
    </row>
    <row r="29" spans="1:12" x14ac:dyDescent="0.35">
      <c r="A29" t="str">
        <f>Dati!A29</f>
        <v>1990-03</v>
      </c>
      <c r="B29">
        <f>Dati!B29</f>
        <v>125.099809783493</v>
      </c>
      <c r="C29">
        <f t="shared" si="3"/>
        <v>409</v>
      </c>
      <c r="D29">
        <f>IF(OR(RIGHT(A29,2)="12",RIGHT(A29,2)="03",RIGHT(A29,2)="06",RIGHT(A29,2)="09"),TRUNC(Input!$B$12/B29),0)</f>
        <v>39</v>
      </c>
      <c r="E29">
        <f>IF(D29=0,0,IF(Input!$C$2="FISSA",Input!$C$3,MIN(Input!$C$6,MAX(Input!$C$5,B29*Input!$C$4))))</f>
        <v>15</v>
      </c>
      <c r="F29">
        <f t="shared" si="4"/>
        <v>150</v>
      </c>
      <c r="G29">
        <f>G28*(1+(($B29-$B28)/B28))*(1-Input!$B$8/12)</f>
        <v>124.80823837728741</v>
      </c>
      <c r="H29">
        <f t="shared" si="0"/>
        <v>50896.569496310549</v>
      </c>
      <c r="I29">
        <f>I28*(1+(($B29-$B28)/B28))*(1-Input!$B$9/12)</f>
        <v>124.3721096109077</v>
      </c>
      <c r="J29">
        <f t="shared" si="1"/>
        <v>50718.192830861248</v>
      </c>
      <c r="K29">
        <f>K28*(1+(($B29-$B28)/B28))*(1-Input!$B$10/12)</f>
        <v>123.64849210870327</v>
      </c>
      <c r="L29">
        <f t="shared" si="2"/>
        <v>50422.233272459634</v>
      </c>
    </row>
    <row r="30" spans="1:12" x14ac:dyDescent="0.35">
      <c r="A30" t="str">
        <f>Dati!A30</f>
        <v>1990-04</v>
      </c>
      <c r="B30">
        <f>Dati!B30</f>
        <v>123.530279298872</v>
      </c>
      <c r="C30">
        <f t="shared" si="3"/>
        <v>409</v>
      </c>
      <c r="D30">
        <f>IF(OR(RIGHT(A30,2)="12",RIGHT(A30,2)="03",RIGHT(A30,2)="06",RIGHT(A30,2)="09"),TRUNC(Input!$B$12/B30),0)</f>
        <v>0</v>
      </c>
      <c r="E30">
        <f>IF(D30=0,0,IF(Input!$C$2="FISSA",Input!$C$3,MIN(Input!$C$6,MAX(Input!$C$5,B30*Input!$C$4))))</f>
        <v>0</v>
      </c>
      <c r="F30">
        <f t="shared" si="4"/>
        <v>150</v>
      </c>
      <c r="G30">
        <f>G29*(1+(($B30-$B29)/B29))*(1-Input!$B$8/12)</f>
        <v>123.23209581625258</v>
      </c>
      <c r="H30">
        <f t="shared" si="0"/>
        <v>50251.927188847309</v>
      </c>
      <c r="I30">
        <f>I29*(1+(($B30-$B29)/B29))*(1-Input!$B$9/12)</f>
        <v>122.78612324439169</v>
      </c>
      <c r="J30">
        <f t="shared" si="1"/>
        <v>50069.524406956203</v>
      </c>
      <c r="K30">
        <f>K29*(1+(($B30-$B29)/B29))*(1-Input!$B$10/12)</f>
        <v>122.04629636270099</v>
      </c>
      <c r="L30">
        <f t="shared" si="2"/>
        <v>49766.935212344702</v>
      </c>
    </row>
    <row r="31" spans="1:12" x14ac:dyDescent="0.35">
      <c r="A31" t="str">
        <f>Dati!A31</f>
        <v>1990-05</v>
      </c>
      <c r="B31">
        <f>Dati!B31</f>
        <v>136.43697949438501</v>
      </c>
      <c r="C31">
        <f t="shared" si="3"/>
        <v>409</v>
      </c>
      <c r="D31">
        <f>IF(OR(RIGHT(A31,2)="12",RIGHT(A31,2)="03",RIGHT(A31,2)="06",RIGHT(A31,2)="09"),TRUNC(Input!$B$12/B31),0)</f>
        <v>0</v>
      </c>
      <c r="E31">
        <f>IF(D31=0,0,IF(Input!$C$2="FISSA",Input!$C$3,MIN(Input!$C$6,MAX(Input!$C$5,B31*Input!$C$4))))</f>
        <v>0</v>
      </c>
      <c r="F31">
        <f t="shared" si="4"/>
        <v>150</v>
      </c>
      <c r="G31">
        <f>G30*(1+(($B31-$B30)/B30))*(1-Input!$B$8/12)</f>
        <v>136.09629887864125</v>
      </c>
      <c r="H31">
        <f t="shared" si="0"/>
        <v>55513.386241364271</v>
      </c>
      <c r="I31">
        <f>I30*(1+(($B31-$B30)/B30))*(1-Input!$B$9/12)</f>
        <v>135.58681932936977</v>
      </c>
      <c r="J31">
        <f t="shared" si="1"/>
        <v>55305.009105712241</v>
      </c>
      <c r="K31">
        <f>K30*(1+(($B31-$B30)/B30))*(1-Input!$B$10/12)</f>
        <v>134.74178112708174</v>
      </c>
      <c r="L31">
        <f t="shared" si="2"/>
        <v>54959.388480976428</v>
      </c>
    </row>
    <row r="32" spans="1:12" x14ac:dyDescent="0.35">
      <c r="A32" t="str">
        <f>Dati!A32</f>
        <v>1990-06</v>
      </c>
      <c r="B32">
        <f>Dati!B32</f>
        <v>135.52068769561501</v>
      </c>
      <c r="C32">
        <f t="shared" si="3"/>
        <v>445</v>
      </c>
      <c r="D32">
        <f>IF(OR(RIGHT(A32,2)="12",RIGHT(A32,2)="03",RIGHT(A32,2)="06",RIGHT(A32,2)="09"),TRUNC(Input!$B$12/B32),0)</f>
        <v>36</v>
      </c>
      <c r="E32">
        <f>IF(D32=0,0,IF(Input!$C$2="FISSA",Input!$C$3,MIN(Input!$C$6,MAX(Input!$C$5,B32*Input!$C$4))))</f>
        <v>15</v>
      </c>
      <c r="F32">
        <f t="shared" si="4"/>
        <v>165</v>
      </c>
      <c r="G32">
        <f>G31*(1+(($B32-$B31)/B31))*(1-Input!$B$8/12)</f>
        <v>135.17102985230136</v>
      </c>
      <c r="H32">
        <f t="shared" si="0"/>
        <v>59986.108284274102</v>
      </c>
      <c r="I32">
        <f>I31*(1+(($B32-$B31)/B31))*(1-Input!$B$9/12)</f>
        <v>134.64817953875988</v>
      </c>
      <c r="J32">
        <f t="shared" si="1"/>
        <v>59753.439894748146</v>
      </c>
      <c r="K32">
        <f>K31*(1+(($B32-$B31)/B31))*(1-Input!$B$10/12)</f>
        <v>133.78110868084318</v>
      </c>
      <c r="L32">
        <f t="shared" si="2"/>
        <v>59367.593362975211</v>
      </c>
    </row>
    <row r="33" spans="1:12" x14ac:dyDescent="0.35">
      <c r="A33" t="str">
        <f>Dati!A33</f>
        <v>1990-07</v>
      </c>
      <c r="B33">
        <f>Dati!B33</f>
        <v>136.89729629582601</v>
      </c>
      <c r="C33">
        <f t="shared" si="3"/>
        <v>445</v>
      </c>
      <c r="D33">
        <f>IF(OR(RIGHT(A33,2)="12",RIGHT(A33,2)="03",RIGHT(A33,2)="06",RIGHT(A33,2)="09"),TRUNC(Input!$B$12/B33),0)</f>
        <v>0</v>
      </c>
      <c r="E33">
        <f>IF(D33=0,0,IF(Input!$C$2="FISSA",Input!$C$3,MIN(Input!$C$6,MAX(Input!$C$5,B33*Input!$C$4))))</f>
        <v>0</v>
      </c>
      <c r="F33">
        <f t="shared" si="4"/>
        <v>165</v>
      </c>
      <c r="G33">
        <f>G32*(1+(($B33-$B32)/B32))*(1-Input!$B$8/12)</f>
        <v>136.53270798146031</v>
      </c>
      <c r="H33">
        <f t="shared" si="0"/>
        <v>60592.055051749834</v>
      </c>
      <c r="I33">
        <f>I32*(1+(($B33-$B32)/B32))*(1-Input!$B$9/12)</f>
        <v>135.98758861790915</v>
      </c>
      <c r="J33">
        <f t="shared" si="1"/>
        <v>60349.476934969571</v>
      </c>
      <c r="K33">
        <f>K32*(1+(($B33-$B32)/B32))*(1-Input!$B$10/12)</f>
        <v>135.08373841996368</v>
      </c>
      <c r="L33">
        <f t="shared" si="2"/>
        <v>59947.263596883837</v>
      </c>
    </row>
    <row r="34" spans="1:12" x14ac:dyDescent="0.35">
      <c r="A34" t="str">
        <f>Dati!A34</f>
        <v>1990-08</v>
      </c>
      <c r="B34">
        <f>Dati!B34</f>
        <v>124.027772109865</v>
      </c>
      <c r="C34">
        <f t="shared" si="3"/>
        <v>445</v>
      </c>
      <c r="D34">
        <f>IF(OR(RIGHT(A34,2)="12",RIGHT(A34,2)="03",RIGHT(A34,2)="06",RIGHT(A34,2)="09"),TRUNC(Input!$B$12/B34),0)</f>
        <v>0</v>
      </c>
      <c r="E34">
        <f>IF(D34=0,0,IF(Input!$C$2="FISSA",Input!$C$3,MIN(Input!$C$6,MAX(Input!$C$5,B34*Input!$C$4))))</f>
        <v>0</v>
      </c>
      <c r="F34">
        <f t="shared" si="4"/>
        <v>165</v>
      </c>
      <c r="G34">
        <f>G33*(1+(($B34-$B33)/B33))*(1-Input!$B$8/12)</f>
        <v>123.68715011369916</v>
      </c>
      <c r="H34">
        <f t="shared" si="0"/>
        <v>54875.781800596124</v>
      </c>
      <c r="I34">
        <f>I33*(1+(($B34-$B33)/B33))*(1-Input!$B$9/12)</f>
        <v>123.17791737042255</v>
      </c>
      <c r="J34">
        <f t="shared" si="1"/>
        <v>54649.173229838038</v>
      </c>
      <c r="K34">
        <f>K33*(1+(($B34-$B33)/B33))*(1-Input!$B$10/12)</f>
        <v>122.33371065762445</v>
      </c>
      <c r="L34">
        <f t="shared" si="2"/>
        <v>54273.50124264288</v>
      </c>
    </row>
    <row r="35" spans="1:12" x14ac:dyDescent="0.35">
      <c r="A35" t="str">
        <f>Dati!A35</f>
        <v>1990-09</v>
      </c>
      <c r="B35">
        <f>Dati!B35</f>
        <v>111.068511738553</v>
      </c>
      <c r="C35">
        <f t="shared" si="3"/>
        <v>490</v>
      </c>
      <c r="D35">
        <f>IF(OR(RIGHT(A35,2)="12",RIGHT(A35,2)="03",RIGHT(A35,2)="06",RIGHT(A35,2)="09"),TRUNC(Input!$B$12/B35),0)</f>
        <v>45</v>
      </c>
      <c r="E35">
        <f>IF(D35=0,0,IF(Input!$C$2="FISSA",Input!$C$3,MIN(Input!$C$6,MAX(Input!$C$5,B35*Input!$C$4))))</f>
        <v>15</v>
      </c>
      <c r="F35">
        <f t="shared" si="4"/>
        <v>180</v>
      </c>
      <c r="G35">
        <f>G34*(1+(($B35-$B34)/B34))*(1-Input!$B$8/12)</f>
        <v>110.754249941993</v>
      </c>
      <c r="H35">
        <f t="shared" si="0"/>
        <v>54089.58247157657</v>
      </c>
      <c r="I35">
        <f>I34*(1+(($B35-$B34)/B34))*(1-Input!$B$9/12)</f>
        <v>110.2844748495436</v>
      </c>
      <c r="J35">
        <f t="shared" si="1"/>
        <v>53859.392676276366</v>
      </c>
      <c r="K35">
        <f>K34*(1+(($B35-$B34)/B34))*(1-Input!$B$10/12)</f>
        <v>109.50581084244587</v>
      </c>
      <c r="L35">
        <f t="shared" si="2"/>
        <v>53477.847312798476</v>
      </c>
    </row>
    <row r="36" spans="1:12" x14ac:dyDescent="0.35">
      <c r="A36" t="str">
        <f>Dati!A36</f>
        <v>1990-10</v>
      </c>
      <c r="B36">
        <f>Dati!B36</f>
        <v>121.29018304176</v>
      </c>
      <c r="C36">
        <f t="shared" si="3"/>
        <v>490</v>
      </c>
      <c r="D36">
        <f>IF(OR(RIGHT(A36,2)="12",RIGHT(A36,2)="03",RIGHT(A36,2)="06",RIGHT(A36,2)="09"),TRUNC(Input!$B$12/B36),0)</f>
        <v>0</v>
      </c>
      <c r="E36">
        <f>IF(D36=0,0,IF(Input!$C$2="FISSA",Input!$C$3,MIN(Input!$C$6,MAX(Input!$C$5,B36*Input!$C$4))))</f>
        <v>0</v>
      </c>
      <c r="F36">
        <f t="shared" si="4"/>
        <v>180</v>
      </c>
      <c r="G36">
        <f>G35*(1+(($B36-$B35)/B35))*(1-Input!$B$8/12)</f>
        <v>120.93692071309181</v>
      </c>
      <c r="H36">
        <f t="shared" si="0"/>
        <v>59079.091149414984</v>
      </c>
      <c r="I36">
        <f>I35*(1+(($B36-$B35)/B35))*(1-Input!$B$9/12)</f>
        <v>120.40890056775636</v>
      </c>
      <c r="J36">
        <f t="shared" si="1"/>
        <v>58820.361278200617</v>
      </c>
      <c r="K36">
        <f>K35*(1+(($B36-$B35)/B35))*(1-Input!$B$10/12)</f>
        <v>119.53383974569854</v>
      </c>
      <c r="L36">
        <f t="shared" si="2"/>
        <v>58391.58147539229</v>
      </c>
    </row>
    <row r="37" spans="1:12" x14ac:dyDescent="0.35">
      <c r="A37" t="str">
        <f>Dati!A37</f>
        <v>1990-11</v>
      </c>
      <c r="B37">
        <f>Dati!B37</f>
        <v>119.256680602481</v>
      </c>
      <c r="C37">
        <f t="shared" si="3"/>
        <v>490</v>
      </c>
      <c r="D37">
        <f>IF(OR(RIGHT(A37,2)="12",RIGHT(A37,2)="03",RIGHT(A37,2)="06",RIGHT(A37,2)="09"),TRUNC(Input!$B$12/B37),0)</f>
        <v>0</v>
      </c>
      <c r="E37">
        <f>IF(D37=0,0,IF(Input!$C$2="FISSA",Input!$C$3,MIN(Input!$C$6,MAX(Input!$C$5,B37*Input!$C$4))))</f>
        <v>0</v>
      </c>
      <c r="F37">
        <f t="shared" si="4"/>
        <v>180</v>
      </c>
      <c r="G37">
        <f>G36*(1+(($B37-$B36)/B36))*(1-Input!$B$8/12)</f>
        <v>118.89943181622792</v>
      </c>
      <c r="H37">
        <f t="shared" si="0"/>
        <v>58080.721589951681</v>
      </c>
      <c r="I37">
        <f>I36*(1+(($B37-$B36)/B36))*(1-Input!$B$9/12)</f>
        <v>118.36550873663224</v>
      </c>
      <c r="J37">
        <f t="shared" si="1"/>
        <v>57819.099280949798</v>
      </c>
      <c r="K37">
        <f>K36*(1+(($B37-$B36)/B36))*(1-Input!$B$10/12)</f>
        <v>117.48081270880783</v>
      </c>
      <c r="L37">
        <f t="shared" si="2"/>
        <v>57385.598227315837</v>
      </c>
    </row>
    <row r="38" spans="1:12" x14ac:dyDescent="0.35">
      <c r="A38" t="str">
        <f>Dati!A38</f>
        <v>1990-12</v>
      </c>
      <c r="B38">
        <f>Dati!B38</f>
        <v>121.83031540011299</v>
      </c>
      <c r="C38">
        <f t="shared" si="3"/>
        <v>531</v>
      </c>
      <c r="D38">
        <f>IF(OR(RIGHT(A38,2)="12",RIGHT(A38,2)="03",RIGHT(A38,2)="06",RIGHT(A38,2)="09"),TRUNC(Input!$B$12/B38),0)</f>
        <v>41</v>
      </c>
      <c r="E38">
        <f>IF(D38=0,0,IF(Input!$C$2="FISSA",Input!$C$3,MIN(Input!$C$6,MAX(Input!$C$5,B38*Input!$C$4))))</f>
        <v>15</v>
      </c>
      <c r="F38">
        <f t="shared" si="4"/>
        <v>195</v>
      </c>
      <c r="G38">
        <f>G37*(1+(($B38-$B37)/B37))*(1-Input!$B$8/12)</f>
        <v>121.45523484541258</v>
      </c>
      <c r="H38">
        <f t="shared" si="0"/>
        <v>64297.729702914075</v>
      </c>
      <c r="I38">
        <f>I37*(1+(($B38-$B37)/B37))*(1-Input!$B$9/12)</f>
        <v>120.89471983201059</v>
      </c>
      <c r="J38">
        <f t="shared" si="1"/>
        <v>64000.096230797622</v>
      </c>
      <c r="K38">
        <f>K37*(1+(($B38-$B37)/B37))*(1-Input!$B$10/12)</f>
        <v>119.96611643309443</v>
      </c>
      <c r="L38">
        <f t="shared" si="2"/>
        <v>63507.007825973138</v>
      </c>
    </row>
    <row r="39" spans="1:12" x14ac:dyDescent="0.35">
      <c r="A39" t="str">
        <f>Dati!A39</f>
        <v>1991-01</v>
      </c>
      <c r="B39">
        <f>Dati!B39</f>
        <v>126.335743640552</v>
      </c>
      <c r="C39">
        <f t="shared" si="3"/>
        <v>531</v>
      </c>
      <c r="D39">
        <f>IF(OR(RIGHT(A39,2)="12",RIGHT(A39,2)="03",RIGHT(A39,2)="06",RIGHT(A39,2)="09"),TRUNC(Input!$B$12/B39),0)</f>
        <v>0</v>
      </c>
      <c r="E39">
        <f>IF(D39=0,0,IF(Input!$C$2="FISSA",Input!$C$3,MIN(Input!$C$6,MAX(Input!$C$5,B39*Input!$C$4))))</f>
        <v>0</v>
      </c>
      <c r="F39">
        <f t="shared" si="4"/>
        <v>195</v>
      </c>
      <c r="G39">
        <f>G38*(1+(($B39-$B38)/B38))*(1-Input!$B$8/12)</f>
        <v>125.93629660012422</v>
      </c>
      <c r="H39">
        <f t="shared" si="0"/>
        <v>66677.173494665956</v>
      </c>
      <c r="I39">
        <f>I38*(1+(($B39-$B38)/B38))*(1-Input!$B$9/12)</f>
        <v>125.33943082617907</v>
      </c>
      <c r="J39">
        <f t="shared" si="1"/>
        <v>66360.237768701088</v>
      </c>
      <c r="K39">
        <f>K38*(1+(($B39-$B38)/B38))*(1-Input!$B$10/12)</f>
        <v>124.35076998639448</v>
      </c>
      <c r="L39">
        <f t="shared" si="2"/>
        <v>65835.258862775474</v>
      </c>
    </row>
    <row r="40" spans="1:12" x14ac:dyDescent="0.35">
      <c r="A40" t="str">
        <f>Dati!A40</f>
        <v>1991-02</v>
      </c>
      <c r="B40">
        <f>Dati!B40</f>
        <v>138.21652677745701</v>
      </c>
      <c r="C40">
        <f t="shared" si="3"/>
        <v>531</v>
      </c>
      <c r="D40">
        <f>IF(OR(RIGHT(A40,2)="12",RIGHT(A40,2)="03",RIGHT(A40,2)="06",RIGHT(A40,2)="09"),TRUNC(Input!$B$12/B40),0)</f>
        <v>0</v>
      </c>
      <c r="E40">
        <f>IF(D40=0,0,IF(Input!$C$2="FISSA",Input!$C$3,MIN(Input!$C$6,MAX(Input!$C$5,B40*Input!$C$4))))</f>
        <v>0</v>
      </c>
      <c r="F40">
        <f t="shared" si="4"/>
        <v>195</v>
      </c>
      <c r="G40">
        <f>G39*(1+(($B40-$B39)/B39))*(1-Input!$B$8/12)</f>
        <v>137.76803357419317</v>
      </c>
      <c r="H40">
        <f t="shared" si="0"/>
        <v>72959.825827896566</v>
      </c>
      <c r="I40">
        <f>I39*(1+(($B40-$B39)/B39))*(1-Input!$B$9/12)</f>
        <v>137.09795134203134</v>
      </c>
      <c r="J40">
        <f t="shared" si="1"/>
        <v>72604.012162618645</v>
      </c>
      <c r="K40">
        <f>K39*(1+(($B40-$B39)/B39))*(1-Input!$B$10/12)</f>
        <v>135.98819816476669</v>
      </c>
      <c r="L40">
        <f t="shared" si="2"/>
        <v>72014.733225491116</v>
      </c>
    </row>
    <row r="41" spans="1:12" x14ac:dyDescent="0.35">
      <c r="A41" t="str">
        <f>Dati!A41</f>
        <v>1991-03</v>
      </c>
      <c r="B41">
        <f>Dati!B41</f>
        <v>134.360139034898</v>
      </c>
      <c r="C41">
        <f t="shared" si="3"/>
        <v>568</v>
      </c>
      <c r="D41">
        <f>IF(OR(RIGHT(A41,2)="12",RIGHT(A41,2)="03",RIGHT(A41,2)="06",RIGHT(A41,2)="09"),TRUNC(Input!$B$12/B41),0)</f>
        <v>37</v>
      </c>
      <c r="E41">
        <f>IF(D41=0,0,IF(Input!$C$2="FISSA",Input!$C$3,MIN(Input!$C$6,MAX(Input!$C$5,B41*Input!$C$4))))</f>
        <v>15</v>
      </c>
      <c r="F41">
        <f t="shared" si="4"/>
        <v>210</v>
      </c>
      <c r="G41">
        <f>G40*(1+(($B41-$B40)/B40))*(1-Input!$B$8/12)</f>
        <v>133.91299892124349</v>
      </c>
      <c r="H41">
        <f t="shared" si="0"/>
        <v>75852.583387266306</v>
      </c>
      <c r="I41">
        <f>I40*(1+(($B41-$B40)/B40))*(1-Input!$B$9/12)</f>
        <v>133.24500787986071</v>
      </c>
      <c r="J41">
        <f t="shared" si="1"/>
        <v>75473.164475760888</v>
      </c>
      <c r="K41">
        <f>K40*(1+(($B41-$B40)/B40))*(1-Input!$B$10/12)</f>
        <v>132.1389023284074</v>
      </c>
      <c r="L41">
        <f t="shared" si="2"/>
        <v>74844.896522535404</v>
      </c>
    </row>
    <row r="42" spans="1:12" x14ac:dyDescent="0.35">
      <c r="A42" t="str">
        <f>Dati!A42</f>
        <v>1991-04</v>
      </c>
      <c r="B42">
        <f>Dati!B42</f>
        <v>135.49199784108501</v>
      </c>
      <c r="C42">
        <f t="shared" si="3"/>
        <v>568</v>
      </c>
      <c r="D42">
        <f>IF(OR(RIGHT(A42,2)="12",RIGHT(A42,2)="03",RIGHT(A42,2)="06",RIGHT(A42,2)="09"),TRUNC(Input!$B$12/B42),0)</f>
        <v>0</v>
      </c>
      <c r="E42">
        <f>IF(D42=0,0,IF(Input!$C$2="FISSA",Input!$C$3,MIN(Input!$C$6,MAX(Input!$C$5,B42*Input!$C$4))))</f>
        <v>0</v>
      </c>
      <c r="F42">
        <f t="shared" si="4"/>
        <v>210</v>
      </c>
      <c r="G42">
        <f>G41*(1+(($B42-$B41)/B41))*(1-Input!$B$8/12)</f>
        <v>135.02983756492944</v>
      </c>
      <c r="H42">
        <f t="shared" si="0"/>
        <v>76486.947736879927</v>
      </c>
      <c r="I42">
        <f>I41*(1+(($B42-$B41)/B41))*(1-Input!$B$9/12)</f>
        <v>134.33947952305456</v>
      </c>
      <c r="J42">
        <f t="shared" si="1"/>
        <v>76094.824369094989</v>
      </c>
      <c r="K42">
        <f>K41*(1+(($B42-$B41)/B41))*(1-Input!$B$10/12)</f>
        <v>133.19652760067135</v>
      </c>
      <c r="L42">
        <f t="shared" si="2"/>
        <v>75445.627677181328</v>
      </c>
    </row>
    <row r="43" spans="1:12" x14ac:dyDescent="0.35">
      <c r="A43" t="str">
        <f>Dati!A43</f>
        <v>1991-05</v>
      </c>
      <c r="B43">
        <f>Dati!B43</f>
        <v>138.73280010439399</v>
      </c>
      <c r="C43">
        <f t="shared" si="3"/>
        <v>568</v>
      </c>
      <c r="D43">
        <f>IF(OR(RIGHT(A43,2)="12",RIGHT(A43,2)="03",RIGHT(A43,2)="06",RIGHT(A43,2)="09"),TRUNC(Input!$B$12/B43),0)</f>
        <v>0</v>
      </c>
      <c r="E43">
        <f>IF(D43=0,0,IF(Input!$C$2="FISSA",Input!$C$3,MIN(Input!$C$6,MAX(Input!$C$5,B43*Input!$C$4))))</f>
        <v>0</v>
      </c>
      <c r="F43">
        <f t="shared" si="4"/>
        <v>210</v>
      </c>
      <c r="G43">
        <f>G42*(1+(($B43-$B42)/B42))*(1-Input!$B$8/12)</f>
        <v>138.24806388963711</v>
      </c>
      <c r="H43">
        <f t="shared" si="0"/>
        <v>78314.900289313882</v>
      </c>
      <c r="I43">
        <f>I42*(1+(($B43-$B42)/B42))*(1-Input!$B$9/12)</f>
        <v>137.52405814736852</v>
      </c>
      <c r="J43">
        <f t="shared" si="1"/>
        <v>77903.665027705327</v>
      </c>
      <c r="K43">
        <f>K42*(1+(($B43-$B42)/B42))*(1-Input!$B$10/12)</f>
        <v>136.32559902323473</v>
      </c>
      <c r="L43">
        <f t="shared" si="2"/>
        <v>77222.940245197329</v>
      </c>
    </row>
    <row r="44" spans="1:12" x14ac:dyDescent="0.35">
      <c r="A44" t="str">
        <f>Dati!A44</f>
        <v>1991-06</v>
      </c>
      <c r="B44">
        <f>Dati!B44</f>
        <v>130.27439159033301</v>
      </c>
      <c r="C44">
        <f t="shared" si="3"/>
        <v>606</v>
      </c>
      <c r="D44">
        <f>IF(OR(RIGHT(A44,2)="12",RIGHT(A44,2)="03",RIGHT(A44,2)="06",RIGHT(A44,2)="09"),TRUNC(Input!$B$12/B44),0)</f>
        <v>38</v>
      </c>
      <c r="E44">
        <f>IF(D44=0,0,IF(Input!$C$2="FISSA",Input!$C$3,MIN(Input!$C$6,MAX(Input!$C$5,B44*Input!$C$4))))</f>
        <v>15</v>
      </c>
      <c r="F44">
        <f t="shared" si="4"/>
        <v>225</v>
      </c>
      <c r="G44">
        <f>G43*(1+(($B44-$B43)/B43))*(1-Input!$B$8/12)</f>
        <v>129.80839101984847</v>
      </c>
      <c r="H44">
        <f t="shared" si="0"/>
        <v>78438.884958028168</v>
      </c>
      <c r="I44">
        <f>I43*(1+(($B44-$B43)/B43))*(1-Input!$B$9/12)</f>
        <v>129.11244146477435</v>
      </c>
      <c r="J44">
        <f t="shared" si="1"/>
        <v>78017.139527653257</v>
      </c>
      <c r="K44">
        <f>K43*(1+(($B44-$B43)/B43))*(1-Input!$B$10/12)</f>
        <v>127.96061615002645</v>
      </c>
      <c r="L44">
        <f t="shared" si="2"/>
        <v>77319.13338691603</v>
      </c>
    </row>
    <row r="45" spans="1:12" x14ac:dyDescent="0.35">
      <c r="A45" t="str">
        <f>Dati!A45</f>
        <v>1991-07</v>
      </c>
      <c r="B45">
        <f>Dati!B45</f>
        <v>136.47990607256699</v>
      </c>
      <c r="C45">
        <f t="shared" si="3"/>
        <v>606</v>
      </c>
      <c r="D45">
        <f>IF(OR(RIGHT(A45,2)="12",RIGHT(A45,2)="03",RIGHT(A45,2)="06",RIGHT(A45,2)="09"),TRUNC(Input!$B$12/B45),0)</f>
        <v>0</v>
      </c>
      <c r="E45">
        <f>IF(D45=0,0,IF(Input!$C$2="FISSA",Input!$C$3,MIN(Input!$C$6,MAX(Input!$C$5,B45*Input!$C$4))))</f>
        <v>0</v>
      </c>
      <c r="F45">
        <f t="shared" si="4"/>
        <v>225</v>
      </c>
      <c r="G45">
        <f>G44*(1+(($B45-$B44)/B44))*(1-Input!$B$8/12)</f>
        <v>135.9803753023246</v>
      </c>
      <c r="H45">
        <f t="shared" si="0"/>
        <v>82179.107433208716</v>
      </c>
      <c r="I45">
        <f>I44*(1+(($B45-$B44)/B44))*(1-Input!$B$9/12)</f>
        <v>135.23442768978063</v>
      </c>
      <c r="J45">
        <f t="shared" si="1"/>
        <v>81727.06318000707</v>
      </c>
      <c r="K45">
        <f>K44*(1+(($B45-$B44)/B44))*(1-Input!$B$10/12)</f>
        <v>134.00005919307355</v>
      </c>
      <c r="L45">
        <f t="shared" si="2"/>
        <v>80979.035871002576</v>
      </c>
    </row>
    <row r="46" spans="1:12" x14ac:dyDescent="0.35">
      <c r="A46" t="str">
        <f>Dati!A46</f>
        <v>1991-08</v>
      </c>
      <c r="B46">
        <f>Dati!B46</f>
        <v>136.20509113406101</v>
      </c>
      <c r="C46">
        <f t="shared" si="3"/>
        <v>606</v>
      </c>
      <c r="D46">
        <f>IF(OR(RIGHT(A46,2)="12",RIGHT(A46,2)="03",RIGHT(A46,2)="06",RIGHT(A46,2)="09"),TRUNC(Input!$B$12/B46),0)</f>
        <v>0</v>
      </c>
      <c r="E46">
        <f>IF(D46=0,0,IF(Input!$C$2="FISSA",Input!$C$3,MIN(Input!$C$6,MAX(Input!$C$5,B46*Input!$C$4))))</f>
        <v>0</v>
      </c>
      <c r="F46">
        <f t="shared" si="4"/>
        <v>225</v>
      </c>
      <c r="G46">
        <f>G45*(1+(($B46-$B45)/B45))*(1-Input!$B$8/12)</f>
        <v>135.69525733479821</v>
      </c>
      <c r="H46">
        <f t="shared" si="0"/>
        <v>82006.325944887722</v>
      </c>
      <c r="I46">
        <f>I45*(1+(($B46-$B45)/B45))*(1-Input!$B$9/12)</f>
        <v>134.93400352895108</v>
      </c>
      <c r="J46">
        <f t="shared" si="1"/>
        <v>81545.006138544355</v>
      </c>
      <c r="K46">
        <f>K45*(1+(($B46-$B45)/B45))*(1-Input!$B$10/12)</f>
        <v>133.67451672371081</v>
      </c>
      <c r="L46">
        <f t="shared" si="2"/>
        <v>80781.757134568747</v>
      </c>
    </row>
    <row r="47" spans="1:12" x14ac:dyDescent="0.35">
      <c r="A47" t="str">
        <f>Dati!A47</f>
        <v>1991-09</v>
      </c>
      <c r="B47">
        <f>Dati!B47</f>
        <v>139.67423120870001</v>
      </c>
      <c r="C47">
        <f t="shared" si="3"/>
        <v>641</v>
      </c>
      <c r="D47">
        <f>IF(OR(RIGHT(A47,2)="12",RIGHT(A47,2)="03",RIGHT(A47,2)="06",RIGHT(A47,2)="09"),TRUNC(Input!$B$12/B47),0)</f>
        <v>35</v>
      </c>
      <c r="E47">
        <f>IF(D47=0,0,IF(Input!$C$2="FISSA",Input!$C$3,MIN(Input!$C$6,MAX(Input!$C$5,B47*Input!$C$4))))</f>
        <v>15</v>
      </c>
      <c r="F47">
        <f t="shared" si="4"/>
        <v>240</v>
      </c>
      <c r="G47">
        <f>G46*(1+(($B47-$B46)/B46))*(1-Input!$B$8/12)</f>
        <v>139.13981600503601</v>
      </c>
      <c r="H47">
        <f t="shared" si="0"/>
        <v>88948.622059228088</v>
      </c>
      <c r="I47">
        <f>I46*(1+(($B47-$B46)/B46))*(1-Input!$B$9/12)</f>
        <v>138.34194179230235</v>
      </c>
      <c r="J47">
        <f t="shared" si="1"/>
        <v>88437.184688865804</v>
      </c>
      <c r="K47">
        <f>K46*(1+(($B47-$B46)/B46))*(1-Input!$B$10/12)</f>
        <v>137.02208680029941</v>
      </c>
      <c r="L47">
        <f t="shared" si="2"/>
        <v>87591.157638991921</v>
      </c>
    </row>
    <row r="48" spans="1:12" x14ac:dyDescent="0.35">
      <c r="A48" t="str">
        <f>Dati!A48</f>
        <v>1991-10</v>
      </c>
      <c r="B48">
        <f>Dati!B48</f>
        <v>142.10537726503199</v>
      </c>
      <c r="C48">
        <f t="shared" si="3"/>
        <v>641</v>
      </c>
      <c r="D48">
        <f>IF(OR(RIGHT(A48,2)="12",RIGHT(A48,2)="03",RIGHT(A48,2)="06",RIGHT(A48,2)="09"),TRUNC(Input!$B$12/B48),0)</f>
        <v>0</v>
      </c>
      <c r="E48">
        <f>IF(D48=0,0,IF(Input!$C$2="FISSA",Input!$C$3,MIN(Input!$C$6,MAX(Input!$C$5,B48*Input!$C$4))))</f>
        <v>0</v>
      </c>
      <c r="F48">
        <f t="shared" si="4"/>
        <v>240</v>
      </c>
      <c r="G48">
        <f>G47*(1+(($B48-$B47)/B47))*(1-Input!$B$8/12)</f>
        <v>141.54986331566647</v>
      </c>
      <c r="H48">
        <f t="shared" si="0"/>
        <v>90493.462385342209</v>
      </c>
      <c r="I48">
        <f>I47*(1+(($B48-$B47)/B47))*(1-Input!$B$9/12)</f>
        <v>140.72057534880997</v>
      </c>
      <c r="J48">
        <f t="shared" si="1"/>
        <v>89961.888798587199</v>
      </c>
      <c r="K48">
        <f>K47*(1+(($B48-$B47)/B47))*(1-Input!$B$10/12)</f>
        <v>139.34898380020704</v>
      </c>
      <c r="L48">
        <f t="shared" si="2"/>
        <v>89082.698615932706</v>
      </c>
    </row>
    <row r="49" spans="1:12" x14ac:dyDescent="0.35">
      <c r="A49" t="str">
        <f>Dati!A49</f>
        <v>1991-11</v>
      </c>
      <c r="B49">
        <f>Dati!B49</f>
        <v>135.989584325419</v>
      </c>
      <c r="C49">
        <f t="shared" si="3"/>
        <v>641</v>
      </c>
      <c r="D49">
        <f>IF(OR(RIGHT(A49,2)="12",RIGHT(A49,2)="03",RIGHT(A49,2)="06",RIGHT(A49,2)="09"),TRUNC(Input!$B$12/B49),0)</f>
        <v>0</v>
      </c>
      <c r="E49">
        <f>IF(D49=0,0,IF(Input!$C$2="FISSA",Input!$C$3,MIN(Input!$C$6,MAX(Input!$C$5,B49*Input!$C$4))))</f>
        <v>0</v>
      </c>
      <c r="F49">
        <f t="shared" si="4"/>
        <v>240</v>
      </c>
      <c r="G49">
        <f>G48*(1+(($B49-$B48)/B48))*(1-Input!$B$8/12)</f>
        <v>135.44668987998151</v>
      </c>
      <c r="H49">
        <f t="shared" si="0"/>
        <v>86581.328213068147</v>
      </c>
      <c r="I49">
        <f>I48*(1+(($B49-$B48)/B48))*(1-Input!$B$9/12)</f>
        <v>134.63632508727261</v>
      </c>
      <c r="J49">
        <f t="shared" si="1"/>
        <v>86061.884380941745</v>
      </c>
      <c r="K49">
        <f>K48*(1+(($B49-$B48)/B48))*(1-Input!$B$10/12)</f>
        <v>133.2962545827684</v>
      </c>
      <c r="L49">
        <f t="shared" si="2"/>
        <v>85202.899187554547</v>
      </c>
    </row>
    <row r="50" spans="1:12" x14ac:dyDescent="0.35">
      <c r="A50" t="str">
        <f>Dati!A50</f>
        <v>1991-12</v>
      </c>
      <c r="B50">
        <f>Dati!B50</f>
        <v>146.089221351058</v>
      </c>
      <c r="C50">
        <f t="shared" si="3"/>
        <v>675</v>
      </c>
      <c r="D50">
        <f>IF(OR(RIGHT(A50,2)="12",RIGHT(A50,2)="03",RIGHT(A50,2)="06",RIGHT(A50,2)="09"),TRUNC(Input!$B$12/B50),0)</f>
        <v>34</v>
      </c>
      <c r="E50">
        <f>IF(D50=0,0,IF(Input!$C$2="FISSA",Input!$C$3,MIN(Input!$C$6,MAX(Input!$C$5,B50*Input!$C$4))))</f>
        <v>15</v>
      </c>
      <c r="F50">
        <f t="shared" si="4"/>
        <v>255</v>
      </c>
      <c r="G50">
        <f>G49*(1+(($B50-$B49)/B49))*(1-Input!$B$8/12)</f>
        <v>145.49388186973195</v>
      </c>
      <c r="H50">
        <f t="shared" si="0"/>
        <v>97953.37026206906</v>
      </c>
      <c r="I50">
        <f>I49*(1+(($B50-$B49)/B49))*(1-Input!$B$9/12)</f>
        <v>144.60532624100281</v>
      </c>
      <c r="J50">
        <f t="shared" si="1"/>
        <v>97353.595212676897</v>
      </c>
      <c r="K50">
        <f>K49*(1+(($B50-$B49)/B49))*(1-Input!$B$10/12)</f>
        <v>143.1361991928689</v>
      </c>
      <c r="L50">
        <f t="shared" si="2"/>
        <v>96361.934455186507</v>
      </c>
    </row>
    <row r="51" spans="1:12" x14ac:dyDescent="0.35">
      <c r="A51" t="str">
        <f>Dati!A51</f>
        <v>1992-01</v>
      </c>
      <c r="B51">
        <f>Dati!B51</f>
        <v>143.90529812325599</v>
      </c>
      <c r="C51">
        <f t="shared" si="3"/>
        <v>675</v>
      </c>
      <c r="D51">
        <f>IF(OR(RIGHT(A51,2)="12",RIGHT(A51,2)="03",RIGHT(A51,2)="06",RIGHT(A51,2)="09"),TRUNC(Input!$B$12/B51),0)</f>
        <v>0</v>
      </c>
      <c r="E51">
        <f>IF(D51=0,0,IF(Input!$C$2="FISSA",Input!$C$3,MIN(Input!$C$6,MAX(Input!$C$5,B51*Input!$C$4))))</f>
        <v>0</v>
      </c>
      <c r="F51">
        <f t="shared" si="4"/>
        <v>255</v>
      </c>
      <c r="G51">
        <f>G50*(1+(($B51-$B50)/B50))*(1-Input!$B$8/12)</f>
        <v>143.30691527812351</v>
      </c>
      <c r="H51">
        <f t="shared" si="0"/>
        <v>96477.167812733373</v>
      </c>
      <c r="I51">
        <f>I50*(1+(($B51-$B50)/B50))*(1-Input!$B$9/12)</f>
        <v>142.41391037425376</v>
      </c>
      <c r="J51">
        <f t="shared" si="1"/>
        <v>95874.389502621285</v>
      </c>
      <c r="K51">
        <f>K50*(1+(($B51-$B50)/B50))*(1-Input!$B$10/12)</f>
        <v>140.93767290112712</v>
      </c>
      <c r="L51">
        <f t="shared" si="2"/>
        <v>94877.929208260801</v>
      </c>
    </row>
    <row r="52" spans="1:12" x14ac:dyDescent="0.35">
      <c r="A52" t="str">
        <f>Dati!A52</f>
        <v>1992-02</v>
      </c>
      <c r="B52">
        <f>Dati!B52</f>
        <v>141.73070499958001</v>
      </c>
      <c r="C52">
        <f t="shared" si="3"/>
        <v>675</v>
      </c>
      <c r="D52">
        <f>IF(OR(RIGHT(A52,2)="12",RIGHT(A52,2)="03",RIGHT(A52,2)="06",RIGHT(A52,2)="09"),TRUNC(Input!$B$12/B52),0)</f>
        <v>0</v>
      </c>
      <c r="E52">
        <f>IF(D52=0,0,IF(Input!$C$2="FISSA",Input!$C$3,MIN(Input!$C$6,MAX(Input!$C$5,B52*Input!$C$4))))</f>
        <v>0</v>
      </c>
      <c r="F52">
        <f t="shared" si="4"/>
        <v>255</v>
      </c>
      <c r="G52">
        <f>G51*(1+(($B52-$B51)/B51))*(1-Input!$B$8/12)</f>
        <v>141.1296027042543</v>
      </c>
      <c r="H52">
        <f t="shared" si="0"/>
        <v>95007.481825371651</v>
      </c>
      <c r="I52">
        <f>I51*(1+(($B52-$B51)/B51))*(1-Input!$B$9/12)</f>
        <v>140.23263280750788</v>
      </c>
      <c r="J52">
        <f t="shared" si="1"/>
        <v>94402.027145067826</v>
      </c>
      <c r="K52">
        <f>K51*(1+(($B52-$B51)/B51))*(1-Input!$B$10/12)</f>
        <v>138.75008775527942</v>
      </c>
      <c r="L52">
        <f t="shared" si="2"/>
        <v>93401.309234813612</v>
      </c>
    </row>
    <row r="53" spans="1:12" x14ac:dyDescent="0.35">
      <c r="A53" t="str">
        <f>Dati!A53</f>
        <v>1992-03</v>
      </c>
      <c r="B53">
        <f>Dati!B53</f>
        <v>135.42200073209699</v>
      </c>
      <c r="C53">
        <f t="shared" si="3"/>
        <v>711</v>
      </c>
      <c r="D53">
        <f>IF(OR(RIGHT(A53,2)="12",RIGHT(A53,2)="03",RIGHT(A53,2)="06",RIGHT(A53,2)="09"),TRUNC(Input!$B$12/B53),0)</f>
        <v>36</v>
      </c>
      <c r="E53">
        <f>IF(D53=0,0,IF(Input!$C$2="FISSA",Input!$C$3,MIN(Input!$C$6,MAX(Input!$C$5,B53*Input!$C$4))))</f>
        <v>15</v>
      </c>
      <c r="F53">
        <f t="shared" si="4"/>
        <v>270</v>
      </c>
      <c r="G53">
        <f>G52*(1+(($B53-$B52)/B52))*(1-Input!$B$8/12)</f>
        <v>134.83641734298848</v>
      </c>
      <c r="H53">
        <f t="shared" si="0"/>
        <v>95598.692730864816</v>
      </c>
      <c r="I53">
        <f>I52*(1+(($B53-$B52)/B52))*(1-Input!$B$9/12)</f>
        <v>133.96269588282755</v>
      </c>
      <c r="J53">
        <f t="shared" si="1"/>
        <v>94977.476772690381</v>
      </c>
      <c r="K53">
        <f>K52*(1+(($B53-$B52)/B52))*(1-Input!$B$10/12)</f>
        <v>132.51881726165573</v>
      </c>
      <c r="L53">
        <f t="shared" si="2"/>
        <v>93950.879073037227</v>
      </c>
    </row>
    <row r="54" spans="1:12" x14ac:dyDescent="0.35">
      <c r="A54" t="str">
        <f>Dati!A54</f>
        <v>1992-04</v>
      </c>
      <c r="B54">
        <f>Dati!B54</f>
        <v>137.23789778889</v>
      </c>
      <c r="C54">
        <f t="shared" si="3"/>
        <v>711</v>
      </c>
      <c r="D54">
        <f>IF(OR(RIGHT(A54,2)="12",RIGHT(A54,2)="03",RIGHT(A54,2)="06",RIGHT(A54,2)="09"),TRUNC(Input!$B$12/B54),0)</f>
        <v>0</v>
      </c>
      <c r="E54">
        <f>IF(D54=0,0,IF(Input!$C$2="FISSA",Input!$C$3,MIN(Input!$C$6,MAX(Input!$C$5,B54*Input!$C$4))))</f>
        <v>0</v>
      </c>
      <c r="F54">
        <f t="shared" si="4"/>
        <v>270</v>
      </c>
      <c r="G54">
        <f>G53*(1+(($B54-$B53)/B53))*(1-Input!$B$8/12)</f>
        <v>136.63307517220275</v>
      </c>
      <c r="H54">
        <f t="shared" si="0"/>
        <v>96876.116447436158</v>
      </c>
      <c r="I54">
        <f>I53*(1+(($B54-$B53)/B53))*(1-Input!$B$9/12)</f>
        <v>135.7307417380301</v>
      </c>
      <c r="J54">
        <f t="shared" si="1"/>
        <v>96234.557375739401</v>
      </c>
      <c r="K54">
        <f>K53*(1+(($B54-$B53)/B53))*(1-Input!$B$10/12)</f>
        <v>134.23982845149806</v>
      </c>
      <c r="L54">
        <f t="shared" si="2"/>
        <v>95174.518029015118</v>
      </c>
    </row>
    <row r="55" spans="1:12" x14ac:dyDescent="0.35">
      <c r="A55" t="str">
        <f>Dati!A55</f>
        <v>1992-05</v>
      </c>
      <c r="B55">
        <f>Dati!B55</f>
        <v>142.49756631128901</v>
      </c>
      <c r="C55">
        <f t="shared" si="3"/>
        <v>711</v>
      </c>
      <c r="D55">
        <f>IF(OR(RIGHT(A55,2)="12",RIGHT(A55,2)="03",RIGHT(A55,2)="06",RIGHT(A55,2)="09"),TRUNC(Input!$B$12/B55),0)</f>
        <v>0</v>
      </c>
      <c r="E55">
        <f>IF(D55=0,0,IF(Input!$C$2="FISSA",Input!$C$3,MIN(Input!$C$6,MAX(Input!$C$5,B55*Input!$C$4))))</f>
        <v>0</v>
      </c>
      <c r="F55">
        <f t="shared" si="4"/>
        <v>270</v>
      </c>
      <c r="G55">
        <f>G54*(1+(($B55-$B54)/B54))*(1-Input!$B$8/12)</f>
        <v>141.85774128919121</v>
      </c>
      <c r="H55">
        <f t="shared" si="0"/>
        <v>100590.85405661495</v>
      </c>
      <c r="I55">
        <f>I54*(1+(($B55-$B54)/B54))*(1-Input!$B$9/12)</f>
        <v>140.90328724988288</v>
      </c>
      <c r="J55">
        <f t="shared" si="1"/>
        <v>99912.237234666725</v>
      </c>
      <c r="K55">
        <f>K54*(1+(($B55-$B54)/B54))*(1-Input!$B$10/12)</f>
        <v>139.32651848184435</v>
      </c>
      <c r="L55">
        <f t="shared" si="2"/>
        <v>98791.154640591325</v>
      </c>
    </row>
    <row r="56" spans="1:12" x14ac:dyDescent="0.35">
      <c r="A56" t="str">
        <f>Dati!A56</f>
        <v>1992-06</v>
      </c>
      <c r="B56">
        <f>Dati!B56</f>
        <v>137.417350784485</v>
      </c>
      <c r="C56">
        <f t="shared" si="3"/>
        <v>747</v>
      </c>
      <c r="D56">
        <f>IF(OR(RIGHT(A56,2)="12",RIGHT(A56,2)="03",RIGHT(A56,2)="06",RIGHT(A56,2)="09"),TRUNC(Input!$B$12/B56),0)</f>
        <v>36</v>
      </c>
      <c r="E56">
        <f>IF(D56=0,0,IF(Input!$C$2="FISSA",Input!$C$3,MIN(Input!$C$6,MAX(Input!$C$5,B56*Input!$C$4))))</f>
        <v>15</v>
      </c>
      <c r="F56">
        <f t="shared" si="4"/>
        <v>285</v>
      </c>
      <c r="G56">
        <f>G55*(1+(($B56-$B55)/B55))*(1-Input!$B$8/12)</f>
        <v>136.78893629243416</v>
      </c>
      <c r="H56">
        <f t="shared" si="0"/>
        <v>101896.33541044832</v>
      </c>
      <c r="I56">
        <f>I55*(1+(($B56-$B55)/B55))*(1-Input!$B$9/12)</f>
        <v>135.85160144060191</v>
      </c>
      <c r="J56">
        <f t="shared" si="1"/>
        <v>101196.14627612963</v>
      </c>
      <c r="K56">
        <f>K55*(1+(($B56-$B55)/B55))*(1-Input!$B$10/12)</f>
        <v>134.30337169092576</v>
      </c>
      <c r="L56">
        <f t="shared" si="2"/>
        <v>100039.61865312154</v>
      </c>
    </row>
    <row r="57" spans="1:12" x14ac:dyDescent="0.35">
      <c r="A57" t="str">
        <f>Dati!A57</f>
        <v>1992-07</v>
      </c>
      <c r="B57">
        <f>Dati!B57</f>
        <v>137.85559504497601</v>
      </c>
      <c r="C57">
        <f t="shared" si="3"/>
        <v>747</v>
      </c>
      <c r="D57">
        <f>IF(OR(RIGHT(A57,2)="12",RIGHT(A57,2)="03",RIGHT(A57,2)="06",RIGHT(A57,2)="09"),TRUNC(Input!$B$12/B57),0)</f>
        <v>0</v>
      </c>
      <c r="E57">
        <f>IF(D57=0,0,IF(Input!$C$2="FISSA",Input!$C$3,MIN(Input!$C$6,MAX(Input!$C$5,B57*Input!$C$4))))</f>
        <v>0</v>
      </c>
      <c r="F57">
        <f t="shared" si="4"/>
        <v>285</v>
      </c>
      <c r="G57">
        <f>G56*(1+(($B57-$B56)/B56))*(1-Input!$B$8/12)</f>
        <v>137.213741014775</v>
      </c>
      <c r="H57">
        <f t="shared" si="0"/>
        <v>102213.66453803692</v>
      </c>
      <c r="I57">
        <f>I56*(1+(($B57-$B56)/B56))*(1-Input!$B$9/12)</f>
        <v>136.2564596172447</v>
      </c>
      <c r="J57">
        <f t="shared" si="1"/>
        <v>101498.57533408179</v>
      </c>
      <c r="K57">
        <f>K56*(1+(($B57-$B56)/B56))*(1-Input!$B$10/12)</f>
        <v>134.67554680933276</v>
      </c>
      <c r="L57">
        <f t="shared" si="2"/>
        <v>100317.63346657157</v>
      </c>
    </row>
    <row r="58" spans="1:12" x14ac:dyDescent="0.35">
      <c r="A58" t="str">
        <f>Dati!A58</f>
        <v>1992-08</v>
      </c>
      <c r="B58">
        <f>Dati!B58</f>
        <v>140.94744602511801</v>
      </c>
      <c r="C58">
        <f t="shared" si="3"/>
        <v>747</v>
      </c>
      <c r="D58">
        <f>IF(OR(RIGHT(A58,2)="12",RIGHT(A58,2)="03",RIGHT(A58,2)="06",RIGHT(A58,2)="09"),TRUNC(Input!$B$12/B58),0)</f>
        <v>0</v>
      </c>
      <c r="E58">
        <f>IF(D58=0,0,IF(Input!$C$2="FISSA",Input!$C$3,MIN(Input!$C$6,MAX(Input!$C$5,B58*Input!$C$4))))</f>
        <v>0</v>
      </c>
      <c r="F58">
        <f t="shared" si="4"/>
        <v>285</v>
      </c>
      <c r="G58">
        <f>G57*(1+(($B58-$B57)/B57))*(1-Input!$B$8/12)</f>
        <v>140.27950544006342</v>
      </c>
      <c r="H58">
        <f t="shared" si="0"/>
        <v>104503.79056372738</v>
      </c>
      <c r="I58">
        <f>I57*(1+(($B58-$B57)/B57))*(1-Input!$B$9/12)</f>
        <v>139.28342146393695</v>
      </c>
      <c r="J58">
        <f t="shared" si="1"/>
        <v>103759.7158335609</v>
      </c>
      <c r="K58">
        <f>K57*(1+(($B58-$B57)/B57))*(1-Input!$B$10/12)</f>
        <v>137.63870171031198</v>
      </c>
      <c r="L58">
        <f t="shared" si="2"/>
        <v>102531.11017760304</v>
      </c>
    </row>
    <row r="59" spans="1:12" x14ac:dyDescent="0.35">
      <c r="A59" t="str">
        <f>Dati!A59</f>
        <v>1992-09</v>
      </c>
      <c r="B59">
        <f>Dati!B59</f>
        <v>139.745591452892</v>
      </c>
      <c r="C59">
        <f t="shared" si="3"/>
        <v>782</v>
      </c>
      <c r="D59">
        <f>IF(OR(RIGHT(A59,2)="12",RIGHT(A59,2)="03",RIGHT(A59,2)="06",RIGHT(A59,2)="09"),TRUNC(Input!$B$12/B59),0)</f>
        <v>35</v>
      </c>
      <c r="E59">
        <f>IF(D59=0,0,IF(Input!$C$2="FISSA",Input!$C$3,MIN(Input!$C$6,MAX(Input!$C$5,B59*Input!$C$4))))</f>
        <v>15</v>
      </c>
      <c r="F59">
        <f t="shared" si="4"/>
        <v>300</v>
      </c>
      <c r="G59">
        <f>G58*(1+(($B59-$B58)/B58))*(1-Input!$B$8/12)</f>
        <v>139.07175609796388</v>
      </c>
      <c r="H59">
        <f t="shared" si="0"/>
        <v>108454.11326860776</v>
      </c>
      <c r="I59">
        <f>I58*(1+(($B59-$B58)/B58))*(1-Input!$B$9/12)</f>
        <v>138.06698602921585</v>
      </c>
      <c r="J59">
        <f t="shared" si="1"/>
        <v>107668.3830748468</v>
      </c>
      <c r="K59">
        <f>K58*(1+(($B59-$B58)/B58))*(1-Input!$B$10/12)</f>
        <v>136.40820025795674</v>
      </c>
      <c r="L59">
        <f t="shared" si="2"/>
        <v>106371.21260172217</v>
      </c>
    </row>
    <row r="60" spans="1:12" x14ac:dyDescent="0.35">
      <c r="A60" t="str">
        <f>Dati!A60</f>
        <v>1992-10</v>
      </c>
      <c r="B60">
        <f>Dati!B60</f>
        <v>136.32786016221601</v>
      </c>
      <c r="C60">
        <f t="shared" si="3"/>
        <v>782</v>
      </c>
      <c r="D60">
        <f>IF(OR(RIGHT(A60,2)="12",RIGHT(A60,2)="03",RIGHT(A60,2)="06",RIGHT(A60,2)="09"),TRUNC(Input!$B$12/B60),0)</f>
        <v>0</v>
      </c>
      <c r="E60">
        <f>IF(D60=0,0,IF(Input!$C$2="FISSA",Input!$C$3,MIN(Input!$C$6,MAX(Input!$C$5,B60*Input!$C$4))))</f>
        <v>0</v>
      </c>
      <c r="F60">
        <f t="shared" si="4"/>
        <v>300</v>
      </c>
      <c r="G60">
        <f>G59*(1+(($B60-$B59)/B59))*(1-Input!$B$8/12)</f>
        <v>135.65919879472199</v>
      </c>
      <c r="H60">
        <f t="shared" si="0"/>
        <v>105785.49345747259</v>
      </c>
      <c r="I60">
        <f>I59*(1+(($B60-$B59)/B59))*(1-Input!$B$9/12)</f>
        <v>134.66224759054853</v>
      </c>
      <c r="J60">
        <f t="shared" si="1"/>
        <v>105005.87761580895</v>
      </c>
      <c r="K60">
        <f>K59*(1+(($B60-$B59)/B59))*(1-Input!$B$10/12)</f>
        <v>133.01664420298872</v>
      </c>
      <c r="L60">
        <f t="shared" si="2"/>
        <v>103719.01576673718</v>
      </c>
    </row>
    <row r="61" spans="1:12" x14ac:dyDescent="0.35">
      <c r="A61" t="str">
        <f>Dati!A61</f>
        <v>1992-11</v>
      </c>
      <c r="B61">
        <f>Dati!B61</f>
        <v>138.59739729813299</v>
      </c>
      <c r="C61">
        <f t="shared" si="3"/>
        <v>782</v>
      </c>
      <c r="D61">
        <f>IF(OR(RIGHT(A61,2)="12",RIGHT(A61,2)="03",RIGHT(A61,2)="06",RIGHT(A61,2)="09"),TRUNC(Input!$B$12/B61),0)</f>
        <v>0</v>
      </c>
      <c r="E61">
        <f>IF(D61=0,0,IF(Input!$C$2="FISSA",Input!$C$3,MIN(Input!$C$6,MAX(Input!$C$5,B61*Input!$C$4))))</f>
        <v>0</v>
      </c>
      <c r="F61">
        <f t="shared" si="4"/>
        <v>300</v>
      </c>
      <c r="G61">
        <f>G60*(1+(($B61-$B60)/B60))*(1-Input!$B$8/12)</f>
        <v>137.90611116322958</v>
      </c>
      <c r="H61">
        <f t="shared" si="0"/>
        <v>107542.57892964553</v>
      </c>
      <c r="I61">
        <f>I60*(1+(($B61-$B60)/B60))*(1-Input!$B$9/12)</f>
        <v>136.8755345296411</v>
      </c>
      <c r="J61">
        <f t="shared" si="1"/>
        <v>106736.66800217934</v>
      </c>
      <c r="K61">
        <f>K60*(1+(($B61-$B60)/B60))*(1-Input!$B$10/12)</f>
        <v>135.17471113378375</v>
      </c>
      <c r="L61">
        <f t="shared" si="2"/>
        <v>105406.6241066189</v>
      </c>
    </row>
    <row r="62" spans="1:12" x14ac:dyDescent="0.35">
      <c r="A62" t="str">
        <f>Dati!A62</f>
        <v>1992-12</v>
      </c>
      <c r="B62">
        <f>Dati!B62</f>
        <v>139.90767636367099</v>
      </c>
      <c r="C62">
        <f t="shared" si="3"/>
        <v>817</v>
      </c>
      <c r="D62">
        <f>IF(OR(RIGHT(A62,2)="12",RIGHT(A62,2)="03",RIGHT(A62,2)="06",RIGHT(A62,2)="09"),TRUNC(Input!$B$12/B62),0)</f>
        <v>35</v>
      </c>
      <c r="E62">
        <f>IF(D62=0,0,IF(Input!$C$2="FISSA",Input!$C$3,MIN(Input!$C$6,MAX(Input!$C$5,B62*Input!$C$4))))</f>
        <v>15</v>
      </c>
      <c r="F62">
        <f t="shared" si="4"/>
        <v>315</v>
      </c>
      <c r="G62">
        <f>G61*(1+(($B62-$B61)/B61))*(1-Input!$B$8/12)</f>
        <v>139.19825409179367</v>
      </c>
      <c r="H62">
        <f t="shared" si="0"/>
        <v>113409.97359299543</v>
      </c>
      <c r="I62">
        <f>I61*(1+(($B62-$B61)/B61))*(1-Input!$B$9/12)</f>
        <v>138.14075004221914</v>
      </c>
      <c r="J62">
        <f t="shared" si="1"/>
        <v>112545.99278449304</v>
      </c>
      <c r="K62">
        <f>K61*(1+(($B62-$B61)/B61))*(1-Input!$B$10/12)</f>
        <v>136.39577737261985</v>
      </c>
      <c r="L62">
        <f t="shared" si="2"/>
        <v>111120.35011343041</v>
      </c>
    </row>
    <row r="63" spans="1:12" x14ac:dyDescent="0.35">
      <c r="A63" t="str">
        <f>Dati!A63</f>
        <v>1993-01</v>
      </c>
      <c r="B63">
        <f>Dati!B63</f>
        <v>140.40345280968299</v>
      </c>
      <c r="C63">
        <f t="shared" si="3"/>
        <v>817</v>
      </c>
      <c r="D63">
        <f>IF(OR(RIGHT(A63,2)="12",RIGHT(A63,2)="03",RIGHT(A63,2)="06",RIGHT(A63,2)="09"),TRUNC(Input!$B$12/B63),0)</f>
        <v>0</v>
      </c>
      <c r="E63">
        <f>IF(D63=0,0,IF(Input!$C$2="FISSA",Input!$C$3,MIN(Input!$C$6,MAX(Input!$C$5,B63*Input!$C$4))))</f>
        <v>0</v>
      </c>
      <c r="F63">
        <f t="shared" si="4"/>
        <v>315</v>
      </c>
      <c r="G63">
        <f>G62*(1+(($B63-$B62)/B62))*(1-Input!$B$8/12)</f>
        <v>139.6798756713315</v>
      </c>
      <c r="H63">
        <f t="shared" si="0"/>
        <v>113803.45842347783</v>
      </c>
      <c r="I63">
        <f>I62*(1+(($B63-$B62)/B62))*(1-Input!$B$9/12)</f>
        <v>138.60138390786625</v>
      </c>
      <c r="J63">
        <f t="shared" si="1"/>
        <v>112922.33065272673</v>
      </c>
      <c r="K63">
        <f>K62*(1+(($B63-$B62)/B62))*(1-Input!$B$10/12)</f>
        <v>136.82207610119642</v>
      </c>
      <c r="L63">
        <f t="shared" si="2"/>
        <v>111468.63617467748</v>
      </c>
    </row>
    <row r="64" spans="1:12" x14ac:dyDescent="0.35">
      <c r="A64" t="str">
        <f>Dati!A64</f>
        <v>1993-02</v>
      </c>
      <c r="B64">
        <f>Dati!B64</f>
        <v>143.70469658511399</v>
      </c>
      <c r="C64">
        <f t="shared" si="3"/>
        <v>817</v>
      </c>
      <c r="D64">
        <f>IF(OR(RIGHT(A64,2)="12",RIGHT(A64,2)="03",RIGHT(A64,2)="06",RIGHT(A64,2)="09"),TRUNC(Input!$B$12/B64),0)</f>
        <v>0</v>
      </c>
      <c r="E64">
        <f>IF(D64=0,0,IF(Input!$C$2="FISSA",Input!$C$3,MIN(Input!$C$6,MAX(Input!$C$5,B64*Input!$C$4))))</f>
        <v>0</v>
      </c>
      <c r="F64">
        <f t="shared" si="4"/>
        <v>315</v>
      </c>
      <c r="G64">
        <f>G63*(1+(($B64-$B63)/B63))*(1-Input!$B$8/12)</f>
        <v>142.95219262465011</v>
      </c>
      <c r="H64">
        <f t="shared" si="0"/>
        <v>116476.94137433913</v>
      </c>
      <c r="I64">
        <f>I63*(1+(($B64-$B63)/B63))*(1-Input!$B$9/12)</f>
        <v>141.83070222071834</v>
      </c>
      <c r="J64">
        <f t="shared" si="1"/>
        <v>115560.68371432688</v>
      </c>
      <c r="K64">
        <f>K63*(1+(($B64-$B63)/B63))*(1-Input!$B$10/12)</f>
        <v>139.98076293289893</v>
      </c>
      <c r="L64">
        <f t="shared" si="2"/>
        <v>114049.28331617842</v>
      </c>
    </row>
    <row r="65" spans="1:12" x14ac:dyDescent="0.35">
      <c r="A65" t="str">
        <f>Dati!A65</f>
        <v>1993-03</v>
      </c>
      <c r="B65">
        <f>Dati!B65</f>
        <v>151.96285543896801</v>
      </c>
      <c r="C65">
        <f t="shared" si="3"/>
        <v>849</v>
      </c>
      <c r="D65">
        <f>IF(OR(RIGHT(A65,2)="12",RIGHT(A65,2)="03",RIGHT(A65,2)="06",RIGHT(A65,2)="09"),TRUNC(Input!$B$12/B65),0)</f>
        <v>32</v>
      </c>
      <c r="E65">
        <f>IF(D65=0,0,IF(Input!$C$2="FISSA",Input!$C$3,MIN(Input!$C$6,MAX(Input!$C$5,B65*Input!$C$4))))</f>
        <v>15</v>
      </c>
      <c r="F65">
        <f t="shared" si="4"/>
        <v>330</v>
      </c>
      <c r="G65">
        <f>G64*(1+(($B65-$B64)/B64))*(1-Input!$B$8/12)</f>
        <v>151.15451069726154</v>
      </c>
      <c r="H65">
        <f t="shared" si="0"/>
        <v>128000.17958197506</v>
      </c>
      <c r="I65">
        <f>I64*(1+(($B65-$B64)/B64))*(1-Input!$B$9/12)</f>
        <v>149.94992371450439</v>
      </c>
      <c r="J65">
        <f t="shared" si="1"/>
        <v>126977.48523361424</v>
      </c>
      <c r="K65">
        <f>K64*(1+(($B65-$B64)/B64))*(1-Input!$B$10/12)</f>
        <v>147.96324452321625</v>
      </c>
      <c r="L65">
        <f t="shared" si="2"/>
        <v>125290.79460021059</v>
      </c>
    </row>
    <row r="66" spans="1:12" x14ac:dyDescent="0.35">
      <c r="A66" t="str">
        <f>Dati!A66</f>
        <v>1993-04</v>
      </c>
      <c r="B66">
        <f>Dati!B66</f>
        <v>158.86548980084899</v>
      </c>
      <c r="C66">
        <f t="shared" si="3"/>
        <v>849</v>
      </c>
      <c r="D66">
        <f>IF(OR(RIGHT(A66,2)="12",RIGHT(A66,2)="03",RIGHT(A66,2)="06",RIGHT(A66,2)="09"),TRUNC(Input!$B$12/B66),0)</f>
        <v>0</v>
      </c>
      <c r="E66">
        <f>IF(D66=0,0,IF(Input!$C$2="FISSA",Input!$C$3,MIN(Input!$C$6,MAX(Input!$C$5,B66*Input!$C$4))))</f>
        <v>0</v>
      </c>
      <c r="F66">
        <f t="shared" si="4"/>
        <v>330</v>
      </c>
      <c r="G66">
        <f>G65*(1+(($B66-$B65)/B65))*(1-Input!$B$8/12)</f>
        <v>158.007259110918</v>
      </c>
      <c r="H66">
        <f t="shared" si="0"/>
        <v>133818.16298516939</v>
      </c>
      <c r="I66">
        <f>I65*(1+(($B66-$B65)/B65))*(1-Input!$B$9/12)</f>
        <v>156.72846577226582</v>
      </c>
      <c r="J66">
        <f t="shared" si="1"/>
        <v>132732.46744065368</v>
      </c>
      <c r="K66">
        <f>K65*(1+(($B66-$B65)/B65))*(1-Input!$B$10/12)</f>
        <v>154.6197521336143</v>
      </c>
      <c r="L66">
        <f t="shared" si="2"/>
        <v>130942.16956143855</v>
      </c>
    </row>
    <row r="67" spans="1:12" x14ac:dyDescent="0.35">
      <c r="A67" t="str">
        <f>Dati!A67</f>
        <v>1993-05</v>
      </c>
      <c r="B67">
        <f>Dati!B67</f>
        <v>162.597127573888</v>
      </c>
      <c r="C67">
        <f t="shared" si="3"/>
        <v>849</v>
      </c>
      <c r="D67">
        <f>IF(OR(RIGHT(A67,2)="12",RIGHT(A67,2)="03",RIGHT(A67,2)="06",RIGHT(A67,2)="09"),TRUNC(Input!$B$12/B67),0)</f>
        <v>0</v>
      </c>
      <c r="E67">
        <f>IF(D67=0,0,IF(Input!$C$2="FISSA",Input!$C$3,MIN(Input!$C$6,MAX(Input!$C$5,B67*Input!$C$4))))</f>
        <v>0</v>
      </c>
      <c r="F67">
        <f t="shared" si="4"/>
        <v>330</v>
      </c>
      <c r="G67">
        <f>G66*(1+(($B67-$B66)/B66))*(1-Input!$B$8/12)</f>
        <v>161.70526109177732</v>
      </c>
      <c r="H67">
        <f t="shared" ref="H67:H130" si="5">G67*C67-F67</f>
        <v>136957.76666691893</v>
      </c>
      <c r="I67">
        <f>I66*(1+(($B67-$B66)/B66))*(1-Input!$B$9/12)</f>
        <v>160.37648763481437</v>
      </c>
      <c r="J67">
        <f t="shared" ref="J67:J130" si="6">I67*$C67-$F67</f>
        <v>135829.63800195738</v>
      </c>
      <c r="K67">
        <f>K66*(1+(($B67-$B66)/B66))*(1-Input!$B$10/12)</f>
        <v>158.18572234576416</v>
      </c>
      <c r="L67">
        <f t="shared" ref="L67:L130" si="7">K67*$C67-$F67</f>
        <v>133969.67827155377</v>
      </c>
    </row>
    <row r="68" spans="1:12" x14ac:dyDescent="0.35">
      <c r="A68" t="str">
        <f>Dati!A68</f>
        <v>1993-06</v>
      </c>
      <c r="B68">
        <f>Dati!B68</f>
        <v>161.542109443594</v>
      </c>
      <c r="C68">
        <f t="shared" ref="C68:C131" si="8">C67+D68</f>
        <v>879</v>
      </c>
      <c r="D68">
        <f>IF(OR(RIGHT(A68,2)="12",RIGHT(A68,2)="03",RIGHT(A68,2)="06",RIGHT(A68,2)="09"),TRUNC(Input!$B$12/B68),0)</f>
        <v>30</v>
      </c>
      <c r="E68">
        <f>IF(D68=0,0,IF(Input!$C$2="FISSA",Input!$C$3,MIN(Input!$C$6,MAX(Input!$C$5,B68*Input!$C$4))))</f>
        <v>15</v>
      </c>
      <c r="F68">
        <f t="shared" ref="F68:F131" si="9">F67+E68</f>
        <v>345</v>
      </c>
      <c r="G68">
        <f>G67*(1+(($B68-$B67)/B67))*(1-Input!$B$8/12)</f>
        <v>160.64264187123803</v>
      </c>
      <c r="H68">
        <f t="shared" si="5"/>
        <v>140859.88220481822</v>
      </c>
      <c r="I68">
        <f>I67*(1+(($B68-$B67)/B67))*(1-Input!$B$9/12)</f>
        <v>159.30268324320372</v>
      </c>
      <c r="J68">
        <f t="shared" si="6"/>
        <v>139682.05857077608</v>
      </c>
      <c r="K68">
        <f>K67*(1+(($B68-$B67)/B67))*(1-Input!$B$10/12)</f>
        <v>157.09384474595282</v>
      </c>
      <c r="L68">
        <f t="shared" si="7"/>
        <v>137740.48953169252</v>
      </c>
    </row>
    <row r="69" spans="1:12" x14ac:dyDescent="0.35">
      <c r="A69" t="str">
        <f>Dati!A69</f>
        <v>1993-07</v>
      </c>
      <c r="B69">
        <f>Dati!B69</f>
        <v>164.89190925235599</v>
      </c>
      <c r="C69">
        <f t="shared" si="8"/>
        <v>879</v>
      </c>
      <c r="D69">
        <f>IF(OR(RIGHT(A69,2)="12",RIGHT(A69,2)="03",RIGHT(A69,2)="06",RIGHT(A69,2)="09"),TRUNC(Input!$B$12/B69),0)</f>
        <v>0</v>
      </c>
      <c r="E69">
        <f>IF(D69=0,0,IF(Input!$C$2="FISSA",Input!$C$3,MIN(Input!$C$6,MAX(Input!$C$5,B69*Input!$C$4))))</f>
        <v>0</v>
      </c>
      <c r="F69">
        <f t="shared" si="9"/>
        <v>345</v>
      </c>
      <c r="G69">
        <f>G68*(1+(($B69-$B68)/B68))*(1-Input!$B$8/12)</f>
        <v>163.96012548921257</v>
      </c>
      <c r="H69">
        <f t="shared" si="5"/>
        <v>143775.95030501785</v>
      </c>
      <c r="I69">
        <f>I68*(1+(($B69-$B68)/B68))*(1-Input!$B$9/12)</f>
        <v>162.57216918261696</v>
      </c>
      <c r="J69">
        <f t="shared" si="6"/>
        <v>142555.93671152031</v>
      </c>
      <c r="K69">
        <f>K68*(1+(($B69-$B68)/B68))*(1-Input!$B$10/12)</f>
        <v>160.28459052858324</v>
      </c>
      <c r="L69">
        <f t="shared" si="7"/>
        <v>140545.15507462466</v>
      </c>
    </row>
    <row r="70" spans="1:12" x14ac:dyDescent="0.35">
      <c r="A70" t="str">
        <f>Dati!A70</f>
        <v>1993-08</v>
      </c>
      <c r="B70">
        <f>Dati!B70</f>
        <v>172.71123474199601</v>
      </c>
      <c r="C70">
        <f t="shared" si="8"/>
        <v>879</v>
      </c>
      <c r="D70">
        <f>IF(OR(RIGHT(A70,2)="12",RIGHT(A70,2)="03",RIGHT(A70,2)="06",RIGHT(A70,2)="09"),TRUNC(Input!$B$12/B70),0)</f>
        <v>0</v>
      </c>
      <c r="E70">
        <f>IF(D70=0,0,IF(Input!$C$2="FISSA",Input!$C$3,MIN(Input!$C$6,MAX(Input!$C$5,B70*Input!$C$4))))</f>
        <v>0</v>
      </c>
      <c r="F70">
        <f t="shared" si="9"/>
        <v>345</v>
      </c>
      <c r="G70">
        <f>G69*(1+(($B70-$B69)/B69))*(1-Input!$B$8/12)</f>
        <v>171.72095366657982</v>
      </c>
      <c r="H70">
        <f t="shared" si="5"/>
        <v>150597.71827292367</v>
      </c>
      <c r="I70">
        <f>I69*(1+(($B70-$B69)/B69))*(1-Input!$B$9/12)</f>
        <v>170.2460151611788</v>
      </c>
      <c r="J70">
        <f t="shared" si="6"/>
        <v>149301.24732667618</v>
      </c>
      <c r="K70">
        <f>K69*(1+(($B70-$B69)/B69))*(1-Input!$B$10/12)</f>
        <v>167.81548047726918</v>
      </c>
      <c r="L70">
        <f t="shared" si="7"/>
        <v>147164.80733951961</v>
      </c>
    </row>
    <row r="71" spans="1:12" x14ac:dyDescent="0.35">
      <c r="A71" t="str">
        <f>Dati!A71</f>
        <v>1993-09</v>
      </c>
      <c r="B71">
        <f>Dati!B71</f>
        <v>169.81531168622399</v>
      </c>
      <c r="C71">
        <f t="shared" si="8"/>
        <v>908</v>
      </c>
      <c r="D71">
        <f>IF(OR(RIGHT(A71,2)="12",RIGHT(A71,2)="03",RIGHT(A71,2)="06",RIGHT(A71,2)="09"),TRUNC(Input!$B$12/B71),0)</f>
        <v>29</v>
      </c>
      <c r="E71">
        <f>IF(D71=0,0,IF(Input!$C$2="FISSA",Input!$C$3,MIN(Input!$C$6,MAX(Input!$C$5,B71*Input!$C$4))))</f>
        <v>15</v>
      </c>
      <c r="F71">
        <f t="shared" si="9"/>
        <v>360</v>
      </c>
      <c r="G71">
        <f>G70*(1+(($B71-$B70)/B70))*(1-Input!$B$8/12)</f>
        <v>168.82756494039452</v>
      </c>
      <c r="H71">
        <f t="shared" si="5"/>
        <v>152935.42896587824</v>
      </c>
      <c r="I71">
        <f>I70*(1+(($B71-$B70)/B70))*(1-Input!$B$9/12)</f>
        <v>167.35655428120739</v>
      </c>
      <c r="J71">
        <f t="shared" si="6"/>
        <v>151599.75128733632</v>
      </c>
      <c r="K71">
        <f>K70*(1+(($B71-$B70)/B70))*(1-Input!$B$10/12)</f>
        <v>164.93289593864381</v>
      </c>
      <c r="L71">
        <f t="shared" si="7"/>
        <v>149399.06951228858</v>
      </c>
    </row>
    <row r="72" spans="1:12" x14ac:dyDescent="0.35">
      <c r="A72" t="str">
        <f>Dati!A72</f>
        <v>1993-10</v>
      </c>
      <c r="B72">
        <f>Dati!B72</f>
        <v>174.844492172489</v>
      </c>
      <c r="C72">
        <f t="shared" si="8"/>
        <v>908</v>
      </c>
      <c r="D72">
        <f>IF(OR(RIGHT(A72,2)="12",RIGHT(A72,2)="03",RIGHT(A72,2)="06",RIGHT(A72,2)="09"),TRUNC(Input!$B$12/B72),0)</f>
        <v>0</v>
      </c>
      <c r="E72">
        <f>IF(D72=0,0,IF(Input!$C$2="FISSA",Input!$C$3,MIN(Input!$C$6,MAX(Input!$C$5,B72*Input!$C$4))))</f>
        <v>0</v>
      </c>
      <c r="F72">
        <f t="shared" si="9"/>
        <v>360</v>
      </c>
      <c r="G72">
        <f>G71*(1+(($B72-$B71)/B71))*(1-Input!$B$8/12)</f>
        <v>173.81300710055018</v>
      </c>
      <c r="H72">
        <f t="shared" si="5"/>
        <v>157462.21044729956</v>
      </c>
      <c r="I72">
        <f>I71*(1+(($B72-$B71)/B71))*(1-Input!$B$9/12)</f>
        <v>172.27701869415722</v>
      </c>
      <c r="J72">
        <f t="shared" si="6"/>
        <v>156067.53297429477</v>
      </c>
      <c r="K72">
        <f>K71*(1+(($B72-$B71)/B71))*(1-Input!$B$10/12)</f>
        <v>169.74672352286004</v>
      </c>
      <c r="L72">
        <f t="shared" si="7"/>
        <v>153770.02495875693</v>
      </c>
    </row>
    <row r="73" spans="1:12" x14ac:dyDescent="0.35">
      <c r="A73" t="str">
        <f>Dati!A73</f>
        <v>1993-11</v>
      </c>
      <c r="B73">
        <f>Dati!B73</f>
        <v>165.75546605099399</v>
      </c>
      <c r="C73">
        <f t="shared" si="8"/>
        <v>908</v>
      </c>
      <c r="D73">
        <f>IF(OR(RIGHT(A73,2)="12",RIGHT(A73,2)="03",RIGHT(A73,2)="06",RIGHT(A73,2)="09"),TRUNC(Input!$B$12/B73),0)</f>
        <v>0</v>
      </c>
      <c r="E73">
        <f>IF(D73=0,0,IF(Input!$C$2="FISSA",Input!$C$3,MIN(Input!$C$6,MAX(Input!$C$5,B73*Input!$C$4))))</f>
        <v>0</v>
      </c>
      <c r="F73">
        <f t="shared" si="9"/>
        <v>360</v>
      </c>
      <c r="G73">
        <f>G72*(1+(($B73-$B72)/B72))*(1-Input!$B$8/12)</f>
        <v>164.76386970155932</v>
      </c>
      <c r="H73">
        <f t="shared" si="5"/>
        <v>149245.59368901586</v>
      </c>
      <c r="I73">
        <f>I72*(1+(($B73-$B72)/B72))*(1-Input!$B$9/12)</f>
        <v>163.28743348904854</v>
      </c>
      <c r="J73">
        <f t="shared" si="6"/>
        <v>147904.98960805609</v>
      </c>
      <c r="K73">
        <f>K72*(1+(($B73-$B72)/B72))*(1-Input!$B$10/12)</f>
        <v>160.85564606015726</v>
      </c>
      <c r="L73">
        <f t="shared" si="7"/>
        <v>145696.92662262279</v>
      </c>
    </row>
    <row r="74" spans="1:12" x14ac:dyDescent="0.35">
      <c r="A74" t="str">
        <f>Dati!A74</f>
        <v>1993-12</v>
      </c>
      <c r="B74">
        <f>Dati!B74</f>
        <v>174.72048643175501</v>
      </c>
      <c r="C74">
        <f t="shared" si="8"/>
        <v>936</v>
      </c>
      <c r="D74">
        <f>IF(OR(RIGHT(A74,2)="12",RIGHT(A74,2)="03",RIGHT(A74,2)="06",RIGHT(A74,2)="09"),TRUNC(Input!$B$12/B74),0)</f>
        <v>28</v>
      </c>
      <c r="E74">
        <f>IF(D74=0,0,IF(Input!$C$2="FISSA",Input!$C$3,MIN(Input!$C$6,MAX(Input!$C$5,B74*Input!$C$4))))</f>
        <v>15</v>
      </c>
      <c r="F74">
        <f t="shared" si="9"/>
        <v>375</v>
      </c>
      <c r="G74">
        <f>G73*(1+(($B74-$B73)/B73))*(1-Input!$B$8/12)</f>
        <v>173.66078584194244</v>
      </c>
      <c r="H74">
        <f t="shared" si="5"/>
        <v>162171.49554805813</v>
      </c>
      <c r="I74">
        <f>I73*(1+(($B74-$B73)/B73))*(1-Input!$B$9/12)</f>
        <v>172.08311018532359</v>
      </c>
      <c r="J74">
        <f t="shared" si="6"/>
        <v>160694.79113346289</v>
      </c>
      <c r="K74">
        <f>K73*(1+(($B74-$B73)/B73))*(1-Input!$B$10/12)</f>
        <v>169.48500746664243</v>
      </c>
      <c r="L74">
        <f t="shared" si="7"/>
        <v>158262.96698877731</v>
      </c>
    </row>
    <row r="75" spans="1:12" x14ac:dyDescent="0.35">
      <c r="A75" t="str">
        <f>Dati!A75</f>
        <v>1994-01</v>
      </c>
      <c r="B75">
        <f>Dati!B75</f>
        <v>186.30723358145201</v>
      </c>
      <c r="C75">
        <f t="shared" si="8"/>
        <v>936</v>
      </c>
      <c r="D75">
        <f>IF(OR(RIGHT(A75,2)="12",RIGHT(A75,2)="03",RIGHT(A75,2)="06",RIGHT(A75,2)="09"),TRUNC(Input!$B$12/B75),0)</f>
        <v>0</v>
      </c>
      <c r="E75">
        <f>IF(D75=0,0,IF(Input!$C$2="FISSA",Input!$C$3,MIN(Input!$C$6,MAX(Input!$C$5,B75*Input!$C$4))))</f>
        <v>0</v>
      </c>
      <c r="F75">
        <f t="shared" si="9"/>
        <v>375</v>
      </c>
      <c r="G75">
        <f>G74*(1+(($B75-$B74)/B74))*(1-Input!$B$8/12)</f>
        <v>185.16182655001367</v>
      </c>
      <c r="H75">
        <f t="shared" si="5"/>
        <v>172936.4696508128</v>
      </c>
      <c r="I75">
        <f>I74*(1+(($B75-$B74)/B74))*(1-Input!$B$9/12)</f>
        <v>183.45672922675374</v>
      </c>
      <c r="J75">
        <f t="shared" si="6"/>
        <v>171340.49855624151</v>
      </c>
      <c r="K75">
        <f>K74*(1+(($B75-$B74)/B74))*(1-Input!$B$10/12)</f>
        <v>180.64925719193894</v>
      </c>
      <c r="L75">
        <f t="shared" si="7"/>
        <v>168712.70473165484</v>
      </c>
    </row>
    <row r="76" spans="1:12" x14ac:dyDescent="0.35">
      <c r="A76" t="str">
        <f>Dati!A76</f>
        <v>1994-02</v>
      </c>
      <c r="B76">
        <f>Dati!B76</f>
        <v>183.614456377501</v>
      </c>
      <c r="C76">
        <f t="shared" si="8"/>
        <v>936</v>
      </c>
      <c r="D76">
        <f>IF(OR(RIGHT(A76,2)="12",RIGHT(A76,2)="03",RIGHT(A76,2)="06",RIGHT(A76,2)="09"),TRUNC(Input!$B$12/B76),0)</f>
        <v>0</v>
      </c>
      <c r="E76">
        <f>IF(D76=0,0,IF(Input!$C$2="FISSA",Input!$C$3,MIN(Input!$C$6,MAX(Input!$C$5,B76*Input!$C$4))))</f>
        <v>0</v>
      </c>
      <c r="F76">
        <f t="shared" si="9"/>
        <v>375</v>
      </c>
      <c r="G76">
        <f>G75*(1+(($B76-$B75)/B75))*(1-Input!$B$8/12)</f>
        <v>182.47039726438206</v>
      </c>
      <c r="H76">
        <f t="shared" si="5"/>
        <v>170417.2918394616</v>
      </c>
      <c r="I76">
        <f>I75*(1+(($B76-$B75)/B75))*(1-Input!$B$9/12)</f>
        <v>180.76748382731498</v>
      </c>
      <c r="J76">
        <f t="shared" si="6"/>
        <v>168823.36486236681</v>
      </c>
      <c r="K76">
        <f>K75*(1+(($B76-$B75)/B75))*(1-Input!$B$10/12)</f>
        <v>177.96407450539172</v>
      </c>
      <c r="L76">
        <f t="shared" si="7"/>
        <v>166199.37373704664</v>
      </c>
    </row>
    <row r="77" spans="1:12" x14ac:dyDescent="0.35">
      <c r="A77" t="str">
        <f>Dati!A77</f>
        <v>1994-03</v>
      </c>
      <c r="B77">
        <f>Dati!B77</f>
        <v>175.363950583941</v>
      </c>
      <c r="C77">
        <f t="shared" si="8"/>
        <v>964</v>
      </c>
      <c r="D77">
        <f>IF(OR(RIGHT(A77,2)="12",RIGHT(A77,2)="03",RIGHT(A77,2)="06",RIGHT(A77,2)="09"),TRUNC(Input!$B$12/B77),0)</f>
        <v>28</v>
      </c>
      <c r="E77">
        <f>IF(D77=0,0,IF(Input!$C$2="FISSA",Input!$C$3,MIN(Input!$C$6,MAX(Input!$C$5,B77*Input!$C$4))))</f>
        <v>15</v>
      </c>
      <c r="F77">
        <f t="shared" si="9"/>
        <v>390</v>
      </c>
      <c r="G77">
        <f>G76*(1+(($B77-$B76)/B76))*(1-Input!$B$8/12)</f>
        <v>174.25677585162649</v>
      </c>
      <c r="H77">
        <f t="shared" si="5"/>
        <v>167593.53192096794</v>
      </c>
      <c r="I77">
        <f>I76*(1+(($B77-$B76)/B76))*(1-Input!$B$9/12)</f>
        <v>172.60893580402794</v>
      </c>
      <c r="J77">
        <f t="shared" si="6"/>
        <v>166005.01411508294</v>
      </c>
      <c r="K77">
        <f>K76*(1+(($B77-$B76)/B76))*(1-Input!$B$10/12)</f>
        <v>169.89664238904547</v>
      </c>
      <c r="L77">
        <f t="shared" si="7"/>
        <v>163390.36326303982</v>
      </c>
    </row>
    <row r="78" spans="1:12" x14ac:dyDescent="0.35">
      <c r="A78" t="str">
        <f>Dati!A78</f>
        <v>1994-04</v>
      </c>
      <c r="B78">
        <f>Dati!B78</f>
        <v>180.13330784245201</v>
      </c>
      <c r="C78">
        <f t="shared" si="8"/>
        <v>964</v>
      </c>
      <c r="D78">
        <f>IF(OR(RIGHT(A78,2)="12",RIGHT(A78,2)="03",RIGHT(A78,2)="06",RIGHT(A78,2)="09"),TRUNC(Input!$B$12/B78),0)</f>
        <v>0</v>
      </c>
      <c r="E78">
        <f>IF(D78=0,0,IF(Input!$C$2="FISSA",Input!$C$3,MIN(Input!$C$6,MAX(Input!$C$5,B78*Input!$C$4))))</f>
        <v>0</v>
      </c>
      <c r="F78">
        <f t="shared" si="9"/>
        <v>390</v>
      </c>
      <c r="G78">
        <f>G77*(1+(($B78-$B77)/B77))*(1-Input!$B$8/12)</f>
        <v>178.98110504551119</v>
      </c>
      <c r="H78">
        <f t="shared" si="5"/>
        <v>172147.78526387279</v>
      </c>
      <c r="I78">
        <f>I77*(1+(($B78-$B77)/B77))*(1-Input!$B$9/12)</f>
        <v>177.26642697751282</v>
      </c>
      <c r="J78">
        <f t="shared" si="6"/>
        <v>170494.83560632236</v>
      </c>
      <c r="K78">
        <f>K77*(1+(($B78-$B77)/B77))*(1-Input!$B$10/12)</f>
        <v>174.44459022463016</v>
      </c>
      <c r="L78">
        <f t="shared" si="7"/>
        <v>167774.58497654347</v>
      </c>
    </row>
    <row r="79" spans="1:12" x14ac:dyDescent="0.35">
      <c r="A79" t="str">
        <f>Dati!A79</f>
        <v>1994-05</v>
      </c>
      <c r="B79">
        <f>Dati!B79</f>
        <v>181.19462666414501</v>
      </c>
      <c r="C79">
        <f t="shared" si="8"/>
        <v>964</v>
      </c>
      <c r="D79">
        <f>IF(OR(RIGHT(A79,2)="12",RIGHT(A79,2)="03",RIGHT(A79,2)="06",RIGHT(A79,2)="09"),TRUNC(Input!$B$12/B79),0)</f>
        <v>0</v>
      </c>
      <c r="E79">
        <f>IF(D79=0,0,IF(Input!$C$2="FISSA",Input!$C$3,MIN(Input!$C$6,MAX(Input!$C$5,B79*Input!$C$4))))</f>
        <v>0</v>
      </c>
      <c r="F79">
        <f t="shared" si="9"/>
        <v>390</v>
      </c>
      <c r="G79">
        <f>G78*(1+(($B79-$B78)/B78))*(1-Input!$B$8/12)</f>
        <v>180.0206322890435</v>
      </c>
      <c r="H79">
        <f t="shared" si="5"/>
        <v>173149.88952663794</v>
      </c>
      <c r="I79">
        <f>I78*(1+(($B79-$B78)/B78))*(1-Input!$B$9/12)</f>
        <v>178.27370646624462</v>
      </c>
      <c r="J79">
        <f t="shared" si="6"/>
        <v>171465.8530334598</v>
      </c>
      <c r="K79">
        <f>K78*(1+(($B79-$B78)/B78))*(1-Input!$B$10/12)</f>
        <v>175.39927846639949</v>
      </c>
      <c r="L79">
        <f t="shared" si="7"/>
        <v>168694.90444160911</v>
      </c>
    </row>
    <row r="80" spans="1:12" x14ac:dyDescent="0.35">
      <c r="A80" t="str">
        <f>Dati!A80</f>
        <v>1994-06</v>
      </c>
      <c r="B80">
        <f>Dati!B80</f>
        <v>180.314743696053</v>
      </c>
      <c r="C80">
        <f t="shared" si="8"/>
        <v>991</v>
      </c>
      <c r="D80">
        <f>IF(OR(RIGHT(A80,2)="12",RIGHT(A80,2)="03",RIGHT(A80,2)="06",RIGHT(A80,2)="09"),TRUNC(Input!$B$12/B80),0)</f>
        <v>27</v>
      </c>
      <c r="E80">
        <f>IF(D80=0,0,IF(Input!$C$2="FISSA",Input!$C$3,MIN(Input!$C$6,MAX(Input!$C$5,B80*Input!$C$4))))</f>
        <v>15</v>
      </c>
      <c r="F80">
        <f t="shared" si="9"/>
        <v>405</v>
      </c>
      <c r="G80">
        <f>G79*(1+(($B80-$B79)/B79))*(1-Input!$B$8/12)</f>
        <v>179.13152137884072</v>
      </c>
      <c r="H80">
        <f t="shared" si="5"/>
        <v>177114.33768643116</v>
      </c>
      <c r="I80">
        <f>I79*(1+(($B80-$B79)/B79))*(1-Input!$B$9/12)</f>
        <v>177.3710475150678</v>
      </c>
      <c r="J80">
        <f t="shared" si="6"/>
        <v>175369.7080874322</v>
      </c>
      <c r="K80">
        <f>K79*(1+(($B80-$B79)/B79))*(1-Input!$B$10/12)</f>
        <v>174.4748096279416</v>
      </c>
      <c r="L80">
        <f t="shared" si="7"/>
        <v>172499.53634129014</v>
      </c>
    </row>
    <row r="81" spans="1:12" x14ac:dyDescent="0.35">
      <c r="A81" t="str">
        <f>Dati!A81</f>
        <v>1994-07</v>
      </c>
      <c r="B81">
        <f>Dati!B81</f>
        <v>184.305628853711</v>
      </c>
      <c r="C81">
        <f t="shared" si="8"/>
        <v>991</v>
      </c>
      <c r="D81">
        <f>IF(OR(RIGHT(A81,2)="12",RIGHT(A81,2)="03",RIGHT(A81,2)="06",RIGHT(A81,2)="09"),TRUNC(Input!$B$12/B81),0)</f>
        <v>0</v>
      </c>
      <c r="E81">
        <f>IF(D81=0,0,IF(Input!$C$2="FISSA",Input!$C$3,MIN(Input!$C$6,MAX(Input!$C$5,B81*Input!$C$4))))</f>
        <v>0</v>
      </c>
      <c r="F81">
        <f t="shared" si="9"/>
        <v>405</v>
      </c>
      <c r="G81">
        <f>G80*(1+(($B81-$B80)/B80))*(1-Input!$B$8/12)</f>
        <v>183.08096039697594</v>
      </c>
      <c r="H81">
        <f t="shared" si="5"/>
        <v>181028.23175340315</v>
      </c>
      <c r="I81">
        <f>I80*(1+(($B81-$B80)/B80))*(1-Input!$B$9/12)</f>
        <v>181.25901002649849</v>
      </c>
      <c r="J81">
        <f t="shared" si="6"/>
        <v>179222.67893626</v>
      </c>
      <c r="K81">
        <f>K80*(1+(($B81-$B80)/B80))*(1-Input!$B$10/12)</f>
        <v>178.26213335701132</v>
      </c>
      <c r="L81">
        <f t="shared" si="7"/>
        <v>176252.77415679823</v>
      </c>
    </row>
    <row r="82" spans="1:12" x14ac:dyDescent="0.35">
      <c r="A82" t="str">
        <f>Dati!A82</f>
        <v>1994-08</v>
      </c>
      <c r="B82">
        <f>Dati!B82</f>
        <v>190.87131983538501</v>
      </c>
      <c r="C82">
        <f t="shared" si="8"/>
        <v>991</v>
      </c>
      <c r="D82">
        <f>IF(OR(RIGHT(A82,2)="12",RIGHT(A82,2)="03",RIGHT(A82,2)="06",RIGHT(A82,2)="09"),TRUNC(Input!$B$12/B82),0)</f>
        <v>0</v>
      </c>
      <c r="E82">
        <f>IF(D82=0,0,IF(Input!$C$2="FISSA",Input!$C$3,MIN(Input!$C$6,MAX(Input!$C$5,B82*Input!$C$4))))</f>
        <v>0</v>
      </c>
      <c r="F82">
        <f t="shared" si="9"/>
        <v>405</v>
      </c>
      <c r="G82">
        <f>G81*(1+(($B82-$B81)/B81))*(1-Input!$B$8/12)</f>
        <v>189.58722362221616</v>
      </c>
      <c r="H82">
        <f t="shared" si="5"/>
        <v>187475.93860961622</v>
      </c>
      <c r="I82">
        <f>I81*(1+(($B82-$B81)/B81))*(1-Input!$B$9/12)</f>
        <v>187.67706093457957</v>
      </c>
      <c r="J82">
        <f t="shared" si="6"/>
        <v>185582.96738616837</v>
      </c>
      <c r="K82">
        <f>K81*(1+(($B82-$B81)/B81))*(1-Input!$B$10/12)</f>
        <v>184.53560938485305</v>
      </c>
      <c r="L82">
        <f t="shared" si="7"/>
        <v>182469.78890038937</v>
      </c>
    </row>
    <row r="83" spans="1:12" x14ac:dyDescent="0.35">
      <c r="A83" t="str">
        <f>Dati!A83</f>
        <v>1994-09</v>
      </c>
      <c r="B83">
        <f>Dati!B83</f>
        <v>186.389030714135</v>
      </c>
      <c r="C83">
        <f t="shared" si="8"/>
        <v>1017</v>
      </c>
      <c r="D83">
        <f>IF(OR(RIGHT(A83,2)="12",RIGHT(A83,2)="03",RIGHT(A83,2)="06",RIGHT(A83,2)="09"),TRUNC(Input!$B$12/B83),0)</f>
        <v>26</v>
      </c>
      <c r="E83">
        <f>IF(D83=0,0,IF(Input!$C$2="FISSA",Input!$C$3,MIN(Input!$C$6,MAX(Input!$C$5,B83*Input!$C$4))))</f>
        <v>15</v>
      </c>
      <c r="F83">
        <f t="shared" si="9"/>
        <v>420</v>
      </c>
      <c r="G83">
        <f>G82*(1+(($B83-$B82)/B82))*(1-Input!$B$8/12)</f>
        <v>185.11966139787305</v>
      </c>
      <c r="H83">
        <f t="shared" si="5"/>
        <v>187846.69564163688</v>
      </c>
      <c r="I83">
        <f>I82*(1+(($B83-$B82)/B82))*(1-Input!$B$9/12)</f>
        <v>183.23160235944653</v>
      </c>
      <c r="J83">
        <f t="shared" si="6"/>
        <v>185926.53959955712</v>
      </c>
      <c r="K83">
        <f>K82*(1+(($B83-$B82)/B82))*(1-Input!$B$10/12)</f>
        <v>180.12701946474192</v>
      </c>
      <c r="L83">
        <f t="shared" si="7"/>
        <v>182769.17879564254</v>
      </c>
    </row>
    <row r="84" spans="1:12" x14ac:dyDescent="0.35">
      <c r="A84" t="str">
        <f>Dati!A84</f>
        <v>1994-10</v>
      </c>
      <c r="B84">
        <f>Dati!B84</f>
        <v>191.16590060453299</v>
      </c>
      <c r="C84">
        <f t="shared" si="8"/>
        <v>1017</v>
      </c>
      <c r="D84">
        <f>IF(OR(RIGHT(A84,2)="12",RIGHT(A84,2)="03",RIGHT(A84,2)="06",RIGHT(A84,2)="09"),TRUNC(Input!$B$12/B84),0)</f>
        <v>0</v>
      </c>
      <c r="E84">
        <f>IF(D84=0,0,IF(Input!$C$2="FISSA",Input!$C$3,MIN(Input!$C$6,MAX(Input!$C$5,B84*Input!$C$4))))</f>
        <v>0</v>
      </c>
      <c r="F84">
        <f t="shared" si="9"/>
        <v>420</v>
      </c>
      <c r="G84">
        <f>G83*(1+(($B84-$B83)/B83))*(1-Input!$B$8/12)</f>
        <v>189.84817726623081</v>
      </c>
      <c r="H84">
        <f t="shared" si="5"/>
        <v>192655.59627975672</v>
      </c>
      <c r="I84">
        <f>I83*(1+(($B84-$B83)/B83))*(1-Input!$B$9/12)</f>
        <v>187.88840054733029</v>
      </c>
      <c r="J84">
        <f t="shared" si="6"/>
        <v>190662.5033566349</v>
      </c>
      <c r="K84">
        <f>K83*(1+(($B84-$B83)/B83))*(1-Input!$B$10/12)</f>
        <v>184.66642702820485</v>
      </c>
      <c r="L84">
        <f t="shared" si="7"/>
        <v>187385.75628768434</v>
      </c>
    </row>
    <row r="85" spans="1:12" x14ac:dyDescent="0.35">
      <c r="A85" t="str">
        <f>Dati!A85</f>
        <v>1994-11</v>
      </c>
      <c r="B85">
        <f>Dati!B85</f>
        <v>182.864032686608</v>
      </c>
      <c r="C85">
        <f t="shared" si="8"/>
        <v>1017</v>
      </c>
      <c r="D85">
        <f>IF(OR(RIGHT(A85,2)="12",RIGHT(A85,2)="03",RIGHT(A85,2)="06",RIGHT(A85,2)="09"),TRUNC(Input!$B$12/B85),0)</f>
        <v>0</v>
      </c>
      <c r="E85">
        <f>IF(D85=0,0,IF(Input!$C$2="FISSA",Input!$C$3,MIN(Input!$C$6,MAX(Input!$C$5,B85*Input!$C$4))))</f>
        <v>0</v>
      </c>
      <c r="F85">
        <f t="shared" si="9"/>
        <v>420</v>
      </c>
      <c r="G85">
        <f>G84*(1+(($B85-$B84)/B84))*(1-Input!$B$8/12)</f>
        <v>181.58840122491009</v>
      </c>
      <c r="H85">
        <f t="shared" si="5"/>
        <v>184255.40404573356</v>
      </c>
      <c r="I85">
        <f>I84*(1+(($B85-$B84)/B84))*(1-Input!$B$9/12)</f>
        <v>179.69142293393568</v>
      </c>
      <c r="J85">
        <f t="shared" si="6"/>
        <v>182326.17712381258</v>
      </c>
      <c r="K85">
        <f>K84*(1+(($B85-$B84)/B84))*(1-Input!$B$10/12)</f>
        <v>176.57321252543127</v>
      </c>
      <c r="L85">
        <f t="shared" si="7"/>
        <v>179154.95713836359</v>
      </c>
    </row>
    <row r="86" spans="1:12" x14ac:dyDescent="0.35">
      <c r="A86" t="str">
        <f>Dati!A86</f>
        <v>1994-12</v>
      </c>
      <c r="B86">
        <f>Dati!B86</f>
        <v>183.50194114099199</v>
      </c>
      <c r="C86">
        <f t="shared" si="8"/>
        <v>1044</v>
      </c>
      <c r="D86">
        <f>IF(OR(RIGHT(A86,2)="12",RIGHT(A86,2)="03",RIGHT(A86,2)="06",RIGHT(A86,2)="09"),TRUNC(Input!$B$12/B86),0)</f>
        <v>27</v>
      </c>
      <c r="E86">
        <f>IF(D86=0,0,IF(Input!$C$2="FISSA",Input!$C$3,MIN(Input!$C$6,MAX(Input!$C$5,B86*Input!$C$4))))</f>
        <v>15</v>
      </c>
      <c r="F86">
        <f t="shared" si="9"/>
        <v>435</v>
      </c>
      <c r="G86">
        <f>G85*(1+(($B86-$B85)/B85))*(1-Input!$B$8/12)</f>
        <v>182.20667457272083</v>
      </c>
      <c r="H86">
        <f t="shared" si="5"/>
        <v>189788.76825392054</v>
      </c>
      <c r="I86">
        <f>I85*(1+(($B86-$B85)/B85))*(1-Input!$B$9/12)</f>
        <v>180.28069765495536</v>
      </c>
      <c r="J86">
        <f t="shared" si="6"/>
        <v>187778.04835177341</v>
      </c>
      <c r="K86">
        <f>K85*(1+(($B86-$B85)/B85))*(1-Input!$B$10/12)</f>
        <v>177.11534706810895</v>
      </c>
      <c r="L86">
        <f t="shared" si="7"/>
        <v>184473.42233910575</v>
      </c>
    </row>
    <row r="87" spans="1:12" x14ac:dyDescent="0.35">
      <c r="A87" t="str">
        <f>Dati!A87</f>
        <v>1995-01</v>
      </c>
      <c r="B87">
        <f>Dati!B87</f>
        <v>179.76809824112701</v>
      </c>
      <c r="C87">
        <f t="shared" si="8"/>
        <v>1044</v>
      </c>
      <c r="D87">
        <f>IF(OR(RIGHT(A87,2)="12",RIGHT(A87,2)="03",RIGHT(A87,2)="06",RIGHT(A87,2)="09"),TRUNC(Input!$B$12/B87),0)</f>
        <v>0</v>
      </c>
      <c r="E87">
        <f>IF(D87=0,0,IF(Input!$C$2="FISSA",Input!$C$3,MIN(Input!$C$6,MAX(Input!$C$5,B87*Input!$C$4))))</f>
        <v>0</v>
      </c>
      <c r="F87">
        <f t="shared" si="9"/>
        <v>435</v>
      </c>
      <c r="G87">
        <f>G86*(1+(($B87-$B86)/B86))*(1-Input!$B$8/12)</f>
        <v>178.48431243931736</v>
      </c>
      <c r="H87">
        <f t="shared" si="5"/>
        <v>185902.62218664732</v>
      </c>
      <c r="I87">
        <f>I86*(1+(($B87-$B86)/B86))*(1-Input!$B$9/12)</f>
        <v>176.57560540917868</v>
      </c>
      <c r="J87">
        <f t="shared" si="6"/>
        <v>183909.93204718255</v>
      </c>
      <c r="K87">
        <f>K86*(1+(($B87-$B86)/B86))*(1-Input!$B$10/12)</f>
        <v>173.43916024391092</v>
      </c>
      <c r="L87">
        <f t="shared" si="7"/>
        <v>180635.483294643</v>
      </c>
    </row>
    <row r="88" spans="1:12" x14ac:dyDescent="0.35">
      <c r="A88" t="str">
        <f>Dati!A88</f>
        <v>1995-02</v>
      </c>
      <c r="B88">
        <f>Dati!B88</f>
        <v>181.68801112473199</v>
      </c>
      <c r="C88">
        <f t="shared" si="8"/>
        <v>1044</v>
      </c>
      <c r="D88">
        <f>IF(OR(RIGHT(A88,2)="12",RIGHT(A88,2)="03",RIGHT(A88,2)="06",RIGHT(A88,2)="09"),TRUNC(Input!$B$12/B88),0)</f>
        <v>0</v>
      </c>
      <c r="E88">
        <f>IF(D88=0,0,IF(Input!$C$2="FISSA",Input!$C$3,MIN(Input!$C$6,MAX(Input!$C$5,B88*Input!$C$4))))</f>
        <v>0</v>
      </c>
      <c r="F88">
        <f t="shared" si="9"/>
        <v>435</v>
      </c>
      <c r="G88">
        <f>G87*(1+(($B88-$B87)/B87))*(1-Input!$B$8/12)</f>
        <v>180.37548202198866</v>
      </c>
      <c r="H88">
        <f t="shared" si="5"/>
        <v>187877.00323095615</v>
      </c>
      <c r="I88">
        <f>I87*(1+(($B88-$B87)/B87))*(1-Input!$B$9/12)</f>
        <v>178.4242431910782</v>
      </c>
      <c r="J88">
        <f t="shared" si="6"/>
        <v>185839.90989148564</v>
      </c>
      <c r="K88">
        <f>K87*(1+(($B88-$B87)/B87))*(1-Input!$B$10/12)</f>
        <v>175.21844231919849</v>
      </c>
      <c r="L88">
        <f t="shared" si="7"/>
        <v>182493.05378124322</v>
      </c>
    </row>
    <row r="89" spans="1:12" x14ac:dyDescent="0.35">
      <c r="A89" t="str">
        <f>Dati!A89</f>
        <v>1995-03</v>
      </c>
      <c r="B89">
        <f>Dati!B89</f>
        <v>190.00953221679501</v>
      </c>
      <c r="C89">
        <f t="shared" si="8"/>
        <v>1070</v>
      </c>
      <c r="D89">
        <f>IF(OR(RIGHT(A89,2)="12",RIGHT(A89,2)="03",RIGHT(A89,2)="06",RIGHT(A89,2)="09"),TRUNC(Input!$B$12/B89),0)</f>
        <v>26</v>
      </c>
      <c r="E89">
        <f>IF(D89=0,0,IF(Input!$C$2="FISSA",Input!$C$3,MIN(Input!$C$6,MAX(Input!$C$5,B89*Input!$C$4))))</f>
        <v>15</v>
      </c>
      <c r="F89">
        <f t="shared" si="9"/>
        <v>450</v>
      </c>
      <c r="G89">
        <f>G88*(1+(($B89-$B88)/B88))*(1-Input!$B$8/12)</f>
        <v>188.62116802212319</v>
      </c>
      <c r="H89">
        <f t="shared" si="5"/>
        <v>201374.6497836718</v>
      </c>
      <c r="I89">
        <f>I88*(1+(($B89-$B88)/B88))*(1-Input!$B$9/12)</f>
        <v>186.55740571116121</v>
      </c>
      <c r="J89">
        <f t="shared" si="6"/>
        <v>199166.42411094249</v>
      </c>
      <c r="K89">
        <f>K88*(1+(($B89-$B88)/B88))*(1-Input!$B$10/12)</f>
        <v>183.16729815506403</v>
      </c>
      <c r="L89">
        <f t="shared" si="7"/>
        <v>195539.00902591852</v>
      </c>
    </row>
    <row r="90" spans="1:12" x14ac:dyDescent="0.35">
      <c r="A90" t="str">
        <f>Dati!A90</f>
        <v>1995-04</v>
      </c>
      <c r="B90">
        <f>Dati!B90</f>
        <v>196.920821224382</v>
      </c>
      <c r="C90">
        <f t="shared" si="8"/>
        <v>1070</v>
      </c>
      <c r="D90">
        <f>IF(OR(RIGHT(A90,2)="12",RIGHT(A90,2)="03",RIGHT(A90,2)="06",RIGHT(A90,2)="09"),TRUNC(Input!$B$12/B90),0)</f>
        <v>0</v>
      </c>
      <c r="E90">
        <f>IF(D90=0,0,IF(Input!$C$2="FISSA",Input!$C$3,MIN(Input!$C$6,MAX(Input!$C$5,B90*Input!$C$4))))</f>
        <v>0</v>
      </c>
      <c r="F90">
        <f t="shared" si="9"/>
        <v>450</v>
      </c>
      <c r="G90">
        <f>G89*(1+(($B90-$B89)/B89))*(1-Input!$B$8/12)</f>
        <v>195.46566736750373</v>
      </c>
      <c r="H90">
        <f t="shared" si="5"/>
        <v>208698.26408322898</v>
      </c>
      <c r="I90">
        <f>I89*(1+(($B90-$B89)/B89))*(1-Input!$B$9/12)</f>
        <v>193.30284938935523</v>
      </c>
      <c r="J90">
        <f t="shared" si="6"/>
        <v>206384.04884661009</v>
      </c>
      <c r="K90">
        <f>K89*(1+(($B90-$B89)/B89))*(1-Input!$B$10/12)</f>
        <v>189.75061626655776</v>
      </c>
      <c r="L90">
        <f t="shared" si="7"/>
        <v>202583.15940521681</v>
      </c>
    </row>
    <row r="91" spans="1:12" x14ac:dyDescent="0.35">
      <c r="A91" t="str">
        <f>Dati!A91</f>
        <v>1995-05</v>
      </c>
      <c r="B91">
        <f>Dati!B91</f>
        <v>199.09545507622701</v>
      </c>
      <c r="C91">
        <f t="shared" si="8"/>
        <v>1070</v>
      </c>
      <c r="D91">
        <f>IF(OR(RIGHT(A91,2)="12",RIGHT(A91,2)="03",RIGHT(A91,2)="06",RIGHT(A91,2)="09"),TRUNC(Input!$B$12/B91),0)</f>
        <v>0</v>
      </c>
      <c r="E91">
        <f>IF(D91=0,0,IF(Input!$C$2="FISSA",Input!$C$3,MIN(Input!$C$6,MAX(Input!$C$5,B91*Input!$C$4))))</f>
        <v>0</v>
      </c>
      <c r="F91">
        <f t="shared" si="9"/>
        <v>450</v>
      </c>
      <c r="G91">
        <f>G90*(1+(($B91-$B90)/B90))*(1-Input!$B$8/12)</f>
        <v>197.60776299427263</v>
      </c>
      <c r="H91">
        <f t="shared" si="5"/>
        <v>210990.30640387171</v>
      </c>
      <c r="I91">
        <f>I90*(1+(($B91-$B90)/B90))*(1-Input!$B$9/12)</f>
        <v>195.39681314240067</v>
      </c>
      <c r="J91">
        <f t="shared" si="6"/>
        <v>208624.59006236872</v>
      </c>
      <c r="K91">
        <f>K90*(1+(($B91-$B90)/B90))*(1-Input!$B$10/12)</f>
        <v>191.766132327956</v>
      </c>
      <c r="L91">
        <f t="shared" si="7"/>
        <v>204739.76159091291</v>
      </c>
    </row>
    <row r="92" spans="1:12" x14ac:dyDescent="0.35">
      <c r="A92" t="str">
        <f>Dati!A92</f>
        <v>1995-06</v>
      </c>
      <c r="B92">
        <f>Dati!B92</f>
        <v>199.138535330651</v>
      </c>
      <c r="C92">
        <f t="shared" si="8"/>
        <v>1095</v>
      </c>
      <c r="D92">
        <f>IF(OR(RIGHT(A92,2)="12",RIGHT(A92,2)="03",RIGHT(A92,2)="06",RIGHT(A92,2)="09"),TRUNC(Input!$B$12/B92),0)</f>
        <v>25</v>
      </c>
      <c r="E92">
        <f>IF(D92=0,0,IF(Input!$C$2="FISSA",Input!$C$3,MIN(Input!$C$6,MAX(Input!$C$5,B92*Input!$C$4))))</f>
        <v>15</v>
      </c>
      <c r="F92">
        <f t="shared" si="9"/>
        <v>465</v>
      </c>
      <c r="G92">
        <f>G91*(1+(($B92-$B91)/B91))*(1-Input!$B$8/12)</f>
        <v>197.63405046525594</v>
      </c>
      <c r="H92">
        <f t="shared" si="5"/>
        <v>215944.28525945524</v>
      </c>
      <c r="I92">
        <f>I91*(1+(($B92-$B91)/B91))*(1-Input!$B$9/12)</f>
        <v>195.39837660733122</v>
      </c>
      <c r="J92">
        <f t="shared" si="6"/>
        <v>213496.22238502768</v>
      </c>
      <c r="K92">
        <f>K91*(1+(($B92-$B91)/B91))*(1-Input!$B$10/12)</f>
        <v>191.72770681982189</v>
      </c>
      <c r="L92">
        <f t="shared" si="7"/>
        <v>209476.83896770497</v>
      </c>
    </row>
    <row r="93" spans="1:12" x14ac:dyDescent="0.35">
      <c r="A93" t="str">
        <f>Dati!A93</f>
        <v>1995-07</v>
      </c>
      <c r="B93">
        <f>Dati!B93</f>
        <v>208.773716145702</v>
      </c>
      <c r="C93">
        <f t="shared" si="8"/>
        <v>1095</v>
      </c>
      <c r="D93">
        <f>IF(OR(RIGHT(A93,2)="12",RIGHT(A93,2)="03",RIGHT(A93,2)="06",RIGHT(A93,2)="09"),TRUNC(Input!$B$12/B93),0)</f>
        <v>0</v>
      </c>
      <c r="E93">
        <f>IF(D93=0,0,IF(Input!$C$2="FISSA",Input!$C$3,MIN(Input!$C$6,MAX(Input!$C$5,B93*Input!$C$4))))</f>
        <v>0</v>
      </c>
      <c r="F93">
        <f t="shared" si="9"/>
        <v>465</v>
      </c>
      <c r="G93">
        <f>G92*(1+(($B93-$B92)/B92))*(1-Input!$B$8/12)</f>
        <v>207.1791714469459</v>
      </c>
      <c r="H93">
        <f t="shared" si="5"/>
        <v>226396.19273440575</v>
      </c>
      <c r="I93">
        <f>I92*(1+(($B93-$B92)/B92))*(1-Input!$B$9/12)</f>
        <v>204.80991479629964</v>
      </c>
      <c r="J93">
        <f t="shared" si="6"/>
        <v>223801.8567019481</v>
      </c>
      <c r="K93">
        <f>K92*(1+(($B93-$B92)/B92))*(1-Input!$B$10/12)</f>
        <v>200.9205680039087</v>
      </c>
      <c r="L93">
        <f t="shared" si="7"/>
        <v>219543.02196428002</v>
      </c>
    </row>
    <row r="94" spans="1:12" x14ac:dyDescent="0.35">
      <c r="A94" t="str">
        <f>Dati!A94</f>
        <v>1995-08</v>
      </c>
      <c r="B94">
        <f>Dati!B94</f>
        <v>204.20290817325301</v>
      </c>
      <c r="C94">
        <f t="shared" si="8"/>
        <v>1095</v>
      </c>
      <c r="D94">
        <f>IF(OR(RIGHT(A94,2)="12",RIGHT(A94,2)="03",RIGHT(A94,2)="06",RIGHT(A94,2)="09"),TRUNC(Input!$B$12/B94),0)</f>
        <v>0</v>
      </c>
      <c r="E94">
        <f>IF(D94=0,0,IF(Input!$C$2="FISSA",Input!$C$3,MIN(Input!$C$6,MAX(Input!$C$5,B94*Input!$C$4))))</f>
        <v>0</v>
      </c>
      <c r="F94">
        <f t="shared" si="9"/>
        <v>465</v>
      </c>
      <c r="G94">
        <f>G93*(1+(($B94-$B93)/B93))*(1-Input!$B$8/12)</f>
        <v>202.62638685684971</v>
      </c>
      <c r="H94">
        <f t="shared" si="5"/>
        <v>221410.89360825042</v>
      </c>
      <c r="I94">
        <f>I93*(1+(($B94-$B93)/B93))*(1-Input!$B$9/12)</f>
        <v>200.28415414000386</v>
      </c>
      <c r="J94">
        <f t="shared" si="6"/>
        <v>218846.14878330423</v>
      </c>
      <c r="K94">
        <f>K93*(1+(($B94-$B93)/B93))*(1-Input!$B$10/12)</f>
        <v>196.43980966681687</v>
      </c>
      <c r="L94">
        <f t="shared" si="7"/>
        <v>214636.59158516448</v>
      </c>
    </row>
    <row r="95" spans="1:12" x14ac:dyDescent="0.35">
      <c r="A95" t="str">
        <f>Dati!A95</f>
        <v>1995-09</v>
      </c>
      <c r="B95">
        <f>Dati!B95</f>
        <v>209.82081260300001</v>
      </c>
      <c r="C95">
        <f t="shared" si="8"/>
        <v>1118</v>
      </c>
      <c r="D95">
        <f>IF(OR(RIGHT(A95,2)="12",RIGHT(A95,2)="03",RIGHT(A95,2)="06",RIGHT(A95,2)="09"),TRUNC(Input!$B$12/B95),0)</f>
        <v>23</v>
      </c>
      <c r="E95">
        <f>IF(D95=0,0,IF(Input!$C$2="FISSA",Input!$C$3,MIN(Input!$C$6,MAX(Input!$C$5,B95*Input!$C$4))))</f>
        <v>15</v>
      </c>
      <c r="F95">
        <f t="shared" si="9"/>
        <v>480</v>
      </c>
      <c r="G95">
        <f>G94*(1+(($B95-$B94)/B94))*(1-Input!$B$8/12)</f>
        <v>208.18356892816723</v>
      </c>
      <c r="H95">
        <f t="shared" si="5"/>
        <v>232269.23006169096</v>
      </c>
      <c r="I95">
        <f>I94*(1+(($B95-$B94)/B94))*(1-Input!$B$9/12)</f>
        <v>205.75137442469068</v>
      </c>
      <c r="J95">
        <f t="shared" si="6"/>
        <v>229550.03660680418</v>
      </c>
      <c r="K95">
        <f>K94*(1+(($B95-$B94)/B94))*(1-Input!$B$10/12)</f>
        <v>201.76003879456522</v>
      </c>
      <c r="L95">
        <f t="shared" si="7"/>
        <v>225087.7233723239</v>
      </c>
    </row>
    <row r="96" spans="1:12" x14ac:dyDescent="0.35">
      <c r="A96" t="str">
        <f>Dati!A96</f>
        <v>1995-10</v>
      </c>
      <c r="B96">
        <f>Dati!B96</f>
        <v>206.31443771444199</v>
      </c>
      <c r="C96">
        <f t="shared" si="8"/>
        <v>1118</v>
      </c>
      <c r="D96">
        <f>IF(OR(RIGHT(A96,2)="12",RIGHT(A96,2)="03",RIGHT(A96,2)="06",RIGHT(A96,2)="09"),TRUNC(Input!$B$12/B96),0)</f>
        <v>0</v>
      </c>
      <c r="E96">
        <f>IF(D96=0,0,IF(Input!$C$2="FISSA",Input!$C$3,MIN(Input!$C$6,MAX(Input!$C$5,B96*Input!$C$4))))</f>
        <v>0</v>
      </c>
      <c r="F96">
        <f t="shared" si="9"/>
        <v>480</v>
      </c>
      <c r="G96">
        <f>G95*(1+(($B96-$B95)/B95))*(1-Input!$B$8/12)</f>
        <v>204.68749576842248</v>
      </c>
      <c r="H96">
        <f t="shared" si="5"/>
        <v>228360.62026909634</v>
      </c>
      <c r="I96">
        <f>I95*(1+(($B96-$B95)/B95))*(1-Input!$B$9/12)</f>
        <v>202.27085652471072</v>
      </c>
      <c r="J96">
        <f t="shared" si="6"/>
        <v>225658.8175946266</v>
      </c>
      <c r="K96">
        <f>K95*(1+(($B96-$B95)/B95))*(1-Input!$B$10/12)</f>
        <v>198.30570795411646</v>
      </c>
      <c r="L96">
        <f t="shared" si="7"/>
        <v>221225.7814927022</v>
      </c>
    </row>
    <row r="97" spans="1:12" x14ac:dyDescent="0.35">
      <c r="A97" t="str">
        <f>Dati!A97</f>
        <v>1995-11</v>
      </c>
      <c r="B97">
        <f>Dati!B97</f>
        <v>212.80358070126999</v>
      </c>
      <c r="C97">
        <f t="shared" si="8"/>
        <v>1118</v>
      </c>
      <c r="D97">
        <f>IF(OR(RIGHT(A97,2)="12",RIGHT(A97,2)="03",RIGHT(A97,2)="06",RIGHT(A97,2)="09"),TRUNC(Input!$B$12/B97),0)</f>
        <v>0</v>
      </c>
      <c r="E97">
        <f>IF(D97=0,0,IF(Input!$C$2="FISSA",Input!$C$3,MIN(Input!$C$6,MAX(Input!$C$5,B97*Input!$C$4))))</f>
        <v>0</v>
      </c>
      <c r="F97">
        <f t="shared" si="9"/>
        <v>480</v>
      </c>
      <c r="G97">
        <f>G96*(1+(($B97-$B96)/B96))*(1-Input!$B$8/12)</f>
        <v>211.10787327405177</v>
      </c>
      <c r="H97">
        <f t="shared" si="5"/>
        <v>235538.60232038988</v>
      </c>
      <c r="I97">
        <f>I96*(1+(($B97-$B96)/B96))*(1-Input!$B$9/12)</f>
        <v>208.58935285634161</v>
      </c>
      <c r="J97">
        <f t="shared" si="6"/>
        <v>232722.89649338991</v>
      </c>
      <c r="K97">
        <f>K96*(1+(($B97-$B96)/B96))*(1-Input!$B$10/12)</f>
        <v>204.45772865664216</v>
      </c>
      <c r="L97">
        <f t="shared" si="7"/>
        <v>228103.74063812595</v>
      </c>
    </row>
    <row r="98" spans="1:12" x14ac:dyDescent="0.35">
      <c r="A98" t="str">
        <f>Dati!A98</f>
        <v>1995-12</v>
      </c>
      <c r="B98">
        <f>Dati!B98</f>
        <v>219.212370584984</v>
      </c>
      <c r="C98">
        <f t="shared" si="8"/>
        <v>1140</v>
      </c>
      <c r="D98">
        <f>IF(OR(RIGHT(A98,2)="12",RIGHT(A98,2)="03",RIGHT(A98,2)="06",RIGHT(A98,2)="09"),TRUNC(Input!$B$12/B98),0)</f>
        <v>22</v>
      </c>
      <c r="E98">
        <f>IF(D98=0,0,IF(Input!$C$2="FISSA",Input!$C$3,MIN(Input!$C$6,MAX(Input!$C$5,B98*Input!$C$4))))</f>
        <v>15</v>
      </c>
      <c r="F98">
        <f t="shared" si="9"/>
        <v>495</v>
      </c>
      <c r="G98">
        <f>G97*(1+(($B98-$B97)/B97))*(1-Input!$B$8/12)</f>
        <v>217.44747312188431</v>
      </c>
      <c r="H98">
        <f t="shared" si="5"/>
        <v>247395.11935894811</v>
      </c>
      <c r="I98">
        <f>I97*(1+(($B98-$B97)/B97))*(1-Input!$B$9/12)</f>
        <v>214.82646226980918</v>
      </c>
      <c r="J98">
        <f t="shared" si="6"/>
        <v>244407.16698758246</v>
      </c>
      <c r="K98">
        <f>K97*(1+(($B98-$B97)/B97))*(1-Input!$B$10/12)</f>
        <v>210.52741864523315</v>
      </c>
      <c r="L98">
        <f t="shared" si="7"/>
        <v>239506.25725556578</v>
      </c>
    </row>
    <row r="99" spans="1:12" x14ac:dyDescent="0.35">
      <c r="A99" t="str">
        <f>Dati!A99</f>
        <v>1996-01</v>
      </c>
      <c r="B99">
        <f>Dati!B99</f>
        <v>224.08543012956099</v>
      </c>
      <c r="C99">
        <f t="shared" si="8"/>
        <v>1140</v>
      </c>
      <c r="D99">
        <f>IF(OR(RIGHT(A99,2)="12",RIGHT(A99,2)="03",RIGHT(A99,2)="06",RIGHT(A99,2)="09"),TRUNC(Input!$B$12/B99),0)</f>
        <v>0</v>
      </c>
      <c r="E99">
        <f>IF(D99=0,0,IF(Input!$C$2="FISSA",Input!$C$3,MIN(Input!$C$6,MAX(Input!$C$5,B99*Input!$C$4))))</f>
        <v>0</v>
      </c>
      <c r="F99">
        <f t="shared" si="9"/>
        <v>495</v>
      </c>
      <c r="G99">
        <f>G98*(1+(($B99-$B98)/B98))*(1-Input!$B$8/12)</f>
        <v>222.26277580748751</v>
      </c>
      <c r="H99">
        <f t="shared" si="5"/>
        <v>252884.56442053575</v>
      </c>
      <c r="I99">
        <f>I98*(1+(($B99-$B98)/B98))*(1-Input!$B$9/12)</f>
        <v>219.55627328024411</v>
      </c>
      <c r="J99">
        <f t="shared" si="6"/>
        <v>249799.15153947828</v>
      </c>
      <c r="K99">
        <f>K98*(1+(($B99-$B98)/B98))*(1-Input!$B$10/12)</f>
        <v>215.11774319894582</v>
      </c>
      <c r="L99">
        <f t="shared" si="7"/>
        <v>244739.22724679823</v>
      </c>
    </row>
    <row r="100" spans="1:12" x14ac:dyDescent="0.35">
      <c r="A100" t="str">
        <f>Dati!A100</f>
        <v>1996-02</v>
      </c>
      <c r="B100">
        <f>Dati!B100</f>
        <v>225.01769933048601</v>
      </c>
      <c r="C100">
        <f t="shared" si="8"/>
        <v>1140</v>
      </c>
      <c r="D100">
        <f>IF(OR(RIGHT(A100,2)="12",RIGHT(A100,2)="03",RIGHT(A100,2)="06",RIGHT(A100,2)="09"),TRUNC(Input!$B$12/B100),0)</f>
        <v>0</v>
      </c>
      <c r="E100">
        <f>IF(D100=0,0,IF(Input!$C$2="FISSA",Input!$C$3,MIN(Input!$C$6,MAX(Input!$C$5,B100*Input!$C$4))))</f>
        <v>0</v>
      </c>
      <c r="F100">
        <f t="shared" si="9"/>
        <v>495</v>
      </c>
      <c r="G100">
        <f>G99*(1+(($B100-$B99)/B99))*(1-Input!$B$8/12)</f>
        <v>223.16886321088739</v>
      </c>
      <c r="H100">
        <f t="shared" si="5"/>
        <v>253917.50406041162</v>
      </c>
      <c r="I100">
        <f>I99*(1+(($B100-$B99)/B99))*(1-Input!$B$9/12)</f>
        <v>220.42376850937839</v>
      </c>
      <c r="J100">
        <f t="shared" si="6"/>
        <v>250788.09610069136</v>
      </c>
      <c r="K100">
        <f>K99*(1+(($B100-$B99)/B99))*(1-Input!$B$10/12)</f>
        <v>215.92269857509115</v>
      </c>
      <c r="L100">
        <f t="shared" si="7"/>
        <v>245656.8763756039</v>
      </c>
    </row>
    <row r="101" spans="1:12" x14ac:dyDescent="0.35">
      <c r="A101" t="str">
        <f>Dati!A101</f>
        <v>1996-03</v>
      </c>
      <c r="B101">
        <f>Dati!B101</f>
        <v>228.482225586656</v>
      </c>
      <c r="C101">
        <f t="shared" si="8"/>
        <v>1161</v>
      </c>
      <c r="D101">
        <f>IF(OR(RIGHT(A101,2)="12",RIGHT(A101,2)="03",RIGHT(A101,2)="06",RIGHT(A101,2)="09"),TRUNC(Input!$B$12/B101),0)</f>
        <v>21</v>
      </c>
      <c r="E101">
        <f>IF(D101=0,0,IF(Input!$C$2="FISSA",Input!$C$3,MIN(Input!$C$6,MAX(Input!$C$5,B101*Input!$C$4))))</f>
        <v>15</v>
      </c>
      <c r="F101">
        <f t="shared" si="9"/>
        <v>510</v>
      </c>
      <c r="G101">
        <f>G100*(1+(($B101-$B100)/B100))*(1-Input!$B$8/12)</f>
        <v>226.58603977920137</v>
      </c>
      <c r="H101">
        <f t="shared" si="5"/>
        <v>262556.39218365279</v>
      </c>
      <c r="I101">
        <f>I100*(1+(($B101-$B100)/B100))*(1-Input!$B$9/12)</f>
        <v>223.77093480848313</v>
      </c>
      <c r="J101">
        <f t="shared" si="6"/>
        <v>259288.05531264891</v>
      </c>
      <c r="K101">
        <f>K100*(1+(($B101-$B100)/B100))*(1-Input!$B$10/12)</f>
        <v>219.15583898824823</v>
      </c>
      <c r="L101">
        <f t="shared" si="7"/>
        <v>253929.92906535621</v>
      </c>
    </row>
    <row r="102" spans="1:12" x14ac:dyDescent="0.35">
      <c r="A102" t="str">
        <f>Dati!A102</f>
        <v>1996-04</v>
      </c>
      <c r="B102">
        <f>Dati!B102</f>
        <v>234.06106720769299</v>
      </c>
      <c r="C102">
        <f t="shared" si="8"/>
        <v>1161</v>
      </c>
      <c r="D102">
        <f>IF(OR(RIGHT(A102,2)="12",RIGHT(A102,2)="03",RIGHT(A102,2)="06",RIGHT(A102,2)="09"),TRUNC(Input!$B$12/B102),0)</f>
        <v>0</v>
      </c>
      <c r="E102">
        <f>IF(D102=0,0,IF(Input!$C$2="FISSA",Input!$C$3,MIN(Input!$C$6,MAX(Input!$C$5,B102*Input!$C$4))))</f>
        <v>0</v>
      </c>
      <c r="F102">
        <f t="shared" si="9"/>
        <v>510</v>
      </c>
      <c r="G102">
        <f>G101*(1+(($B102-$B101)/B101))*(1-Input!$B$8/12)</f>
        <v>232.09923908989049</v>
      </c>
      <c r="H102">
        <f t="shared" si="5"/>
        <v>268957.21658336284</v>
      </c>
      <c r="I102">
        <f>I101*(1+(($B102-$B101)/B101))*(1-Input!$B$9/12)</f>
        <v>229.18698378800383</v>
      </c>
      <c r="J102">
        <f t="shared" si="6"/>
        <v>265576.08817787247</v>
      </c>
      <c r="K102">
        <f>K101*(1+(($B102-$B101)/B101))*(1-Input!$B$10/12)</f>
        <v>224.41341402414963</v>
      </c>
      <c r="L102">
        <f t="shared" si="7"/>
        <v>260033.97368203773</v>
      </c>
    </row>
    <row r="103" spans="1:12" x14ac:dyDescent="0.35">
      <c r="A103" t="str">
        <f>Dati!A103</f>
        <v>1996-05</v>
      </c>
      <c r="B103">
        <f>Dati!B103</f>
        <v>234.302992710062</v>
      </c>
      <c r="C103">
        <f t="shared" si="8"/>
        <v>1161</v>
      </c>
      <c r="D103">
        <f>IF(OR(RIGHT(A103,2)="12",RIGHT(A103,2)="03",RIGHT(A103,2)="06",RIGHT(A103,2)="09"),TRUNC(Input!$B$12/B103),0)</f>
        <v>0</v>
      </c>
      <c r="E103">
        <f>IF(D103=0,0,IF(Input!$C$2="FISSA",Input!$C$3,MIN(Input!$C$6,MAX(Input!$C$5,B103*Input!$C$4))))</f>
        <v>0</v>
      </c>
      <c r="F103">
        <f t="shared" si="9"/>
        <v>510</v>
      </c>
      <c r="G103">
        <f>G102*(1+(($B103-$B102)/B102))*(1-Input!$B$8/12)</f>
        <v>232.31977525211968</v>
      </c>
      <c r="H103">
        <f t="shared" si="5"/>
        <v>269213.25906771095</v>
      </c>
      <c r="I103">
        <f>I102*(1+(($B103-$B102)/B102))*(1-Input!$B$9/12)</f>
        <v>229.37607479821503</v>
      </c>
      <c r="J103">
        <f t="shared" si="6"/>
        <v>265795.62284072762</v>
      </c>
      <c r="K103">
        <f>K102*(1+(($B103-$B102)/B102))*(1-Input!$B$10/12)</f>
        <v>224.55176547632936</v>
      </c>
      <c r="L103">
        <f t="shared" si="7"/>
        <v>260194.59971801841</v>
      </c>
    </row>
    <row r="104" spans="1:12" x14ac:dyDescent="0.35">
      <c r="A104" t="str">
        <f>Dati!A104</f>
        <v>1996-06</v>
      </c>
      <c r="B104">
        <f>Dati!B104</f>
        <v>235.58839313471501</v>
      </c>
      <c r="C104">
        <f t="shared" si="8"/>
        <v>1182</v>
      </c>
      <c r="D104">
        <f>IF(OR(RIGHT(A104,2)="12",RIGHT(A104,2)="03",RIGHT(A104,2)="06",RIGHT(A104,2)="09"),TRUNC(Input!$B$12/B104),0)</f>
        <v>21</v>
      </c>
      <c r="E104">
        <f>IF(D104=0,0,IF(Input!$C$2="FISSA",Input!$C$3,MIN(Input!$C$6,MAX(Input!$C$5,B104*Input!$C$4))))</f>
        <v>15</v>
      </c>
      <c r="F104">
        <f t="shared" si="9"/>
        <v>525</v>
      </c>
      <c r="G104">
        <f>G103*(1+(($B104-$B103)/B103))*(1-Input!$B$8/12)</f>
        <v>233.5748294342466</v>
      </c>
      <c r="H104">
        <f t="shared" si="5"/>
        <v>275560.4483912795</v>
      </c>
      <c r="I104">
        <f>I103*(1+(($B104-$B103)/B103))*(1-Input!$B$9/12)</f>
        <v>230.58639700958068</v>
      </c>
      <c r="J104">
        <f t="shared" si="6"/>
        <v>272028.12126532436</v>
      </c>
      <c r="K104">
        <f>K103*(1+(($B104-$B103)/B103))*(1-Input!$B$10/12)</f>
        <v>225.68959354792682</v>
      </c>
      <c r="L104">
        <f t="shared" si="7"/>
        <v>266240.09957364952</v>
      </c>
    </row>
    <row r="105" spans="1:12" x14ac:dyDescent="0.35">
      <c r="A105" t="str">
        <f>Dati!A105</f>
        <v>1996-07</v>
      </c>
      <c r="B105">
        <f>Dati!B105</f>
        <v>226.789084761266</v>
      </c>
      <c r="C105">
        <f t="shared" si="8"/>
        <v>1182</v>
      </c>
      <c r="D105">
        <f>IF(OR(RIGHT(A105,2)="12",RIGHT(A105,2)="03",RIGHT(A105,2)="06",RIGHT(A105,2)="09"),TRUNC(Input!$B$12/B105),0)</f>
        <v>0</v>
      </c>
      <c r="E105">
        <f>IF(D105=0,0,IF(Input!$C$2="FISSA",Input!$C$3,MIN(Input!$C$6,MAX(Input!$C$5,B105*Input!$C$4))))</f>
        <v>0</v>
      </c>
      <c r="F105">
        <f t="shared" si="9"/>
        <v>525</v>
      </c>
      <c r="G105">
        <f>G104*(1+(($B105-$B104)/B104))*(1-Input!$B$8/12)</f>
        <v>224.83199080422213</v>
      </c>
      <c r="H105">
        <f t="shared" si="5"/>
        <v>265226.41313059058</v>
      </c>
      <c r="I105">
        <f>I104*(1+(($B105-$B104)/B104))*(1-Input!$B$9/12)</f>
        <v>221.92767036447489</v>
      </c>
      <c r="J105">
        <f t="shared" si="6"/>
        <v>261793.50637080934</v>
      </c>
      <c r="K105">
        <f>K104*(1+(($B105-$B104)/B104))*(1-Input!$B$10/12)</f>
        <v>217.16948377618118</v>
      </c>
      <c r="L105">
        <f t="shared" si="7"/>
        <v>256169.32982344617</v>
      </c>
    </row>
    <row r="106" spans="1:12" x14ac:dyDescent="0.35">
      <c r="A106" t="str">
        <f>Dati!A106</f>
        <v>1996-08</v>
      </c>
      <c r="B106">
        <f>Dati!B106</f>
        <v>229.58560142674901</v>
      </c>
      <c r="C106">
        <f t="shared" si="8"/>
        <v>1182</v>
      </c>
      <c r="D106">
        <f>IF(OR(RIGHT(A106,2)="12",RIGHT(A106,2)="03",RIGHT(A106,2)="06",RIGHT(A106,2)="09"),TRUNC(Input!$B$12/B106),0)</f>
        <v>0</v>
      </c>
      <c r="E106">
        <f>IF(D106=0,0,IF(Input!$C$2="FISSA",Input!$C$3,MIN(Input!$C$6,MAX(Input!$C$5,B106*Input!$C$4))))</f>
        <v>0</v>
      </c>
      <c r="F106">
        <f t="shared" si="9"/>
        <v>525</v>
      </c>
      <c r="G106">
        <f>G105*(1+(($B106-$B105)/B105))*(1-Input!$B$8/12)</f>
        <v>227.58540768150556</v>
      </c>
      <c r="H106">
        <f t="shared" si="5"/>
        <v>268480.95187953959</v>
      </c>
      <c r="I106">
        <f>I105*(1+(($B106-$B105)/B105))*(1-Input!$B$9/12)</f>
        <v>224.61743629757885</v>
      </c>
      <c r="J106">
        <f t="shared" si="6"/>
        <v>264972.8097037382</v>
      </c>
      <c r="K106">
        <f>K105*(1+(($B106-$B105)/B105))*(1-Input!$B$10/12)</f>
        <v>219.75577889485979</v>
      </c>
      <c r="L106">
        <f t="shared" si="7"/>
        <v>259226.33065372426</v>
      </c>
    </row>
    <row r="107" spans="1:12" x14ac:dyDescent="0.35">
      <c r="A107" t="str">
        <f>Dati!A107</f>
        <v>1996-09</v>
      </c>
      <c r="B107">
        <f>Dati!B107</f>
        <v>238.06353065740001</v>
      </c>
      <c r="C107">
        <f t="shared" si="8"/>
        <v>1203</v>
      </c>
      <c r="D107">
        <f>IF(OR(RIGHT(A107,2)="12",RIGHT(A107,2)="03",RIGHT(A107,2)="06",RIGHT(A107,2)="09"),TRUNC(Input!$B$12/B107),0)</f>
        <v>21</v>
      </c>
      <c r="E107">
        <f>IF(D107=0,0,IF(Input!$C$2="FISSA",Input!$C$3,MIN(Input!$C$6,MAX(Input!$C$5,B107*Input!$C$4))))</f>
        <v>15</v>
      </c>
      <c r="F107">
        <f t="shared" si="9"/>
        <v>540</v>
      </c>
      <c r="G107">
        <f>G106*(1+(($B107-$B106)/B106))*(1-Input!$B$8/12)</f>
        <v>235.9698097788075</v>
      </c>
      <c r="H107">
        <f t="shared" si="5"/>
        <v>283331.68116390542</v>
      </c>
      <c r="I107">
        <f>I106*(1+(($B107-$B106)/B106))*(1-Input!$B$9/12)</f>
        <v>232.86338231067239</v>
      </c>
      <c r="J107">
        <f t="shared" si="6"/>
        <v>279594.64891973889</v>
      </c>
      <c r="K107">
        <f>K106*(1+(($B107-$B106)/B106))*(1-Input!$B$10/12)</f>
        <v>227.77577520474227</v>
      </c>
      <c r="L107">
        <f t="shared" si="7"/>
        <v>273474.25757130497</v>
      </c>
    </row>
    <row r="108" spans="1:12" x14ac:dyDescent="0.35">
      <c r="A108" t="str">
        <f>Dati!A108</f>
        <v>1996-10</v>
      </c>
      <c r="B108">
        <f>Dati!B108</f>
        <v>239.016260209233</v>
      </c>
      <c r="C108">
        <f t="shared" si="8"/>
        <v>1203</v>
      </c>
      <c r="D108">
        <f>IF(OR(RIGHT(A108,2)="12",RIGHT(A108,2)="03",RIGHT(A108,2)="06",RIGHT(A108,2)="09"),TRUNC(Input!$B$12/B108),0)</f>
        <v>0</v>
      </c>
      <c r="E108">
        <f>IF(D108=0,0,IF(Input!$C$2="FISSA",Input!$C$3,MIN(Input!$C$6,MAX(Input!$C$5,B108*Input!$C$4))))</f>
        <v>0</v>
      </c>
      <c r="F108">
        <f t="shared" si="9"/>
        <v>540</v>
      </c>
      <c r="G108">
        <f>G107*(1+(($B108-$B107)/B107))*(1-Input!$B$8/12)</f>
        <v>236.89441741913305</v>
      </c>
      <c r="H108">
        <f t="shared" si="5"/>
        <v>284443.98415521707</v>
      </c>
      <c r="I108">
        <f>I107*(1+(($B108-$B107)/B107))*(1-Input!$B$9/12)</f>
        <v>233.7465935297146</v>
      </c>
      <c r="J108">
        <f t="shared" si="6"/>
        <v>280657.15201624669</v>
      </c>
      <c r="K108">
        <f>K107*(1+(($B108-$B107)/B107))*(1-Input!$B$10/12)</f>
        <v>228.59204680058224</v>
      </c>
      <c r="L108">
        <f t="shared" si="7"/>
        <v>274456.23230110045</v>
      </c>
    </row>
    <row r="109" spans="1:12" x14ac:dyDescent="0.35">
      <c r="A109" t="str">
        <f>Dati!A109</f>
        <v>1996-11</v>
      </c>
      <c r="B109">
        <f>Dati!B109</f>
        <v>251.79383073804701</v>
      </c>
      <c r="C109">
        <f t="shared" si="8"/>
        <v>1203</v>
      </c>
      <c r="D109">
        <f>IF(OR(RIGHT(A109,2)="12",RIGHT(A109,2)="03",RIGHT(A109,2)="06",RIGHT(A109,2)="09"),TRUNC(Input!$B$12/B109),0)</f>
        <v>0</v>
      </c>
      <c r="E109">
        <f>IF(D109=0,0,IF(Input!$C$2="FISSA",Input!$C$3,MIN(Input!$C$6,MAX(Input!$C$5,B109*Input!$C$4))))</f>
        <v>0</v>
      </c>
      <c r="F109">
        <f t="shared" si="9"/>
        <v>540</v>
      </c>
      <c r="G109">
        <f>G108*(1+(($B109-$B108)/B108))*(1-Input!$B$8/12)</f>
        <v>249.5377598054335</v>
      </c>
      <c r="H109">
        <f t="shared" si="5"/>
        <v>299653.92504593648</v>
      </c>
      <c r="I109">
        <f>I108*(1+(($B109-$B108)/B108))*(1-Input!$B$9/12)</f>
        <v>246.19115243043143</v>
      </c>
      <c r="J109">
        <f t="shared" si="6"/>
        <v>295627.95637380902</v>
      </c>
      <c r="K109">
        <f>K108*(1+(($B109-$B108)/B108))*(1-Input!$B$10/12)</f>
        <v>240.71201081394864</v>
      </c>
      <c r="L109">
        <f t="shared" si="7"/>
        <v>289036.54900918022</v>
      </c>
    </row>
    <row r="110" spans="1:12" x14ac:dyDescent="0.35">
      <c r="A110" t="str">
        <f>Dati!A110</f>
        <v>1996-12</v>
      </c>
      <c r="B110">
        <f>Dati!B110</f>
        <v>248.14679408756101</v>
      </c>
      <c r="C110">
        <f t="shared" si="8"/>
        <v>1223</v>
      </c>
      <c r="D110">
        <f>IF(OR(RIGHT(A110,2)="12",RIGHT(A110,2)="03",RIGHT(A110,2)="06",RIGHT(A110,2)="09"),TRUNC(Input!$B$12/B110),0)</f>
        <v>20</v>
      </c>
      <c r="E110">
        <f>IF(D110=0,0,IF(Input!$C$2="FISSA",Input!$C$3,MIN(Input!$C$6,MAX(Input!$C$5,B110*Input!$C$4))))</f>
        <v>15</v>
      </c>
      <c r="F110">
        <f t="shared" si="9"/>
        <v>555</v>
      </c>
      <c r="G110">
        <f>G109*(1+(($B110-$B109)/B109))*(1-Input!$B$8/12)</f>
        <v>245.90290696068274</v>
      </c>
      <c r="H110">
        <f t="shared" si="5"/>
        <v>300184.25521291501</v>
      </c>
      <c r="I110">
        <f>I109*(1+(($B110-$B109)/B109))*(1-Input!$B$9/12)</f>
        <v>242.57471926158925</v>
      </c>
      <c r="J110">
        <f t="shared" si="6"/>
        <v>296113.88165692368</v>
      </c>
      <c r="K110">
        <f>K109*(1+(($B110-$B109)/B109))*(1-Input!$B$10/12)</f>
        <v>237.12664170298359</v>
      </c>
      <c r="L110">
        <f t="shared" si="7"/>
        <v>289450.88280274894</v>
      </c>
    </row>
    <row r="111" spans="1:12" x14ac:dyDescent="0.35">
      <c r="A111" t="str">
        <f>Dati!A111</f>
        <v>1997-01</v>
      </c>
      <c r="B111">
        <f>Dati!B111</f>
        <v>252.31036954592199</v>
      </c>
      <c r="C111">
        <f t="shared" si="8"/>
        <v>1223</v>
      </c>
      <c r="D111">
        <f>IF(OR(RIGHT(A111,2)="12",RIGHT(A111,2)="03",RIGHT(A111,2)="06",RIGHT(A111,2)="09"),TRUNC(Input!$B$12/B111),0)</f>
        <v>0</v>
      </c>
      <c r="E111">
        <f>IF(D111=0,0,IF(Input!$C$2="FISSA",Input!$C$3,MIN(Input!$C$6,MAX(Input!$C$5,B111*Input!$C$4))))</f>
        <v>0</v>
      </c>
      <c r="F111">
        <f t="shared" si="9"/>
        <v>555</v>
      </c>
      <c r="G111">
        <f>G110*(1+(($B111-$B110)/B110))*(1-Input!$B$8/12)</f>
        <v>250.00799722064815</v>
      </c>
      <c r="H111">
        <f t="shared" si="5"/>
        <v>305204.78060085268</v>
      </c>
      <c r="I111">
        <f>I110*(1+(($B111-$B110)/B110))*(1-Input!$B$9/12)</f>
        <v>246.59341832994704</v>
      </c>
      <c r="J111">
        <f t="shared" si="6"/>
        <v>301028.75061752525</v>
      </c>
      <c r="K111">
        <f>K110*(1+(($B111-$B110)/B110))*(1-Input!$B$10/12)</f>
        <v>241.00485301217211</v>
      </c>
      <c r="L111">
        <f t="shared" si="7"/>
        <v>294193.93523388647</v>
      </c>
    </row>
    <row r="112" spans="1:12" x14ac:dyDescent="0.35">
      <c r="A112" t="str">
        <f>Dati!A112</f>
        <v>1997-02</v>
      </c>
      <c r="B112">
        <f>Dati!B112</f>
        <v>255.74959301204899</v>
      </c>
      <c r="C112">
        <f t="shared" si="8"/>
        <v>1223</v>
      </c>
      <c r="D112">
        <f>IF(OR(RIGHT(A112,2)="12",RIGHT(A112,2)="03",RIGHT(A112,2)="06",RIGHT(A112,2)="09"),TRUNC(Input!$B$12/B112),0)</f>
        <v>0</v>
      </c>
      <c r="E112">
        <f>IF(D112=0,0,IF(Input!$C$2="FISSA",Input!$C$3,MIN(Input!$C$6,MAX(Input!$C$5,B112*Input!$C$4))))</f>
        <v>0</v>
      </c>
      <c r="F112">
        <f t="shared" si="9"/>
        <v>555</v>
      </c>
      <c r="G112">
        <f>G111*(1+(($B112-$B111)/B111))*(1-Input!$B$8/12)</f>
        <v>253.39471923820508</v>
      </c>
      <c r="H112">
        <f t="shared" si="5"/>
        <v>309346.74162832485</v>
      </c>
      <c r="I112">
        <f>I111*(1+(($B112-$B111)/B111))*(1-Input!$B$9/12)</f>
        <v>249.90264056981584</v>
      </c>
      <c r="J112">
        <f t="shared" si="6"/>
        <v>305075.92941688478</v>
      </c>
      <c r="K112">
        <f>K111*(1+(($B112-$B111)/B111))*(1-Input!$B$10/12)</f>
        <v>244.18818435362877</v>
      </c>
      <c r="L112">
        <f t="shared" si="7"/>
        <v>298087.14946448797</v>
      </c>
    </row>
    <row r="113" spans="1:12" x14ac:dyDescent="0.35">
      <c r="A113" t="str">
        <f>Dati!A113</f>
        <v>1997-03</v>
      </c>
      <c r="B113">
        <f>Dati!B113</f>
        <v>250.63424622120101</v>
      </c>
      <c r="C113">
        <f t="shared" si="8"/>
        <v>1242</v>
      </c>
      <c r="D113">
        <f>IF(OR(RIGHT(A113,2)="12",RIGHT(A113,2)="03",RIGHT(A113,2)="06",RIGHT(A113,2)="09"),TRUNC(Input!$B$12/B113),0)</f>
        <v>19</v>
      </c>
      <c r="E113">
        <f>IF(D113=0,0,IF(Input!$C$2="FISSA",Input!$C$3,MIN(Input!$C$6,MAX(Input!$C$5,B113*Input!$C$4))))</f>
        <v>15</v>
      </c>
      <c r="F113">
        <f t="shared" si="9"/>
        <v>570</v>
      </c>
      <c r="G113">
        <f>G112*(1+(($B113-$B112)/B112))*(1-Input!$B$8/12)</f>
        <v>248.30577931817407</v>
      </c>
      <c r="H113">
        <f t="shared" si="5"/>
        <v>307825.77791317221</v>
      </c>
      <c r="I113">
        <f>I112*(1+(($B113-$B112)/B112))*(1-Input!$B$9/12)</f>
        <v>244.85321922538037</v>
      </c>
      <c r="J113">
        <f t="shared" si="6"/>
        <v>303537.69827792241</v>
      </c>
      <c r="K113">
        <f>K112*(1+(($B113-$B112)/B112))*(1-Input!$B$10/12)</f>
        <v>239.20437174685654</v>
      </c>
      <c r="L113">
        <f t="shared" si="7"/>
        <v>296521.82970959583</v>
      </c>
    </row>
    <row r="114" spans="1:12" x14ac:dyDescent="0.35">
      <c r="A114" t="str">
        <f>Dati!A114</f>
        <v>1997-04</v>
      </c>
      <c r="B114">
        <f>Dati!B114</f>
        <v>258.68361102651699</v>
      </c>
      <c r="C114">
        <f t="shared" si="8"/>
        <v>1242</v>
      </c>
      <c r="D114">
        <f>IF(OR(RIGHT(A114,2)="12",RIGHT(A114,2)="03",RIGHT(A114,2)="06",RIGHT(A114,2)="09"),TRUNC(Input!$B$12/B114),0)</f>
        <v>0</v>
      </c>
      <c r="E114">
        <f>IF(D114=0,0,IF(Input!$C$2="FISSA",Input!$C$3,MIN(Input!$C$6,MAX(Input!$C$5,B114*Input!$C$4))))</f>
        <v>0</v>
      </c>
      <c r="F114">
        <f t="shared" si="9"/>
        <v>570</v>
      </c>
      <c r="G114">
        <f>G113*(1+(($B114-$B113)/B113))*(1-Input!$B$8/12)</f>
        <v>256.25900642667125</v>
      </c>
      <c r="H114">
        <f t="shared" si="5"/>
        <v>317703.68598192569</v>
      </c>
      <c r="I114">
        <f>I113*(1+(($B114-$B113)/B113))*(1-Input!$B$9/12)</f>
        <v>252.66427131639486</v>
      </c>
      <c r="J114">
        <f t="shared" si="6"/>
        <v>313239.02497496241</v>
      </c>
      <c r="K114">
        <f>K113*(1+(($B114-$B113)/B113))*(1-Input!$B$10/12)</f>
        <v>246.78378547589642</v>
      </c>
      <c r="L114">
        <f t="shared" si="7"/>
        <v>305935.46156106336</v>
      </c>
    </row>
    <row r="115" spans="1:12" x14ac:dyDescent="0.35">
      <c r="A115" t="str">
        <f>Dati!A115</f>
        <v>1997-05</v>
      </c>
      <c r="B115">
        <f>Dati!B115</f>
        <v>274.11860650079501</v>
      </c>
      <c r="C115">
        <f t="shared" si="8"/>
        <v>1242</v>
      </c>
      <c r="D115">
        <f>IF(OR(RIGHT(A115,2)="12",RIGHT(A115,2)="03",RIGHT(A115,2)="06",RIGHT(A115,2)="09"),TRUNC(Input!$B$12/B115),0)</f>
        <v>0</v>
      </c>
      <c r="E115">
        <f>IF(D115=0,0,IF(Input!$C$2="FISSA",Input!$C$3,MIN(Input!$C$6,MAX(Input!$C$5,B115*Input!$C$4))))</f>
        <v>0</v>
      </c>
      <c r="F115">
        <f t="shared" si="9"/>
        <v>570</v>
      </c>
      <c r="G115">
        <f>G114*(1+(($B115-$B114)/B114))*(1-Input!$B$8/12)</f>
        <v>271.52670277829054</v>
      </c>
      <c r="H115">
        <f t="shared" si="5"/>
        <v>336666.16485063685</v>
      </c>
      <c r="I115">
        <f>I114*(1+(($B115-$B114)/B114))*(1-Input!$B$9/12)</f>
        <v>267.68432885612748</v>
      </c>
      <c r="J115">
        <f t="shared" si="6"/>
        <v>331893.93643931032</v>
      </c>
      <c r="K115">
        <f>K114*(1+(($B115-$B114)/B114))*(1-Input!$B$10/12)</f>
        <v>261.39978653938243</v>
      </c>
      <c r="L115">
        <f t="shared" si="7"/>
        <v>324088.53488191299</v>
      </c>
    </row>
    <row r="116" spans="1:12" x14ac:dyDescent="0.35">
      <c r="A116" t="str">
        <f>Dati!A116</f>
        <v>1997-06</v>
      </c>
      <c r="B116">
        <f>Dati!B116</f>
        <v>288.14563370861799</v>
      </c>
      <c r="C116">
        <f t="shared" si="8"/>
        <v>1259</v>
      </c>
      <c r="D116">
        <f>IF(OR(RIGHT(A116,2)="12",RIGHT(A116,2)="03",RIGHT(A116,2)="06",RIGHT(A116,2)="09"),TRUNC(Input!$B$12/B116),0)</f>
        <v>17</v>
      </c>
      <c r="E116">
        <f>IF(D116=0,0,IF(Input!$C$2="FISSA",Input!$C$3,MIN(Input!$C$6,MAX(Input!$C$5,B116*Input!$C$4))))</f>
        <v>15</v>
      </c>
      <c r="F116">
        <f t="shared" si="9"/>
        <v>585</v>
      </c>
      <c r="G116">
        <f>G115*(1+(($B116-$B115)/B115))*(1-Input!$B$8/12)</f>
        <v>285.39731360585989</v>
      </c>
      <c r="H116">
        <f t="shared" si="5"/>
        <v>358730.21782977763</v>
      </c>
      <c r="I116">
        <f>I115*(1+(($B116-$B115)/B115))*(1-Input!$B$9/12)</f>
        <v>281.3234839296548</v>
      </c>
      <c r="J116">
        <f t="shared" si="6"/>
        <v>353601.26626743539</v>
      </c>
      <c r="K116">
        <f>K115*(1+(($B116-$B115)/B115))*(1-Input!$B$10/12)</f>
        <v>274.66148419647539</v>
      </c>
      <c r="L116">
        <f t="shared" si="7"/>
        <v>345213.80860336253</v>
      </c>
    </row>
    <row r="117" spans="1:12" x14ac:dyDescent="0.35">
      <c r="A117" t="str">
        <f>Dati!A117</f>
        <v>1997-07</v>
      </c>
      <c r="B117">
        <f>Dati!B117</f>
        <v>301.17471420584599</v>
      </c>
      <c r="C117">
        <f t="shared" si="8"/>
        <v>1259</v>
      </c>
      <c r="D117">
        <f>IF(OR(RIGHT(A117,2)="12",RIGHT(A117,2)="03",RIGHT(A117,2)="06",RIGHT(A117,2)="09"),TRUNC(Input!$B$12/B117),0)</f>
        <v>0</v>
      </c>
      <c r="E117">
        <f>IF(D117=0,0,IF(Input!$C$2="FISSA",Input!$C$3,MIN(Input!$C$6,MAX(Input!$C$5,B117*Input!$C$4))))</f>
        <v>0</v>
      </c>
      <c r="F117">
        <f t="shared" si="9"/>
        <v>585</v>
      </c>
      <c r="G117">
        <f>G116*(1+(($B117-$B116)/B116))*(1-Input!$B$8/12)</f>
        <v>298.27726480865914</v>
      </c>
      <c r="H117">
        <f t="shared" si="5"/>
        <v>374946.07639410184</v>
      </c>
      <c r="I117">
        <f>I116*(1+(($B117-$B116)/B116))*(1-Input!$B$9/12)</f>
        <v>293.98282811020493</v>
      </c>
      <c r="J117">
        <f t="shared" si="6"/>
        <v>369539.38059074798</v>
      </c>
      <c r="K117">
        <f>K116*(1+(($B117-$B116)/B116))*(1-Input!$B$10/12)</f>
        <v>286.96123491268906</v>
      </c>
      <c r="L117">
        <f t="shared" si="7"/>
        <v>360699.19475507556</v>
      </c>
    </row>
    <row r="118" spans="1:12" x14ac:dyDescent="0.35">
      <c r="A118" t="str">
        <f>Dati!A118</f>
        <v>1997-08</v>
      </c>
      <c r="B118">
        <f>Dati!B118</f>
        <v>280.04422227839802</v>
      </c>
      <c r="C118">
        <f t="shared" si="8"/>
        <v>1259</v>
      </c>
      <c r="D118">
        <f>IF(OR(RIGHT(A118,2)="12",RIGHT(A118,2)="03",RIGHT(A118,2)="06",RIGHT(A118,2)="09"),TRUNC(Input!$B$12/B118),0)</f>
        <v>0</v>
      </c>
      <c r="E118">
        <f>IF(D118=0,0,IF(Input!$C$2="FISSA",Input!$C$3,MIN(Input!$C$6,MAX(Input!$C$5,B118*Input!$C$4))))</f>
        <v>0</v>
      </c>
      <c r="F118">
        <f t="shared" si="9"/>
        <v>585</v>
      </c>
      <c r="G118">
        <f>G117*(1+(($B118-$B117)/B117))*(1-Input!$B$8/12)</f>
        <v>277.32694613774316</v>
      </c>
      <c r="H118">
        <f t="shared" si="5"/>
        <v>348569.62518741866</v>
      </c>
      <c r="I118">
        <f>I117*(1+(($B118-$B117)/B117))*(1-Input!$B$9/12)</f>
        <v>273.29997131932475</v>
      </c>
      <c r="J118">
        <f t="shared" si="6"/>
        <v>343499.66389102989</v>
      </c>
      <c r="K118">
        <f>K117*(1+(($B118-$B117)/B117))*(1-Input!$B$10/12)</f>
        <v>266.71678586535364</v>
      </c>
      <c r="L118">
        <f t="shared" si="7"/>
        <v>335211.43340448022</v>
      </c>
    </row>
    <row r="119" spans="1:12" x14ac:dyDescent="0.35">
      <c r="A119" t="str">
        <f>Dati!A119</f>
        <v>1997-09</v>
      </c>
      <c r="B119">
        <f>Dati!B119</f>
        <v>294.97906898966198</v>
      </c>
      <c r="C119">
        <f t="shared" si="8"/>
        <v>1275</v>
      </c>
      <c r="D119">
        <f>IF(OR(RIGHT(A119,2)="12",RIGHT(A119,2)="03",RIGHT(A119,2)="06",RIGHT(A119,2)="09"),TRUNC(Input!$B$12/B119),0)</f>
        <v>16</v>
      </c>
      <c r="E119">
        <f>IF(D119=0,0,IF(Input!$C$2="FISSA",Input!$C$3,MIN(Input!$C$6,MAX(Input!$C$5,B119*Input!$C$4))))</f>
        <v>15</v>
      </c>
      <c r="F119">
        <f t="shared" si="9"/>
        <v>600</v>
      </c>
      <c r="G119">
        <f>G118*(1+(($B119-$B118)/B118))*(1-Input!$B$8/12)</f>
        <v>292.09253658198378</v>
      </c>
      <c r="H119">
        <f t="shared" si="5"/>
        <v>371817.98414202931</v>
      </c>
      <c r="I119">
        <f>I118*(1+(($B119-$B118)/B118))*(1-Input!$B$9/12)</f>
        <v>287.81517101099308</v>
      </c>
      <c r="J119">
        <f t="shared" si="6"/>
        <v>366364.34303901618</v>
      </c>
      <c r="K119">
        <f>K118*(1+(($B119-$B118)/B118))*(1-Input!$B$10/12)</f>
        <v>280.82381749029111</v>
      </c>
      <c r="L119">
        <f t="shared" si="7"/>
        <v>357450.36730012117</v>
      </c>
    </row>
    <row r="120" spans="1:12" x14ac:dyDescent="0.35">
      <c r="A120" t="str">
        <f>Dati!A120</f>
        <v>1997-10</v>
      </c>
      <c r="B120">
        <f>Dati!B120</f>
        <v>277.41544735764802</v>
      </c>
      <c r="C120">
        <f t="shared" si="8"/>
        <v>1275</v>
      </c>
      <c r="D120">
        <f>IF(OR(RIGHT(A120,2)="12",RIGHT(A120,2)="03",RIGHT(A120,2)="06",RIGHT(A120,2)="09"),TRUNC(Input!$B$12/B120),0)</f>
        <v>0</v>
      </c>
      <c r="E120">
        <f>IF(D120=0,0,IF(Input!$C$2="FISSA",Input!$C$3,MIN(Input!$C$6,MAX(Input!$C$5,B120*Input!$C$4))))</f>
        <v>0</v>
      </c>
      <c r="F120">
        <f t="shared" si="9"/>
        <v>600</v>
      </c>
      <c r="G120">
        <f>G119*(1+(($B120-$B119)/B119))*(1-Input!$B$8/12)</f>
        <v>274.67789291433428</v>
      </c>
      <c r="H120">
        <f t="shared" si="5"/>
        <v>349614.31346577621</v>
      </c>
      <c r="I120">
        <f>I119*(1+(($B120-$B119)/B119))*(1-Input!$B$9/12)</f>
        <v>270.62171038467471</v>
      </c>
      <c r="J120">
        <f t="shared" si="6"/>
        <v>344442.68074046029</v>
      </c>
      <c r="K120">
        <f>K119*(1+(($B120-$B119)/B119))*(1-Input!$B$10/12)</f>
        <v>263.99298385500606</v>
      </c>
      <c r="L120">
        <f t="shared" si="7"/>
        <v>335991.05441513273</v>
      </c>
    </row>
    <row r="121" spans="1:12" x14ac:dyDescent="0.35">
      <c r="A121" t="str">
        <f>Dati!A121</f>
        <v>1997-11</v>
      </c>
      <c r="B121">
        <f>Dati!B121</f>
        <v>281.65917270255198</v>
      </c>
      <c r="C121">
        <f t="shared" si="8"/>
        <v>1275</v>
      </c>
      <c r="D121">
        <f>IF(OR(RIGHT(A121,2)="12",RIGHT(A121,2)="03",RIGHT(A121,2)="06",RIGHT(A121,2)="09"),TRUNC(Input!$B$12/B121),0)</f>
        <v>0</v>
      </c>
      <c r="E121">
        <f>IF(D121=0,0,IF(Input!$C$2="FISSA",Input!$C$3,MIN(Input!$C$6,MAX(Input!$C$5,B121*Input!$C$4))))</f>
        <v>0</v>
      </c>
      <c r="F121">
        <f t="shared" si="9"/>
        <v>600</v>
      </c>
      <c r="G121">
        <f>G120*(1+(($B121-$B120)/B120))*(1-Input!$B$8/12)</f>
        <v>278.85650091140229</v>
      </c>
      <c r="H121">
        <f t="shared" si="5"/>
        <v>354942.03866203793</v>
      </c>
      <c r="I121">
        <f>I120*(1+(($B121-$B120)/B120))*(1-Input!$B$9/12)</f>
        <v>274.70426747449653</v>
      </c>
      <c r="J121">
        <f t="shared" si="6"/>
        <v>349647.94102998311</v>
      </c>
      <c r="K121">
        <f>K120*(1+(($B121-$B120)/B120))*(1-Input!$B$10/12)</f>
        <v>267.91970113496092</v>
      </c>
      <c r="L121">
        <f t="shared" si="7"/>
        <v>340997.61894707516</v>
      </c>
    </row>
    <row r="122" spans="1:12" x14ac:dyDescent="0.35">
      <c r="A122" t="str">
        <f>Dati!A122</f>
        <v>1997-12</v>
      </c>
      <c r="B122">
        <f>Dati!B122</f>
        <v>285.356822755461</v>
      </c>
      <c r="C122">
        <f t="shared" si="8"/>
        <v>1292</v>
      </c>
      <c r="D122">
        <f>IF(OR(RIGHT(A122,2)="12",RIGHT(A122,2)="03",RIGHT(A122,2)="06",RIGHT(A122,2)="09"),TRUNC(Input!$B$12/B122),0)</f>
        <v>17</v>
      </c>
      <c r="E122">
        <f>IF(D122=0,0,IF(Input!$C$2="FISSA",Input!$C$3,MIN(Input!$C$6,MAX(Input!$C$5,B122*Input!$C$4))))</f>
        <v>15</v>
      </c>
      <c r="F122">
        <f t="shared" si="9"/>
        <v>615</v>
      </c>
      <c r="G122">
        <f>G121*(1+(($B122-$B121)/B121))*(1-Input!$B$8/12)</f>
        <v>282.49381409300508</v>
      </c>
      <c r="H122">
        <f t="shared" si="5"/>
        <v>364367.0078081626</v>
      </c>
      <c r="I122">
        <f>I121*(1+(($B122-$B121)/B121))*(1-Input!$B$9/12)</f>
        <v>278.25263145179673</v>
      </c>
      <c r="J122">
        <f t="shared" si="6"/>
        <v>358887.39983572136</v>
      </c>
      <c r="K122">
        <f>K121*(1+(($B122-$B121)/B121))*(1-Input!$B$10/12)</f>
        <v>271.32387927728143</v>
      </c>
      <c r="L122">
        <f t="shared" si="7"/>
        <v>349935.45202624763</v>
      </c>
    </row>
    <row r="123" spans="1:12" x14ac:dyDescent="0.35">
      <c r="A123" t="str">
        <f>Dati!A123</f>
        <v>1998-01</v>
      </c>
      <c r="B123">
        <f>Dati!B123</f>
        <v>291.63912159110401</v>
      </c>
      <c r="C123">
        <f t="shared" si="8"/>
        <v>1292</v>
      </c>
      <c r="D123">
        <f>IF(OR(RIGHT(A123,2)="12",RIGHT(A123,2)="03",RIGHT(A123,2)="06",RIGHT(A123,2)="09"),TRUNC(Input!$B$12/B123),0)</f>
        <v>0</v>
      </c>
      <c r="E123">
        <f>IF(D123=0,0,IF(Input!$C$2="FISSA",Input!$C$3,MIN(Input!$C$6,MAX(Input!$C$5,B123*Input!$C$4))))</f>
        <v>0</v>
      </c>
      <c r="F123">
        <f t="shared" si="9"/>
        <v>615</v>
      </c>
      <c r="G123">
        <f>G122*(1+(($B123-$B122)/B122))*(1-Input!$B$8/12)</f>
        <v>288.68902268003808</v>
      </c>
      <c r="H123">
        <f t="shared" si="5"/>
        <v>372371.21730260918</v>
      </c>
      <c r="I123">
        <f>I122*(1+(($B123-$B122)/B122))*(1-Input!$B$9/12)</f>
        <v>284.31928179733927</v>
      </c>
      <c r="J123">
        <f t="shared" si="6"/>
        <v>366725.51208216231</v>
      </c>
      <c r="K123">
        <f>K122*(1+(($B123-$B122)/B122))*(1-Input!$B$10/12)</f>
        <v>277.1816940673171</v>
      </c>
      <c r="L123">
        <f t="shared" si="7"/>
        <v>357503.74873497366</v>
      </c>
    </row>
    <row r="124" spans="1:12" x14ac:dyDescent="0.35">
      <c r="A124" t="str">
        <f>Dati!A124</f>
        <v>1998-02</v>
      </c>
      <c r="B124">
        <f>Dati!B124</f>
        <v>311.58953113027201</v>
      </c>
      <c r="C124">
        <f t="shared" si="8"/>
        <v>1292</v>
      </c>
      <c r="D124">
        <f>IF(OR(RIGHT(A124,2)="12",RIGHT(A124,2)="03",RIGHT(A124,2)="06",RIGHT(A124,2)="09"),TRUNC(Input!$B$12/B124),0)</f>
        <v>0</v>
      </c>
      <c r="E124">
        <f>IF(D124=0,0,IF(Input!$C$2="FISSA",Input!$C$3,MIN(Input!$C$6,MAX(Input!$C$5,B124*Input!$C$4))))</f>
        <v>0</v>
      </c>
      <c r="F124">
        <f t="shared" si="9"/>
        <v>615</v>
      </c>
      <c r="G124">
        <f>G123*(1+(($B124-$B123)/B123))*(1-Input!$B$8/12)</f>
        <v>308.4119191171809</v>
      </c>
      <c r="H124">
        <f t="shared" si="5"/>
        <v>397853.19949939771</v>
      </c>
      <c r="I124">
        <f>I123*(1+(($B124-$B123)/B123))*(1-Input!$B$9/12)</f>
        <v>303.70567152775135</v>
      </c>
      <c r="J124">
        <f t="shared" si="6"/>
        <v>391772.72761385475</v>
      </c>
      <c r="K124">
        <f>K123*(1+(($B124-$B123)/B123))*(1-Input!$B$10/12)</f>
        <v>296.01970890299822</v>
      </c>
      <c r="L124">
        <f t="shared" si="7"/>
        <v>381842.46390267368</v>
      </c>
    </row>
    <row r="125" spans="1:12" x14ac:dyDescent="0.35">
      <c r="A125" t="str">
        <f>Dati!A125</f>
        <v>1998-03</v>
      </c>
      <c r="B125">
        <f>Dati!B125</f>
        <v>324.88492498698997</v>
      </c>
      <c r="C125">
        <f t="shared" si="8"/>
        <v>1307</v>
      </c>
      <c r="D125">
        <f>IF(OR(RIGHT(A125,2)="12",RIGHT(A125,2)="03",RIGHT(A125,2)="06",RIGHT(A125,2)="09"),TRUNC(Input!$B$12/B125),0)</f>
        <v>15</v>
      </c>
      <c r="E125">
        <f>IF(D125=0,0,IF(Input!$C$2="FISSA",Input!$C$3,MIN(Input!$C$6,MAX(Input!$C$5,B125*Input!$C$4))))</f>
        <v>15</v>
      </c>
      <c r="F125">
        <f t="shared" si="9"/>
        <v>630</v>
      </c>
      <c r="G125">
        <f>G124*(1+(($B125-$B124)/B124))*(1-Input!$B$8/12)</f>
        <v>321.54492796589932</v>
      </c>
      <c r="H125">
        <f t="shared" si="5"/>
        <v>419629.22085143044</v>
      </c>
      <c r="I125">
        <f>I124*(1+(($B125-$B124)/B124))*(1-Input!$B$9/12)</f>
        <v>316.59869261576017</v>
      </c>
      <c r="J125">
        <f t="shared" si="6"/>
        <v>413164.49124879856</v>
      </c>
      <c r="K125">
        <f>K124*(1+(($B125-$B124)/B124))*(1-Input!$B$10/12)</f>
        <v>308.52214053594776</v>
      </c>
      <c r="L125">
        <f t="shared" si="7"/>
        <v>402608.43768048374</v>
      </c>
    </row>
    <row r="126" spans="1:12" x14ac:dyDescent="0.35">
      <c r="A126" t="str">
        <f>Dati!A126</f>
        <v>1998-04</v>
      </c>
      <c r="B126">
        <f>Dati!B126</f>
        <v>327.93001763830102</v>
      </c>
      <c r="C126">
        <f t="shared" si="8"/>
        <v>1307</v>
      </c>
      <c r="D126">
        <f>IF(OR(RIGHT(A126,2)="12",RIGHT(A126,2)="03",RIGHT(A126,2)="06",RIGHT(A126,2)="09"),TRUNC(Input!$B$12/B126),0)</f>
        <v>0</v>
      </c>
      <c r="E126">
        <f>IF(D126=0,0,IF(Input!$C$2="FISSA",Input!$C$3,MIN(Input!$C$6,MAX(Input!$C$5,B126*Input!$C$4))))</f>
        <v>0</v>
      </c>
      <c r="F126">
        <f t="shared" si="9"/>
        <v>630</v>
      </c>
      <c r="G126">
        <f>G125*(1+(($B126-$B125)/B125))*(1-Input!$B$8/12)</f>
        <v>324.53166881810279</v>
      </c>
      <c r="H126">
        <f t="shared" si="5"/>
        <v>423532.89114526036</v>
      </c>
      <c r="I126">
        <f>I125*(1+(($B126-$B125)/B125))*(1-Input!$B$9/12)</f>
        <v>319.49954350701699</v>
      </c>
      <c r="J126">
        <f t="shared" si="6"/>
        <v>416955.90336367121</v>
      </c>
      <c r="K126">
        <f>K125*(1+(($B126-$B125)/B125))*(1-Input!$B$10/12)</f>
        <v>311.28411173760884</v>
      </c>
      <c r="L126">
        <f t="shared" si="7"/>
        <v>406218.33404105477</v>
      </c>
    </row>
    <row r="127" spans="1:12" x14ac:dyDescent="0.35">
      <c r="A127" t="str">
        <f>Dati!A127</f>
        <v>1998-05</v>
      </c>
      <c r="B127">
        <f>Dati!B127</f>
        <v>321.70756497467301</v>
      </c>
      <c r="C127">
        <f t="shared" si="8"/>
        <v>1307</v>
      </c>
      <c r="D127">
        <f>IF(OR(RIGHT(A127,2)="12",RIGHT(A127,2)="03",RIGHT(A127,2)="06",RIGHT(A127,2)="09"),TRUNC(Input!$B$12/B127),0)</f>
        <v>0</v>
      </c>
      <c r="E127">
        <f>IF(D127=0,0,IF(Input!$C$2="FISSA",Input!$C$3,MIN(Input!$C$6,MAX(Input!$C$5,B127*Input!$C$4))))</f>
        <v>0</v>
      </c>
      <c r="F127">
        <f t="shared" si="9"/>
        <v>630</v>
      </c>
      <c r="G127">
        <f>G126*(1+(($B127-$B126)/B126))*(1-Input!$B$8/12)</f>
        <v>318.34716848044178</v>
      </c>
      <c r="H127">
        <f t="shared" si="5"/>
        <v>415449.74920393742</v>
      </c>
      <c r="I127">
        <f>I126*(1+(($B127-$B126)/B126))*(1-Input!$B$9/12)</f>
        <v>313.37175920354417</v>
      </c>
      <c r="J127">
        <f t="shared" si="6"/>
        <v>408946.88927903224</v>
      </c>
      <c r="K127">
        <f>K126*(1+(($B127-$B126)/B126))*(1-Input!$B$10/12)</f>
        <v>305.25027352172606</v>
      </c>
      <c r="L127">
        <f t="shared" si="7"/>
        <v>398332.10749289597</v>
      </c>
    </row>
    <row r="128" spans="1:12" x14ac:dyDescent="0.35">
      <c r="A128" t="str">
        <f>Dati!A128</f>
        <v>1998-06</v>
      </c>
      <c r="B128">
        <f>Dati!B128</f>
        <v>327.50412584083602</v>
      </c>
      <c r="C128">
        <f t="shared" si="8"/>
        <v>1322</v>
      </c>
      <c r="D128">
        <f>IF(OR(RIGHT(A128,2)="12",RIGHT(A128,2)="03",RIGHT(A128,2)="06",RIGHT(A128,2)="09"),TRUNC(Input!$B$12/B128),0)</f>
        <v>15</v>
      </c>
      <c r="E128">
        <f>IF(D128=0,0,IF(Input!$C$2="FISSA",Input!$C$3,MIN(Input!$C$6,MAX(Input!$C$5,B128*Input!$C$4))))</f>
        <v>15</v>
      </c>
      <c r="F128">
        <f t="shared" si="9"/>
        <v>645</v>
      </c>
      <c r="G128">
        <f>G127*(1+(($B128-$B127)/B127))*(1-Input!$B$8/12)</f>
        <v>324.05617443605723</v>
      </c>
      <c r="H128">
        <f t="shared" si="5"/>
        <v>427757.26260446769</v>
      </c>
      <c r="I128">
        <f>I127*(1+(($B128-$B127)/B127))*(1-Input!$B$9/12)</f>
        <v>318.95166253206918</v>
      </c>
      <c r="J128">
        <f t="shared" si="6"/>
        <v>421009.09786739544</v>
      </c>
      <c r="K128">
        <f>K127*(1+(($B128-$B127)/B127))*(1-Input!$B$10/12)</f>
        <v>310.620825879385</v>
      </c>
      <c r="L128">
        <f t="shared" si="7"/>
        <v>409995.73181254696</v>
      </c>
    </row>
    <row r="129" spans="1:12" x14ac:dyDescent="0.35">
      <c r="A129" t="str">
        <f>Dati!A129</f>
        <v>1998-07</v>
      </c>
      <c r="B129">
        <f>Dati!B129</f>
        <v>327.61101073905797</v>
      </c>
      <c r="C129">
        <f t="shared" si="8"/>
        <v>1322</v>
      </c>
      <c r="D129">
        <f>IF(OR(RIGHT(A129,2)="12",RIGHT(A129,2)="03",RIGHT(A129,2)="06",RIGHT(A129,2)="09"),TRUNC(Input!$B$12/B129),0)</f>
        <v>0</v>
      </c>
      <c r="E129">
        <f>IF(D129=0,0,IF(Input!$C$2="FISSA",Input!$C$3,MIN(Input!$C$6,MAX(Input!$C$5,B129*Input!$C$4))))</f>
        <v>0</v>
      </c>
      <c r="F129">
        <f t="shared" si="9"/>
        <v>645</v>
      </c>
      <c r="G129">
        <f>G128*(1+(($B129-$B128)/B128))*(1-Input!$B$8/12)</f>
        <v>324.13492055949303</v>
      </c>
      <c r="H129">
        <f t="shared" si="5"/>
        <v>427861.36497964978</v>
      </c>
      <c r="I129">
        <f>I128*(1+(($B129-$B128)/B128))*(1-Input!$B$9/12)</f>
        <v>318.98928628213196</v>
      </c>
      <c r="J129">
        <f t="shared" si="6"/>
        <v>421058.83646497846</v>
      </c>
      <c r="K129">
        <f>K128*(1+(($B129-$B128)/B128))*(1-Input!$B$10/12)</f>
        <v>310.59273312660559</v>
      </c>
      <c r="L129">
        <f t="shared" si="7"/>
        <v>409958.5931933726</v>
      </c>
    </row>
    <row r="130" spans="1:12" x14ac:dyDescent="0.35">
      <c r="A130" t="str">
        <f>Dati!A130</f>
        <v>1998-08</v>
      </c>
      <c r="B130">
        <f>Dati!B130</f>
        <v>281.711627617933</v>
      </c>
      <c r="C130">
        <f t="shared" si="8"/>
        <v>1322</v>
      </c>
      <c r="D130">
        <f>IF(OR(RIGHT(A130,2)="12",RIGHT(A130,2)="03",RIGHT(A130,2)="06",RIGHT(A130,2)="09"),TRUNC(Input!$B$12/B130),0)</f>
        <v>0</v>
      </c>
      <c r="E130">
        <f>IF(D130=0,0,IF(Input!$C$2="FISSA",Input!$C$3,MIN(Input!$C$6,MAX(Input!$C$5,B130*Input!$C$4))))</f>
        <v>0</v>
      </c>
      <c r="F130">
        <f t="shared" si="9"/>
        <v>645</v>
      </c>
      <c r="G130">
        <f>G129*(1+(($B130-$B129)/B129))*(1-Input!$B$8/12)</f>
        <v>278.69932225816433</v>
      </c>
      <c r="H130">
        <f t="shared" si="5"/>
        <v>367795.50402529322</v>
      </c>
      <c r="I130">
        <f>I129*(1+(($B130-$B129)/B129))*(1-Input!$B$9/12)</f>
        <v>274.24068981099742</v>
      </c>
      <c r="J130">
        <f t="shared" si="6"/>
        <v>361901.19193013862</v>
      </c>
      <c r="K130">
        <f>K129*(1+(($B130-$B129)/B129))*(1-Input!$B$10/12)</f>
        <v>266.96638446696784</v>
      </c>
      <c r="L130">
        <f t="shared" si="7"/>
        <v>352284.56026533147</v>
      </c>
    </row>
    <row r="131" spans="1:12" x14ac:dyDescent="0.35">
      <c r="A131" t="str">
        <f>Dati!A131</f>
        <v>1998-09</v>
      </c>
      <c r="B131">
        <f>Dati!B131</f>
        <v>287.31644523291999</v>
      </c>
      <c r="C131">
        <f t="shared" si="8"/>
        <v>1339</v>
      </c>
      <c r="D131">
        <f>IF(OR(RIGHT(A131,2)="12",RIGHT(A131,2)="03",RIGHT(A131,2)="06",RIGHT(A131,2)="09"),TRUNC(Input!$B$12/B131),0)</f>
        <v>17</v>
      </c>
      <c r="E131">
        <f>IF(D131=0,0,IF(Input!$C$2="FISSA",Input!$C$3,MIN(Input!$C$6,MAX(Input!$C$5,B131*Input!$C$4))))</f>
        <v>15</v>
      </c>
      <c r="F131">
        <f t="shared" si="9"/>
        <v>660</v>
      </c>
      <c r="G131">
        <f>G130*(1+(($B131-$B130)/B130))*(1-Input!$B$8/12)</f>
        <v>284.22052127865214</v>
      </c>
      <c r="H131">
        <f t="shared" ref="H131:H194" si="10">G131*C131-F131</f>
        <v>379911.27799211524</v>
      </c>
      <c r="I131">
        <f>I130*(1+(($B131-$B130)/B130))*(1-Input!$B$9/12)</f>
        <v>279.63859856729897</v>
      </c>
      <c r="J131">
        <f t="shared" ref="J131:J194" si="11">I131*$C131-$F131</f>
        <v>373776.08348161331</v>
      </c>
      <c r="K131">
        <f>K130*(1+(($B131-$B130)/B130))*(1-Input!$B$10/12)</f>
        <v>272.16438774574431</v>
      </c>
      <c r="L131">
        <f t="shared" ref="L131:L194" si="12">K131*$C131-$F131</f>
        <v>363768.11519155162</v>
      </c>
    </row>
    <row r="132" spans="1:12" x14ac:dyDescent="0.35">
      <c r="A132" t="str">
        <f>Dati!A132</f>
        <v>1998-10</v>
      </c>
      <c r="B132">
        <f>Dati!B132</f>
        <v>313.55561201553002</v>
      </c>
      <c r="C132">
        <f t="shared" ref="C132:C195" si="13">C131+D132</f>
        <v>1339</v>
      </c>
      <c r="D132">
        <f>IF(OR(RIGHT(A132,2)="12",RIGHT(A132,2)="03",RIGHT(A132,2)="06",RIGHT(A132,2)="09"),TRUNC(Input!$B$12/B132),0)</f>
        <v>0</v>
      </c>
      <c r="E132">
        <f>IF(D132=0,0,IF(Input!$C$2="FISSA",Input!$C$3,MIN(Input!$C$6,MAX(Input!$C$5,B132*Input!$C$4))))</f>
        <v>0</v>
      </c>
      <c r="F132">
        <f t="shared" ref="F132:F195" si="14">F131+E132</f>
        <v>660</v>
      </c>
      <c r="G132">
        <f>G131*(1+(($B132-$B131)/B131))*(1-Input!$B$8/12)</f>
        <v>310.15110480838979</v>
      </c>
      <c r="H132">
        <f t="shared" si="10"/>
        <v>414632.32933843392</v>
      </c>
      <c r="I132">
        <f>I131*(1+(($B132-$B131)/B131))*(1-Input!$B$9/12)</f>
        <v>305.11300775022329</v>
      </c>
      <c r="J132">
        <f t="shared" si="11"/>
        <v>407886.31737754896</v>
      </c>
      <c r="K132">
        <f>K131*(1+(($B132-$B131)/B131))*(1-Input!$B$10/12)</f>
        <v>296.89603503079104</v>
      </c>
      <c r="L132">
        <f t="shared" si="12"/>
        <v>396883.79090622923</v>
      </c>
    </row>
    <row r="133" spans="1:12" x14ac:dyDescent="0.35">
      <c r="A133" t="str">
        <f>Dati!A133</f>
        <v>1998-11</v>
      </c>
      <c r="B133">
        <f>Dati!B133</f>
        <v>332.59246156937297</v>
      </c>
      <c r="C133">
        <f t="shared" si="13"/>
        <v>1339</v>
      </c>
      <c r="D133">
        <f>IF(OR(RIGHT(A133,2)="12",RIGHT(A133,2)="03",RIGHT(A133,2)="06",RIGHT(A133,2)="09"),TRUNC(Input!$B$12/B133),0)</f>
        <v>0</v>
      </c>
      <c r="E133">
        <f>IF(D133=0,0,IF(Input!$C$2="FISSA",Input!$C$3,MIN(Input!$C$6,MAX(Input!$C$5,B133*Input!$C$4))))</f>
        <v>0</v>
      </c>
      <c r="F133">
        <f t="shared" si="14"/>
        <v>660</v>
      </c>
      <c r="G133">
        <f>G132*(1+(($B133-$B132)/B132))*(1-Input!$B$8/12)</f>
        <v>328.95384197946908</v>
      </c>
      <c r="H133">
        <f t="shared" si="10"/>
        <v>439809.19441050908</v>
      </c>
      <c r="I133">
        <f>I132*(1+(($B133-$B132)/B132))*(1-Input!$B$9/12)</f>
        <v>323.56985844606766</v>
      </c>
      <c r="J133">
        <f t="shared" si="11"/>
        <v>432600.04045928462</v>
      </c>
      <c r="K133">
        <f>K132*(1+(($B133-$B132)/B132))*(1-Input!$B$10/12)</f>
        <v>314.79021720253917</v>
      </c>
      <c r="L133">
        <f t="shared" si="12"/>
        <v>420844.10083419993</v>
      </c>
    </row>
    <row r="134" spans="1:12" x14ac:dyDescent="0.35">
      <c r="A134" t="str">
        <f>Dati!A134</f>
        <v>1998-12</v>
      </c>
      <c r="B134">
        <f>Dati!B134</f>
        <v>348.03808304982402</v>
      </c>
      <c r="C134">
        <f t="shared" si="13"/>
        <v>1353</v>
      </c>
      <c r="D134">
        <f>IF(OR(RIGHT(A134,2)="12",RIGHT(A134,2)="03",RIGHT(A134,2)="06",RIGHT(A134,2)="09"),TRUNC(Input!$B$12/B134),0)</f>
        <v>14</v>
      </c>
      <c r="E134">
        <f>IF(D134=0,0,IF(Input!$C$2="FISSA",Input!$C$3,MIN(Input!$C$6,MAX(Input!$C$5,B134*Input!$C$4))))</f>
        <v>15</v>
      </c>
      <c r="F134">
        <f t="shared" si="14"/>
        <v>675</v>
      </c>
      <c r="G134">
        <f>G133*(1+(($B134-$B133)/B133))*(1-Input!$B$8/12)</f>
        <v>344.20179979079182</v>
      </c>
      <c r="H134">
        <f t="shared" si="10"/>
        <v>465030.03511694132</v>
      </c>
      <c r="I134">
        <f>I133*(1+(($B134-$B133)/B133))*(1-Input!$B$9/12)</f>
        <v>338.52592855853788</v>
      </c>
      <c r="J134">
        <f t="shared" si="11"/>
        <v>457350.58133970178</v>
      </c>
      <c r="K134">
        <f>K133*(1+(($B134-$B133)/B133))*(1-Input!$B$10/12)</f>
        <v>329.27184718707485</v>
      </c>
      <c r="L134">
        <f t="shared" si="12"/>
        <v>444829.80924411229</v>
      </c>
    </row>
    <row r="135" spans="1:12" x14ac:dyDescent="0.35">
      <c r="A135" t="str">
        <f>Dati!A135</f>
        <v>1999-01</v>
      </c>
      <c r="B135">
        <f>Dati!B135</f>
        <v>355.15147711314398</v>
      </c>
      <c r="C135">
        <f t="shared" si="13"/>
        <v>1353</v>
      </c>
      <c r="D135">
        <f>IF(OR(RIGHT(A135,2)="12",RIGHT(A135,2)="03",RIGHT(A135,2)="06",RIGHT(A135,2)="09"),TRUNC(Input!$B$12/B135),0)</f>
        <v>0</v>
      </c>
      <c r="E135">
        <f>IF(D135=0,0,IF(Input!$C$2="FISSA",Input!$C$3,MIN(Input!$C$6,MAX(Input!$C$5,B135*Input!$C$4))))</f>
        <v>0</v>
      </c>
      <c r="F135">
        <f t="shared" si="14"/>
        <v>675</v>
      </c>
      <c r="G135">
        <f>G134*(1+(($B135-$B134)/B134))*(1-Input!$B$8/12)</f>
        <v>351.20751605144142</v>
      </c>
      <c r="H135">
        <f t="shared" si="10"/>
        <v>474508.76921760023</v>
      </c>
      <c r="I135">
        <f>I134*(1+(($B135-$B134)/B134))*(1-Input!$B$9/12)</f>
        <v>345.37294027929323</v>
      </c>
      <c r="J135">
        <f t="shared" si="11"/>
        <v>466614.58819788374</v>
      </c>
      <c r="K135">
        <f>K134*(1+(($B135-$B134)/B134))*(1-Input!$B$10/12)</f>
        <v>335.86168588142874</v>
      </c>
      <c r="L135">
        <f t="shared" si="12"/>
        <v>453745.86099757307</v>
      </c>
    </row>
    <row r="136" spans="1:12" x14ac:dyDescent="0.35">
      <c r="A136" t="str">
        <f>Dati!A136</f>
        <v>1999-02</v>
      </c>
      <c r="B136">
        <f>Dati!B136</f>
        <v>346.22483851501897</v>
      </c>
      <c r="C136">
        <f t="shared" si="13"/>
        <v>1353</v>
      </c>
      <c r="D136">
        <f>IF(OR(RIGHT(A136,2)="12",RIGHT(A136,2)="03",RIGHT(A136,2)="06",RIGHT(A136,2)="09"),TRUNC(Input!$B$12/B136),0)</f>
        <v>0</v>
      </c>
      <c r="E136">
        <f>IF(D136=0,0,IF(Input!$C$2="FISSA",Input!$C$3,MIN(Input!$C$6,MAX(Input!$C$5,B136*Input!$C$4))))</f>
        <v>0</v>
      </c>
      <c r="F136">
        <f t="shared" si="14"/>
        <v>675</v>
      </c>
      <c r="G136">
        <f>G135*(1+(($B136-$B135)/B135))*(1-Input!$B$8/12)</f>
        <v>342.3514762058615</v>
      </c>
      <c r="H136">
        <f t="shared" si="10"/>
        <v>462526.54730653059</v>
      </c>
      <c r="I136">
        <f>I135*(1+(($B136-$B135)/B135))*(1-Input!$B$9/12)</f>
        <v>336.62193843854715</v>
      </c>
      <c r="J136">
        <f t="shared" si="11"/>
        <v>454774.4827073543</v>
      </c>
      <c r="K136">
        <f>K135*(1+(($B136-$B135)/B135))*(1-Input!$B$10/12)</f>
        <v>327.2834661377475</v>
      </c>
      <c r="L136">
        <f t="shared" si="12"/>
        <v>442139.52968437236</v>
      </c>
    </row>
    <row r="137" spans="1:12" x14ac:dyDescent="0.35">
      <c r="A137" t="str">
        <f>Dati!A137</f>
        <v>1999-03</v>
      </c>
      <c r="B137">
        <f>Dati!B137</f>
        <v>361.79759261607001</v>
      </c>
      <c r="C137">
        <f t="shared" si="13"/>
        <v>1366</v>
      </c>
      <c r="D137">
        <f>IF(OR(RIGHT(A137,2)="12",RIGHT(A137,2)="03",RIGHT(A137,2)="06",RIGHT(A137,2)="09"),TRUNC(Input!$B$12/B137),0)</f>
        <v>13</v>
      </c>
      <c r="E137">
        <f>IF(D137=0,0,IF(Input!$C$2="FISSA",Input!$C$3,MIN(Input!$C$6,MAX(Input!$C$5,B137*Input!$C$4))))</f>
        <v>15</v>
      </c>
      <c r="F137">
        <f t="shared" si="14"/>
        <v>690</v>
      </c>
      <c r="G137">
        <f>G136*(1+(($B137-$B136)/B136))*(1-Input!$B$8/12)</f>
        <v>357.72019888208922</v>
      </c>
      <c r="H137">
        <f t="shared" si="10"/>
        <v>487955.7916729339</v>
      </c>
      <c r="I137">
        <f>I136*(1+(($B137-$B136)/B136))*(1-Input!$B$9/12)</f>
        <v>351.68948236438632</v>
      </c>
      <c r="J137">
        <f t="shared" si="11"/>
        <v>479717.83290975174</v>
      </c>
      <c r="K137">
        <f>K136*(1+(($B137-$B136)/B136))*(1-Input!$B$10/12)</f>
        <v>341.86175955806198</v>
      </c>
      <c r="L137">
        <f t="shared" si="12"/>
        <v>466293.16355631268</v>
      </c>
    </row>
    <row r="138" spans="1:12" x14ac:dyDescent="0.35">
      <c r="A138" t="str">
        <f>Dati!A138</f>
        <v>1999-04</v>
      </c>
      <c r="B138">
        <f>Dati!B138</f>
        <v>377.42874132841098</v>
      </c>
      <c r="C138">
        <f t="shared" si="13"/>
        <v>1366</v>
      </c>
      <c r="D138">
        <f>IF(OR(RIGHT(A138,2)="12",RIGHT(A138,2)="03",RIGHT(A138,2)="06",RIGHT(A138,2)="09"),TRUNC(Input!$B$12/B138),0)</f>
        <v>0</v>
      </c>
      <c r="E138">
        <f>IF(D138=0,0,IF(Input!$C$2="FISSA",Input!$C$3,MIN(Input!$C$6,MAX(Input!$C$5,B138*Input!$C$4))))</f>
        <v>0</v>
      </c>
      <c r="F138">
        <f t="shared" si="14"/>
        <v>690</v>
      </c>
      <c r="G138">
        <f>G137*(1+(($B138-$B137)/B137))*(1-Input!$B$8/12)</f>
        <v>373.14408943025416</v>
      </c>
      <c r="H138">
        <f t="shared" si="10"/>
        <v>509024.82616172719</v>
      </c>
      <c r="I138">
        <f>I137*(1+(($B138-$B137)/B137))*(1-Input!$B$9/12)</f>
        <v>366.80748485982912</v>
      </c>
      <c r="J138">
        <f t="shared" si="11"/>
        <v>500369.02431852656</v>
      </c>
      <c r="K138">
        <f>K137*(1+(($B138-$B137)/B137))*(1-Input!$B$10/12)</f>
        <v>356.48300153148188</v>
      </c>
      <c r="L138">
        <f t="shared" si="12"/>
        <v>486265.78009200422</v>
      </c>
    </row>
    <row r="139" spans="1:12" x14ac:dyDescent="0.35">
      <c r="A139" t="str">
        <f>Dati!A139</f>
        <v>1999-05</v>
      </c>
      <c r="B139">
        <f>Dati!B139</f>
        <v>364.09207713413201</v>
      </c>
      <c r="C139">
        <f t="shared" si="13"/>
        <v>1366</v>
      </c>
      <c r="D139">
        <f>IF(OR(RIGHT(A139,2)="12",RIGHT(A139,2)="03",RIGHT(A139,2)="06",RIGHT(A139,2)="09"),TRUNC(Input!$B$12/B139),0)</f>
        <v>0</v>
      </c>
      <c r="E139">
        <f>IF(D139=0,0,IF(Input!$C$2="FISSA",Input!$C$3,MIN(Input!$C$6,MAX(Input!$C$5,B139*Input!$C$4))))</f>
        <v>0</v>
      </c>
      <c r="F139">
        <f t="shared" si="14"/>
        <v>690</v>
      </c>
      <c r="G139">
        <f>G138*(1+(($B139-$B138)/B138))*(1-Input!$B$8/12)</f>
        <v>359.92882933513818</v>
      </c>
      <c r="H139">
        <f t="shared" si="10"/>
        <v>490972.78087179875</v>
      </c>
      <c r="I139">
        <f>I138*(1+(($B139-$B138)/B138))*(1-Input!$B$9/12)</f>
        <v>353.77241099966818</v>
      </c>
      <c r="J139">
        <f t="shared" si="11"/>
        <v>482563.11342554673</v>
      </c>
      <c r="K139">
        <f>K138*(1+(($B139-$B138)/B138))*(1-Input!$B$10/12)</f>
        <v>343.74318121288422</v>
      </c>
      <c r="L139">
        <f t="shared" si="12"/>
        <v>468863.18553679984</v>
      </c>
    </row>
    <row r="140" spans="1:12" x14ac:dyDescent="0.35">
      <c r="A140" t="str">
        <f>Dati!A140</f>
        <v>1999-06</v>
      </c>
      <c r="B140">
        <f>Dati!B140</f>
        <v>382.21850052114797</v>
      </c>
      <c r="C140">
        <f t="shared" si="13"/>
        <v>1379</v>
      </c>
      <c r="D140">
        <f>IF(OR(RIGHT(A140,2)="12",RIGHT(A140,2)="03",RIGHT(A140,2)="06",RIGHT(A140,2)="09"),TRUNC(Input!$B$12/B140),0)</f>
        <v>13</v>
      </c>
      <c r="E140">
        <f>IF(D140=0,0,IF(Input!$C$2="FISSA",Input!$C$3,MIN(Input!$C$6,MAX(Input!$C$5,B140*Input!$C$4))))</f>
        <v>15</v>
      </c>
      <c r="F140">
        <f t="shared" si="14"/>
        <v>705</v>
      </c>
      <c r="G140">
        <f>G139*(1+(($B140-$B139)/B139))*(1-Input!$B$8/12)</f>
        <v>377.81649696269324</v>
      </c>
      <c r="H140">
        <f t="shared" si="10"/>
        <v>520303.94931155397</v>
      </c>
      <c r="I140">
        <f>I139*(1+(($B140-$B139)/B139))*(1-Input!$B$9/12)</f>
        <v>371.30769510394509</v>
      </c>
      <c r="J140">
        <f t="shared" si="11"/>
        <v>511328.31154834031</v>
      </c>
      <c r="K140">
        <f>K139*(1+(($B140-$B139)/B139))*(1-Input!$B$10/12)</f>
        <v>360.70617237794437</v>
      </c>
      <c r="L140">
        <f t="shared" si="12"/>
        <v>496708.81170918531</v>
      </c>
    </row>
    <row r="141" spans="1:12" x14ac:dyDescent="0.35">
      <c r="A141" t="str">
        <f>Dati!A141</f>
        <v>1999-07</v>
      </c>
      <c r="B141">
        <f>Dati!B141</f>
        <v>380.65652794755403</v>
      </c>
      <c r="C141">
        <f t="shared" si="13"/>
        <v>1379</v>
      </c>
      <c r="D141">
        <f>IF(OR(RIGHT(A141,2)="12",RIGHT(A141,2)="03",RIGHT(A141,2)="06",RIGHT(A141,2)="09"),TRUNC(Input!$B$12/B141),0)</f>
        <v>0</v>
      </c>
      <c r="E141">
        <f>IF(D141=0,0,IF(Input!$C$2="FISSA",Input!$C$3,MIN(Input!$C$6,MAX(Input!$C$5,B141*Input!$C$4))))</f>
        <v>0</v>
      </c>
      <c r="F141">
        <f t="shared" si="14"/>
        <v>705</v>
      </c>
      <c r="G141">
        <f>G140*(1+(($B141-$B140)/B140))*(1-Input!$B$8/12)</f>
        <v>376.24115755618271</v>
      </c>
      <c r="H141">
        <f t="shared" si="10"/>
        <v>518131.55626997596</v>
      </c>
      <c r="I141">
        <f>I140*(1+(($B141-$B140)/B140))*(1-Input!$B$9/12)</f>
        <v>369.71327093546643</v>
      </c>
      <c r="J141">
        <f t="shared" si="11"/>
        <v>509129.60062000819</v>
      </c>
      <c r="K141">
        <f>K140*(1+(($B141-$B140)/B140))*(1-Input!$B$10/12)</f>
        <v>359.08243195060078</v>
      </c>
      <c r="L141">
        <f t="shared" si="12"/>
        <v>494469.67365987849</v>
      </c>
    </row>
    <row r="142" spans="1:12" x14ac:dyDescent="0.35">
      <c r="A142" t="str">
        <f>Dati!A142</f>
        <v>1999-08</v>
      </c>
      <c r="B142">
        <f>Dati!B142</f>
        <v>380.200306395155</v>
      </c>
      <c r="C142">
        <f t="shared" si="13"/>
        <v>1379</v>
      </c>
      <c r="D142">
        <f>IF(OR(RIGHT(A142,2)="12",RIGHT(A142,2)="03",RIGHT(A142,2)="06",RIGHT(A142,2)="09"),TRUNC(Input!$B$12/B142),0)</f>
        <v>0</v>
      </c>
      <c r="E142">
        <f>IF(D142=0,0,IF(Input!$C$2="FISSA",Input!$C$3,MIN(Input!$C$6,MAX(Input!$C$5,B142*Input!$C$4))))</f>
        <v>0</v>
      </c>
      <c r="F142">
        <f t="shared" si="14"/>
        <v>705</v>
      </c>
      <c r="G142">
        <f>G141*(1+(($B142-$B141)/B141))*(1-Input!$B$8/12)</f>
        <v>375.75891202743384</v>
      </c>
      <c r="H142">
        <f t="shared" si="10"/>
        <v>517466.53968583129</v>
      </c>
      <c r="I142">
        <f>I141*(1+(($B142-$B141)/B141))*(1-Input!$B$9/12)</f>
        <v>369.19323372744134</v>
      </c>
      <c r="J142">
        <f t="shared" si="11"/>
        <v>508412.46931014163</v>
      </c>
      <c r="K142">
        <f>K141*(1+(($B142-$B141)/B141))*(1-Input!$B$10/12)</f>
        <v>358.50262885749737</v>
      </c>
      <c r="L142">
        <f t="shared" si="12"/>
        <v>493670.12519448885</v>
      </c>
    </row>
    <row r="143" spans="1:12" x14ac:dyDescent="0.35">
      <c r="A143" t="str">
        <f>Dati!A143</f>
        <v>1999-09</v>
      </c>
      <c r="B143">
        <f>Dati!B143</f>
        <v>376.10094706907603</v>
      </c>
      <c r="C143">
        <f t="shared" si="13"/>
        <v>1392</v>
      </c>
      <c r="D143">
        <f>IF(OR(RIGHT(A143,2)="12",RIGHT(A143,2)="03",RIGHT(A143,2)="06",RIGHT(A143,2)="09"),TRUNC(Input!$B$12/B143),0)</f>
        <v>13</v>
      </c>
      <c r="E143">
        <f>IF(D143=0,0,IF(Input!$C$2="FISSA",Input!$C$3,MIN(Input!$C$6,MAX(Input!$C$5,B143*Input!$C$4))))</f>
        <v>15</v>
      </c>
      <c r="F143">
        <f t="shared" si="14"/>
        <v>720</v>
      </c>
      <c r="G143">
        <f>G142*(1+(($B143-$B142)/B142))*(1-Input!$B$8/12)</f>
        <v>371.6764646582638</v>
      </c>
      <c r="H143">
        <f t="shared" si="10"/>
        <v>516653.63880430319</v>
      </c>
      <c r="I143">
        <f>I142*(1+(($B143-$B142)/B142))*(1-Input!$B$9/12)</f>
        <v>365.13646785725678</v>
      </c>
      <c r="J143">
        <f t="shared" si="11"/>
        <v>507549.96325730142</v>
      </c>
      <c r="K143">
        <f>K142*(1+(($B143-$B142)/B142))*(1-Input!$B$10/12)</f>
        <v>354.4894506451202</v>
      </c>
      <c r="L143">
        <f t="shared" si="12"/>
        <v>492729.31529800734</v>
      </c>
    </row>
    <row r="144" spans="1:12" x14ac:dyDescent="0.35">
      <c r="A144" t="str">
        <f>Dati!A144</f>
        <v>1999-10</v>
      </c>
      <c r="B144">
        <f>Dati!B144</f>
        <v>395.14940496843701</v>
      </c>
      <c r="C144">
        <f t="shared" si="13"/>
        <v>1392</v>
      </c>
      <c r="D144">
        <f>IF(OR(RIGHT(A144,2)="12",RIGHT(A144,2)="03",RIGHT(A144,2)="06",RIGHT(A144,2)="09"),TRUNC(Input!$B$12/B144),0)</f>
        <v>0</v>
      </c>
      <c r="E144">
        <f>IF(D144=0,0,IF(Input!$C$2="FISSA",Input!$C$3,MIN(Input!$C$6,MAX(Input!$C$5,B144*Input!$C$4))))</f>
        <v>0</v>
      </c>
      <c r="F144">
        <f t="shared" si="14"/>
        <v>720</v>
      </c>
      <c r="G144">
        <f>G143*(1+(($B144-$B143)/B143))*(1-Input!$B$8/12)</f>
        <v>390.46829319919891</v>
      </c>
      <c r="H144">
        <f t="shared" si="10"/>
        <v>542811.86413328489</v>
      </c>
      <c r="I144">
        <f>I143*(1+(($B144-$B143)/B143))*(1-Input!$B$9/12)</f>
        <v>383.54968280849999</v>
      </c>
      <c r="J144">
        <f t="shared" si="11"/>
        <v>533181.15846943203</v>
      </c>
      <c r="K144">
        <f>K143*(1+(($B144-$B143)/B143))*(1-Input!$B$10/12)</f>
        <v>372.28816214911137</v>
      </c>
      <c r="L144">
        <f t="shared" si="12"/>
        <v>517505.12171156303</v>
      </c>
    </row>
    <row r="145" spans="1:12" x14ac:dyDescent="0.35">
      <c r="A145" t="str">
        <f>Dati!A145</f>
        <v>1999-11</v>
      </c>
      <c r="B145">
        <f>Dati!B145</f>
        <v>407.42668069329198</v>
      </c>
      <c r="C145">
        <f t="shared" si="13"/>
        <v>1392</v>
      </c>
      <c r="D145">
        <f>IF(OR(RIGHT(A145,2)="12",RIGHT(A145,2)="03",RIGHT(A145,2)="06",RIGHT(A145,2)="09"),TRUNC(Input!$B$12/B145),0)</f>
        <v>0</v>
      </c>
      <c r="E145">
        <f>IF(D145=0,0,IF(Input!$C$2="FISSA",Input!$C$3,MIN(Input!$C$6,MAX(Input!$C$5,B145*Input!$C$4))))</f>
        <v>0</v>
      </c>
      <c r="F145">
        <f t="shared" si="14"/>
        <v>720</v>
      </c>
      <c r="G145">
        <f>G144*(1+(($B145-$B144)/B144))*(1-Input!$B$8/12)</f>
        <v>402.56657696375146</v>
      </c>
      <c r="H145">
        <f t="shared" si="10"/>
        <v>559652.67513354204</v>
      </c>
      <c r="I145">
        <f>I144*(1+(($B145-$B144)/B144))*(1-Input!$B$9/12)</f>
        <v>395.38416677821112</v>
      </c>
      <c r="J145">
        <f t="shared" si="11"/>
        <v>549654.76015526988</v>
      </c>
      <c r="K145">
        <f>K144*(1+(($B145-$B144)/B144))*(1-Input!$B$10/12)</f>
        <v>383.6952003602114</v>
      </c>
      <c r="L145">
        <f t="shared" si="12"/>
        <v>533383.71890141431</v>
      </c>
    </row>
    <row r="146" spans="1:12" x14ac:dyDescent="0.35">
      <c r="A146" t="str">
        <f>Dati!A146</f>
        <v>1999-12</v>
      </c>
      <c r="B146">
        <f>Dati!B146</f>
        <v>441.36866329127201</v>
      </c>
      <c r="C146">
        <f t="shared" si="13"/>
        <v>1403</v>
      </c>
      <c r="D146">
        <f>IF(OR(RIGHT(A146,2)="12",RIGHT(A146,2)="03",RIGHT(A146,2)="06",RIGHT(A146,2)="09"),TRUNC(Input!$B$12/B146),0)</f>
        <v>11</v>
      </c>
      <c r="E146">
        <f>IF(D146=0,0,IF(Input!$C$2="FISSA",Input!$C$3,MIN(Input!$C$6,MAX(Input!$C$5,B146*Input!$C$4))))</f>
        <v>15</v>
      </c>
      <c r="F146">
        <f t="shared" si="14"/>
        <v>735</v>
      </c>
      <c r="G146">
        <f>G145*(1+(($B146-$B145)/B145))*(1-Input!$B$8/12)</f>
        <v>436.06733110502716</v>
      </c>
      <c r="H146">
        <f t="shared" si="10"/>
        <v>611067.46554035309</v>
      </c>
      <c r="I146">
        <f>I145*(1+(($B146-$B145)/B145))*(1-Input!$B$9/12)</f>
        <v>428.2336753027468</v>
      </c>
      <c r="J146">
        <f t="shared" si="11"/>
        <v>600076.84644975374</v>
      </c>
      <c r="K146">
        <f>K145*(1+(($B146-$B145)/B145))*(1-Input!$B$10/12)</f>
        <v>415.48696436334728</v>
      </c>
      <c r="L146">
        <f t="shared" si="12"/>
        <v>582193.21100177628</v>
      </c>
    </row>
    <row r="147" spans="1:12" x14ac:dyDescent="0.35">
      <c r="A147" t="str">
        <f>Dati!A147</f>
        <v>2000-01</v>
      </c>
      <c r="B147">
        <f>Dati!B147</f>
        <v>417.56042730895098</v>
      </c>
      <c r="C147">
        <f t="shared" si="13"/>
        <v>1403</v>
      </c>
      <c r="D147">
        <f>IF(OR(RIGHT(A147,2)="12",RIGHT(A147,2)="03",RIGHT(A147,2)="06",RIGHT(A147,2)="09"),TRUNC(Input!$B$12/B147),0)</f>
        <v>0</v>
      </c>
      <c r="E147">
        <f>IF(D147=0,0,IF(Input!$C$2="FISSA",Input!$C$3,MIN(Input!$C$6,MAX(Input!$C$5,B147*Input!$C$4))))</f>
        <v>0</v>
      </c>
      <c r="F147">
        <f t="shared" si="14"/>
        <v>735</v>
      </c>
      <c r="G147">
        <f>G146*(1+(($B147-$B146)/B146))*(1-Input!$B$8/12)</f>
        <v>412.51067995836286</v>
      </c>
      <c r="H147">
        <f t="shared" si="10"/>
        <v>578017.48398158303</v>
      </c>
      <c r="I147">
        <f>I146*(1+(($B147-$B146)/B146))*(1-Input!$B$9/12)</f>
        <v>405.04956177701729</v>
      </c>
      <c r="J147">
        <f t="shared" si="11"/>
        <v>567549.53517315525</v>
      </c>
      <c r="K147">
        <f>K146*(1+(($B147-$B146)/B146))*(1-Input!$B$10/12)</f>
        <v>392.91105355484234</v>
      </c>
      <c r="L147">
        <f t="shared" si="12"/>
        <v>550519.20813744375</v>
      </c>
    </row>
    <row r="148" spans="1:12" x14ac:dyDescent="0.35">
      <c r="A148" t="str">
        <f>Dati!A148</f>
        <v>2000-02</v>
      </c>
      <c r="B148">
        <f>Dati!B148</f>
        <v>418.978214309593</v>
      </c>
      <c r="C148">
        <f t="shared" si="13"/>
        <v>1403</v>
      </c>
      <c r="D148">
        <f>IF(OR(RIGHT(A148,2)="12",RIGHT(A148,2)="03",RIGHT(A148,2)="06",RIGHT(A148,2)="09"),TRUNC(Input!$B$12/B148),0)</f>
        <v>0</v>
      </c>
      <c r="E148">
        <f>IF(D148=0,0,IF(Input!$C$2="FISSA",Input!$C$3,MIN(Input!$C$6,MAX(Input!$C$5,B148*Input!$C$4))))</f>
        <v>0</v>
      </c>
      <c r="F148">
        <f t="shared" si="14"/>
        <v>735</v>
      </c>
      <c r="G148">
        <f>G147*(1+(($B148-$B147)/B147))*(1-Input!$B$8/12)</f>
        <v>413.87682840863931</v>
      </c>
      <c r="H148">
        <f t="shared" si="10"/>
        <v>579934.190257321</v>
      </c>
      <c r="I148">
        <f>I147*(1+(($B148-$B147)/B147))*(1-Input!$B$9/12)</f>
        <v>406.34019746737425</v>
      </c>
      <c r="J148">
        <f t="shared" si="11"/>
        <v>569360.2970467261</v>
      </c>
      <c r="K148">
        <f>K147*(1+(($B148-$B147)/B147))*(1-Input!$B$10/12)</f>
        <v>394.08087712373981</v>
      </c>
      <c r="L148">
        <f t="shared" si="12"/>
        <v>552160.4706046069</v>
      </c>
    </row>
    <row r="149" spans="1:12" x14ac:dyDescent="0.35">
      <c r="A149" t="str">
        <f>Dati!A149</f>
        <v>2000-03</v>
      </c>
      <c r="B149">
        <f>Dati!B149</f>
        <v>446.52126014108899</v>
      </c>
      <c r="C149">
        <f t="shared" si="13"/>
        <v>1414</v>
      </c>
      <c r="D149">
        <f>IF(OR(RIGHT(A149,2)="12",RIGHT(A149,2)="03",RIGHT(A149,2)="06",RIGHT(A149,2)="09"),TRUNC(Input!$B$12/B149),0)</f>
        <v>11</v>
      </c>
      <c r="E149">
        <f>IF(D149=0,0,IF(Input!$C$2="FISSA",Input!$C$3,MIN(Input!$C$6,MAX(Input!$C$5,B149*Input!$C$4))))</f>
        <v>15</v>
      </c>
      <c r="F149">
        <f t="shared" si="14"/>
        <v>750</v>
      </c>
      <c r="G149">
        <f>G148*(1+(($B149-$B148)/B148))*(1-Input!$B$8/12)</f>
        <v>441.04775917401417</v>
      </c>
      <c r="H149">
        <f t="shared" si="10"/>
        <v>622891.53147205606</v>
      </c>
      <c r="I149">
        <f>I148*(1+(($B149-$B148)/B148))*(1-Input!$B$9/12)</f>
        <v>432.96221836852635</v>
      </c>
      <c r="J149">
        <f t="shared" si="11"/>
        <v>611458.57677309623</v>
      </c>
      <c r="K149">
        <f>K148*(1+(($B149-$B148)/B148))*(1-Input!$B$10/12)</f>
        <v>419.812211922605</v>
      </c>
      <c r="L149">
        <f t="shared" si="12"/>
        <v>592864.46765856352</v>
      </c>
    </row>
    <row r="150" spans="1:12" x14ac:dyDescent="0.35">
      <c r="A150" t="str">
        <f>Dati!A150</f>
        <v>2000-04</v>
      </c>
      <c r="B150">
        <f>Dati!B150</f>
        <v>426.49225894056099</v>
      </c>
      <c r="C150">
        <f t="shared" si="13"/>
        <v>1414</v>
      </c>
      <c r="D150">
        <f>IF(OR(RIGHT(A150,2)="12",RIGHT(A150,2)="03",RIGHT(A150,2)="06",RIGHT(A150,2)="09"),TRUNC(Input!$B$12/B150),0)</f>
        <v>0</v>
      </c>
      <c r="E150">
        <f>IF(D150=0,0,IF(Input!$C$2="FISSA",Input!$C$3,MIN(Input!$C$6,MAX(Input!$C$5,B150*Input!$C$4))))</f>
        <v>0</v>
      </c>
      <c r="F150">
        <f t="shared" si="14"/>
        <v>750</v>
      </c>
      <c r="G150">
        <f>G149*(1+(($B150-$B149)/B149))*(1-Input!$B$8/12)</f>
        <v>421.22917005887052</v>
      </c>
      <c r="H150">
        <f t="shared" si="10"/>
        <v>594868.04646324296</v>
      </c>
      <c r="I150">
        <f>I149*(1+(($B150-$B149)/B149))*(1-Input!$B$9/12)</f>
        <v>413.45526233333459</v>
      </c>
      <c r="J150">
        <f t="shared" si="11"/>
        <v>583875.74093933508</v>
      </c>
      <c r="K150">
        <f>K149*(1+(($B150-$B149)/B149))*(1-Input!$B$10/12)</f>
        <v>400.81418690510014</v>
      </c>
      <c r="L150">
        <f t="shared" si="12"/>
        <v>566001.2602838116</v>
      </c>
    </row>
    <row r="151" spans="1:12" x14ac:dyDescent="0.35">
      <c r="A151" t="str">
        <f>Dati!A151</f>
        <v>2000-05</v>
      </c>
      <c r="B151">
        <f>Dati!B151</f>
        <v>415.423981508488</v>
      </c>
      <c r="C151">
        <f t="shared" si="13"/>
        <v>1414</v>
      </c>
      <c r="D151">
        <f>IF(OR(RIGHT(A151,2)="12",RIGHT(A151,2)="03",RIGHT(A151,2)="06",RIGHT(A151,2)="09"),TRUNC(Input!$B$12/B151),0)</f>
        <v>0</v>
      </c>
      <c r="E151">
        <f>IF(D151=0,0,IF(Input!$C$2="FISSA",Input!$C$3,MIN(Input!$C$6,MAX(Input!$C$5,B151*Input!$C$4))))</f>
        <v>0</v>
      </c>
      <c r="F151">
        <f t="shared" si="14"/>
        <v>750</v>
      </c>
      <c r="G151">
        <f>G150*(1+(($B151-$B150)/B150))*(1-Input!$B$8/12)</f>
        <v>410.26328823984159</v>
      </c>
      <c r="H151">
        <f t="shared" si="10"/>
        <v>579362.289571136</v>
      </c>
      <c r="I151">
        <f>I150*(1+(($B151-$B150)/B150))*(1-Input!$B$9/12)</f>
        <v>402.64141841060922</v>
      </c>
      <c r="J151">
        <f t="shared" si="11"/>
        <v>568584.96563260141</v>
      </c>
      <c r="K151">
        <f>K150*(1+(($B151-$B150)/B150))*(1-Input!$B$10/12)</f>
        <v>390.24963201460952</v>
      </c>
      <c r="L151">
        <f t="shared" si="12"/>
        <v>551062.97966865788</v>
      </c>
    </row>
    <row r="152" spans="1:12" x14ac:dyDescent="0.35">
      <c r="A152" t="str">
        <f>Dati!A152</f>
        <v>2000-06</v>
      </c>
      <c r="B152">
        <f>Dati!B152</f>
        <v>429.505395527762</v>
      </c>
      <c r="C152">
        <f t="shared" si="13"/>
        <v>1425</v>
      </c>
      <c r="D152">
        <f>IF(OR(RIGHT(A152,2)="12",RIGHT(A152,2)="03",RIGHT(A152,2)="06",RIGHT(A152,2)="09"),TRUNC(Input!$B$12/B152),0)</f>
        <v>11</v>
      </c>
      <c r="E152">
        <f>IF(D152=0,0,IF(Input!$C$2="FISSA",Input!$C$3,MIN(Input!$C$6,MAX(Input!$C$5,B152*Input!$C$4))))</f>
        <v>15</v>
      </c>
      <c r="F152">
        <f t="shared" si="14"/>
        <v>765</v>
      </c>
      <c r="G152">
        <f>G151*(1+(($B152-$B151)/B151))*(1-Input!$B$8/12)</f>
        <v>424.13442540040143</v>
      </c>
      <c r="H152">
        <f t="shared" si="10"/>
        <v>603626.55619557202</v>
      </c>
      <c r="I152">
        <f>I151*(1+(($B152-$B151)/B151))*(1-Input!$B$9/12)</f>
        <v>416.20282144350347</v>
      </c>
      <c r="J152">
        <f t="shared" si="11"/>
        <v>592324.02055699239</v>
      </c>
      <c r="K152">
        <f>K151*(1+(($B152-$B151)/B151))*(1-Input!$B$10/12)</f>
        <v>403.30960827910553</v>
      </c>
      <c r="L152">
        <f t="shared" si="12"/>
        <v>573951.19179772539</v>
      </c>
    </row>
    <row r="153" spans="1:12" x14ac:dyDescent="0.35">
      <c r="A153" t="str">
        <f>Dati!A153</f>
        <v>2000-07</v>
      </c>
      <c r="B153">
        <f>Dati!B153</f>
        <v>416.88996588087502</v>
      </c>
      <c r="C153">
        <f t="shared" si="13"/>
        <v>1425</v>
      </c>
      <c r="D153">
        <f>IF(OR(RIGHT(A153,2)="12",RIGHT(A153,2)="03",RIGHT(A153,2)="06",RIGHT(A153,2)="09"),TRUNC(Input!$B$12/B153),0)</f>
        <v>0</v>
      </c>
      <c r="E153">
        <f>IF(D153=0,0,IF(Input!$C$2="FISSA",Input!$C$3,MIN(Input!$C$6,MAX(Input!$C$5,B153*Input!$C$4))))</f>
        <v>0</v>
      </c>
      <c r="F153">
        <f t="shared" si="14"/>
        <v>765</v>
      </c>
      <c r="G153">
        <f>G152*(1+(($B153-$B152)/B152))*(1-Input!$B$8/12)</f>
        <v>411.64244545671147</v>
      </c>
      <c r="H153">
        <f t="shared" si="10"/>
        <v>585825.48477581388</v>
      </c>
      <c r="I153">
        <f>I152*(1+(($B153-$B152)/B152))*(1-Input!$B$9/12)</f>
        <v>403.89395280767786</v>
      </c>
      <c r="J153">
        <f t="shared" si="11"/>
        <v>574783.88275094097</v>
      </c>
      <c r="K153">
        <f>K152*(1+(($B153-$B152)/B152))*(1-Input!$B$10/12)</f>
        <v>391.30049128884787</v>
      </c>
      <c r="L153">
        <f t="shared" si="12"/>
        <v>556838.20008660818</v>
      </c>
    </row>
    <row r="154" spans="1:12" x14ac:dyDescent="0.35">
      <c r="A154" t="str">
        <f>Dati!A154</f>
        <v>2000-08</v>
      </c>
      <c r="B154">
        <f>Dati!B154</f>
        <v>429.849829573926</v>
      </c>
      <c r="C154">
        <f t="shared" si="13"/>
        <v>1425</v>
      </c>
      <c r="D154">
        <f>IF(OR(RIGHT(A154,2)="12",RIGHT(A154,2)="03",RIGHT(A154,2)="06",RIGHT(A154,2)="09"),TRUNC(Input!$B$12/B154),0)</f>
        <v>0</v>
      </c>
      <c r="E154">
        <f>IF(D154=0,0,IF(Input!$C$2="FISSA",Input!$C$3,MIN(Input!$C$6,MAX(Input!$C$5,B154*Input!$C$4))))</f>
        <v>0</v>
      </c>
      <c r="F154">
        <f t="shared" si="14"/>
        <v>765</v>
      </c>
      <c r="G154">
        <f>G153*(1+(($B154-$B153)/B153))*(1-Input!$B$8/12)</f>
        <v>424.40380948370733</v>
      </c>
      <c r="H154">
        <f t="shared" si="10"/>
        <v>604010.42851428292</v>
      </c>
      <c r="I154">
        <f>I153*(1+(($B154-$B153)/B153))*(1-Input!$B$9/12)</f>
        <v>416.36304889942977</v>
      </c>
      <c r="J154">
        <f t="shared" si="11"/>
        <v>592552.34468168742</v>
      </c>
      <c r="K154">
        <f>K153*(1+(($B154-$B153)/B153))*(1-Input!$B$10/12)</f>
        <v>403.29674430236952</v>
      </c>
      <c r="L154">
        <f t="shared" si="12"/>
        <v>573932.86063087662</v>
      </c>
    </row>
    <row r="155" spans="1:12" x14ac:dyDescent="0.35">
      <c r="A155" t="str">
        <f>Dati!A155</f>
        <v>2000-09</v>
      </c>
      <c r="B155">
        <f>Dati!B155</f>
        <v>406.24083026368999</v>
      </c>
      <c r="C155">
        <f t="shared" si="13"/>
        <v>1437</v>
      </c>
      <c r="D155">
        <f>IF(OR(RIGHT(A155,2)="12",RIGHT(A155,2)="03",RIGHT(A155,2)="06",RIGHT(A155,2)="09"),TRUNC(Input!$B$12/B155),0)</f>
        <v>12</v>
      </c>
      <c r="E155">
        <f>IF(D155=0,0,IF(Input!$C$2="FISSA",Input!$C$3,MIN(Input!$C$6,MAX(Input!$C$5,B155*Input!$C$4))))</f>
        <v>15</v>
      </c>
      <c r="F155">
        <f t="shared" si="14"/>
        <v>780</v>
      </c>
      <c r="G155">
        <f>G154*(1+(($B155-$B154)/B154))*(1-Input!$B$8/12)</f>
        <v>401.06050196558482</v>
      </c>
      <c r="H155">
        <f t="shared" si="10"/>
        <v>575543.94132454542</v>
      </c>
      <c r="I155">
        <f>I154*(1+(($B155-$B154)/B154))*(1-Input!$B$9/12)</f>
        <v>393.41281716669403</v>
      </c>
      <c r="J155">
        <f t="shared" si="11"/>
        <v>564554.21826853929</v>
      </c>
      <c r="K155">
        <f>K154*(1+(($B155-$B154)/B154))*(1-Input!$B$10/12)</f>
        <v>380.98733126232275</v>
      </c>
      <c r="L155">
        <f t="shared" si="12"/>
        <v>546698.79502395785</v>
      </c>
    </row>
    <row r="156" spans="1:12" x14ac:dyDescent="0.35">
      <c r="A156" t="str">
        <f>Dati!A156</f>
        <v>2000-10</v>
      </c>
      <c r="B156">
        <f>Dati!B156</f>
        <v>398.29278923973902</v>
      </c>
      <c r="C156">
        <f t="shared" si="13"/>
        <v>1437</v>
      </c>
      <c r="D156">
        <f>IF(OR(RIGHT(A156,2)="12",RIGHT(A156,2)="03",RIGHT(A156,2)="06",RIGHT(A156,2)="09"),TRUNC(Input!$B$12/B156),0)</f>
        <v>0</v>
      </c>
      <c r="E156">
        <f>IF(D156=0,0,IF(Input!$C$2="FISSA",Input!$C$3,MIN(Input!$C$6,MAX(Input!$C$5,B156*Input!$C$4))))</f>
        <v>0</v>
      </c>
      <c r="F156">
        <f t="shared" si="14"/>
        <v>780</v>
      </c>
      <c r="G156">
        <f>G155*(1+(($B156-$B155)/B155))*(1-Input!$B$8/12)</f>
        <v>393.18104547144179</v>
      </c>
      <c r="H156">
        <f t="shared" si="10"/>
        <v>564221.16234246187</v>
      </c>
      <c r="I156">
        <f>I155*(1+(($B156-$B155)/B155))*(1-Input!$B$9/12)</f>
        <v>385.63539684963354</v>
      </c>
      <c r="J156">
        <f t="shared" si="11"/>
        <v>553378.06527292344</v>
      </c>
      <c r="K156">
        <f>K155*(1+(($B156-$B155)/B155))*(1-Input!$B$10/12)</f>
        <v>373.37773226086534</v>
      </c>
      <c r="L156">
        <f t="shared" si="12"/>
        <v>535763.80125886353</v>
      </c>
    </row>
    <row r="157" spans="1:12" x14ac:dyDescent="0.35">
      <c r="A157" t="str">
        <f>Dati!A157</f>
        <v>2000-11</v>
      </c>
      <c r="B157">
        <f>Dati!B157</f>
        <v>373.61790904652298</v>
      </c>
      <c r="C157">
        <f t="shared" si="13"/>
        <v>1437</v>
      </c>
      <c r="D157">
        <f>IF(OR(RIGHT(A157,2)="12",RIGHT(A157,2)="03",RIGHT(A157,2)="06",RIGHT(A157,2)="09"),TRUNC(Input!$B$12/B157),0)</f>
        <v>0</v>
      </c>
      <c r="E157">
        <f>IF(D157=0,0,IF(Input!$C$2="FISSA",Input!$C$3,MIN(Input!$C$6,MAX(Input!$C$5,B157*Input!$C$4))))</f>
        <v>0</v>
      </c>
      <c r="F157">
        <f t="shared" si="14"/>
        <v>780</v>
      </c>
      <c r="G157">
        <f>G156*(1+(($B157-$B156)/B156))*(1-Input!$B$8/12)</f>
        <v>368.79211080573094</v>
      </c>
      <c r="H157">
        <f t="shared" si="10"/>
        <v>529174.26322783541</v>
      </c>
      <c r="I157">
        <f>I156*(1+(($B157-$B156)/B156))*(1-Input!$B$9/12)</f>
        <v>361.66929904263549</v>
      </c>
      <c r="J157">
        <f t="shared" si="11"/>
        <v>518938.78272426722</v>
      </c>
      <c r="K157">
        <f>K156*(1+(($B157-$B156)/B156))*(1-Input!$B$10/12)</f>
        <v>350.10044400962693</v>
      </c>
      <c r="L157">
        <f t="shared" si="12"/>
        <v>502314.33804183389</v>
      </c>
    </row>
    <row r="158" spans="1:12" x14ac:dyDescent="0.35">
      <c r="A158" t="str">
        <f>Dati!A158</f>
        <v>2000-12</v>
      </c>
      <c r="B158">
        <f>Dati!B158</f>
        <v>379.85859530133399</v>
      </c>
      <c r="C158">
        <f t="shared" si="13"/>
        <v>1450</v>
      </c>
      <c r="D158">
        <f>IF(OR(RIGHT(A158,2)="12",RIGHT(A158,2)="03",RIGHT(A158,2)="06",RIGHT(A158,2)="09"),TRUNC(Input!$B$12/B158),0)</f>
        <v>13</v>
      </c>
      <c r="E158">
        <f>IF(D158=0,0,IF(Input!$C$2="FISSA",Input!$C$3,MIN(Input!$C$6,MAX(Input!$C$5,B158*Input!$C$4))))</f>
        <v>15</v>
      </c>
      <c r="F158">
        <f t="shared" si="14"/>
        <v>795</v>
      </c>
      <c r="G158">
        <f>G157*(1+(($B158-$B157)/B157))*(1-Input!$B$8/12)</f>
        <v>374.92094384677642</v>
      </c>
      <c r="H158">
        <f t="shared" si="10"/>
        <v>542840.36857782584</v>
      </c>
      <c r="I158">
        <f>I157*(1+(($B158-$B157)/B157))*(1-Input!$B$9/12)</f>
        <v>367.63379665116133</v>
      </c>
      <c r="J158">
        <f t="shared" si="11"/>
        <v>532274.00514418399</v>
      </c>
      <c r="K158">
        <f>K157*(1+(($B158-$B157)/B157))*(1-Input!$B$10/12)</f>
        <v>355.799997040432</v>
      </c>
      <c r="L158">
        <f t="shared" si="12"/>
        <v>515114.9957086264</v>
      </c>
    </row>
    <row r="159" spans="1:12" x14ac:dyDescent="0.35">
      <c r="A159" t="str">
        <f>Dati!A159</f>
        <v>2001-01</v>
      </c>
      <c r="B159">
        <f>Dati!B159</f>
        <v>389.46321302079099</v>
      </c>
      <c r="C159">
        <f t="shared" si="13"/>
        <v>1450</v>
      </c>
      <c r="D159">
        <f>IF(OR(RIGHT(A159,2)="12",RIGHT(A159,2)="03",RIGHT(A159,2)="06",RIGHT(A159,2)="09"),TRUNC(Input!$B$12/B159),0)</f>
        <v>0</v>
      </c>
      <c r="E159">
        <f>IF(D159=0,0,IF(Input!$C$2="FISSA",Input!$C$3,MIN(Input!$C$6,MAX(Input!$C$5,B159*Input!$C$4))))</f>
        <v>0</v>
      </c>
      <c r="F159">
        <f t="shared" si="14"/>
        <v>795</v>
      </c>
      <c r="G159">
        <f>G158*(1+(($B159-$B158)/B158))*(1-Input!$B$8/12)</f>
        <v>384.36868104540707</v>
      </c>
      <c r="H159">
        <f t="shared" si="10"/>
        <v>556539.58751584031</v>
      </c>
      <c r="I159">
        <f>I158*(1+(($B159-$B158)/B158))*(1-Input!$B$9/12)</f>
        <v>376.85078683548858</v>
      </c>
      <c r="J159">
        <f t="shared" si="11"/>
        <v>545638.64091145841</v>
      </c>
      <c r="K159">
        <f>K158*(1+(($B159-$B158)/B158))*(1-Input!$B$10/12)</f>
        <v>364.64430141280542</v>
      </c>
      <c r="L159">
        <f t="shared" si="12"/>
        <v>527939.23704856785</v>
      </c>
    </row>
    <row r="160" spans="1:12" x14ac:dyDescent="0.35">
      <c r="A160" t="str">
        <f>Dati!A160</f>
        <v>2001-02</v>
      </c>
      <c r="B160">
        <f>Dati!B160</f>
        <v>356.69357750271502</v>
      </c>
      <c r="C160">
        <f t="shared" si="13"/>
        <v>1450</v>
      </c>
      <c r="D160">
        <f>IF(OR(RIGHT(A160,2)="12",RIGHT(A160,2)="03",RIGHT(A160,2)="06",RIGHT(A160,2)="09"),TRUNC(Input!$B$12/B160),0)</f>
        <v>0</v>
      </c>
      <c r="E160">
        <f>IF(D160=0,0,IF(Input!$C$2="FISSA",Input!$C$3,MIN(Input!$C$6,MAX(Input!$C$5,B160*Input!$C$4))))</f>
        <v>0</v>
      </c>
      <c r="F160">
        <f t="shared" si="14"/>
        <v>795</v>
      </c>
      <c r="G160">
        <f>G159*(1+(($B160-$B159)/B159))*(1-Input!$B$8/12)</f>
        <v>351.998366432213</v>
      </c>
      <c r="H160">
        <f t="shared" si="10"/>
        <v>509602.63132670888</v>
      </c>
      <c r="I160">
        <f>I159*(1+(($B160-$B159)/B159))*(1-Input!$B$9/12)</f>
        <v>345.07046269868471</v>
      </c>
      <c r="J160">
        <f t="shared" si="11"/>
        <v>499557.17091309285</v>
      </c>
      <c r="K160">
        <f>K159*(1+(($B160-$B159)/B159))*(1-Input!$B$10/12)</f>
        <v>333.82379068617405</v>
      </c>
      <c r="L160">
        <f t="shared" si="12"/>
        <v>483249.49649495236</v>
      </c>
    </row>
    <row r="161" spans="1:12" x14ac:dyDescent="0.35">
      <c r="A161" t="str">
        <f>Dati!A161</f>
        <v>2001-03</v>
      </c>
      <c r="B161">
        <f>Dati!B161</f>
        <v>332.68339833704903</v>
      </c>
      <c r="C161">
        <f t="shared" si="13"/>
        <v>1465</v>
      </c>
      <c r="D161">
        <f>IF(OR(RIGHT(A161,2)="12",RIGHT(A161,2)="03",RIGHT(A161,2)="06",RIGHT(A161,2)="09"),TRUNC(Input!$B$12/B161),0)</f>
        <v>15</v>
      </c>
      <c r="E161">
        <f>IF(D161=0,0,IF(Input!$C$2="FISSA",Input!$C$3,MIN(Input!$C$6,MAX(Input!$C$5,B161*Input!$C$4))))</f>
        <v>15</v>
      </c>
      <c r="F161">
        <f t="shared" si="14"/>
        <v>810</v>
      </c>
      <c r="G161">
        <f>G160*(1+(($B161-$B160)/B160))*(1-Input!$B$8/12)</f>
        <v>328.27687817041704</v>
      </c>
      <c r="H161">
        <f t="shared" si="10"/>
        <v>480115.62651966093</v>
      </c>
      <c r="I161">
        <f>I160*(1+(($B161-$B160)/B160))*(1-Input!$B$9/12)</f>
        <v>321.77562180105457</v>
      </c>
      <c r="J161">
        <f t="shared" si="11"/>
        <v>470591.28593854496</v>
      </c>
      <c r="K161">
        <f>K160*(1+(($B161-$B160)/B160))*(1-Input!$B$10/12)</f>
        <v>311.22331917115179</v>
      </c>
      <c r="L161">
        <f t="shared" si="12"/>
        <v>455132.16258573736</v>
      </c>
    </row>
    <row r="162" spans="1:12" x14ac:dyDescent="0.35">
      <c r="A162" t="str">
        <f>Dati!A162</f>
        <v>2001-04</v>
      </c>
      <c r="B162">
        <f>Dati!B162</f>
        <v>356.91454297004799</v>
      </c>
      <c r="C162">
        <f t="shared" si="13"/>
        <v>1465</v>
      </c>
      <c r="D162">
        <f>IF(OR(RIGHT(A162,2)="12",RIGHT(A162,2)="03",RIGHT(A162,2)="06",RIGHT(A162,2)="09"),TRUNC(Input!$B$12/B162),0)</f>
        <v>0</v>
      </c>
      <c r="E162">
        <f>IF(D162=0,0,IF(Input!$C$2="FISSA",Input!$C$3,MIN(Input!$C$6,MAX(Input!$C$5,B162*Input!$C$4))))</f>
        <v>0</v>
      </c>
      <c r="F162">
        <f t="shared" si="14"/>
        <v>810</v>
      </c>
      <c r="G162">
        <f>G161*(1+(($B162-$B161)/B161))*(1-Input!$B$8/12)</f>
        <v>352.15772300668209</v>
      </c>
      <c r="H162">
        <f t="shared" si="10"/>
        <v>515101.06420478929</v>
      </c>
      <c r="I162">
        <f>I161*(1+(($B162-$B161)/B161))*(1-Input!$B$9/12)</f>
        <v>345.14037440658041</v>
      </c>
      <c r="J162">
        <f t="shared" si="11"/>
        <v>504820.64850564027</v>
      </c>
      <c r="K162">
        <f>K161*(1+(($B162-$B161)/B161))*(1-Input!$B$10/12)</f>
        <v>333.75228788583541</v>
      </c>
      <c r="L162">
        <f t="shared" si="12"/>
        <v>488137.10175274889</v>
      </c>
    </row>
    <row r="163" spans="1:12" x14ac:dyDescent="0.35">
      <c r="A163" t="str">
        <f>Dati!A163</f>
        <v>2001-05</v>
      </c>
      <c r="B163">
        <f>Dati!B163</f>
        <v>352.936471185573</v>
      </c>
      <c r="C163">
        <f t="shared" si="13"/>
        <v>1465</v>
      </c>
      <c r="D163">
        <f>IF(OR(RIGHT(A163,2)="12",RIGHT(A163,2)="03",RIGHT(A163,2)="06",RIGHT(A163,2)="09"),TRUNC(Input!$B$12/B163),0)</f>
        <v>0</v>
      </c>
      <c r="E163">
        <f>IF(D163=0,0,IF(Input!$C$2="FISSA",Input!$C$3,MIN(Input!$C$6,MAX(Input!$C$5,B163*Input!$C$4))))</f>
        <v>0</v>
      </c>
      <c r="F163">
        <f t="shared" si="14"/>
        <v>810</v>
      </c>
      <c r="G163">
        <f>G162*(1+(($B163-$B162)/B162))*(1-Input!$B$8/12)</f>
        <v>348.20365004613825</v>
      </c>
      <c r="H163">
        <f t="shared" si="10"/>
        <v>509308.34731759253</v>
      </c>
      <c r="I163">
        <f>I162*(1+(($B163-$B162)/B162))*(1-Input!$B$9/12)</f>
        <v>341.22243146189152</v>
      </c>
      <c r="J163">
        <f t="shared" si="11"/>
        <v>499080.86209167109</v>
      </c>
      <c r="K163">
        <f>K162*(1+(($B163-$B162)/B162))*(1-Input!$B$10/12)</f>
        <v>329.8948627653586</v>
      </c>
      <c r="L163">
        <f t="shared" si="12"/>
        <v>482485.97395125031</v>
      </c>
    </row>
    <row r="164" spans="1:12" x14ac:dyDescent="0.35">
      <c r="A164" t="str">
        <f>Dati!A164</f>
        <v>2001-06</v>
      </c>
      <c r="B164">
        <f>Dati!B164</f>
        <v>342.12311805008102</v>
      </c>
      <c r="C164">
        <f t="shared" si="13"/>
        <v>1479</v>
      </c>
      <c r="D164">
        <f>IF(OR(RIGHT(A164,2)="12",RIGHT(A164,2)="03",RIGHT(A164,2)="06",RIGHT(A164,2)="09"),TRUNC(Input!$B$12/B164),0)</f>
        <v>14</v>
      </c>
      <c r="E164">
        <f>IF(D164=0,0,IF(Input!$C$2="FISSA",Input!$C$3,MIN(Input!$C$6,MAX(Input!$C$5,B164*Input!$C$4))))</f>
        <v>15</v>
      </c>
      <c r="F164">
        <f t="shared" si="14"/>
        <v>825</v>
      </c>
      <c r="G164">
        <f>G163*(1+(($B164-$B163)/B163))*(1-Input!$B$8/12)</f>
        <v>337.50717428982472</v>
      </c>
      <c r="H164">
        <f t="shared" si="10"/>
        <v>498348.11077465076</v>
      </c>
      <c r="I164">
        <f>I163*(1+(($B164-$B163)/B163))*(1-Input!$B$9/12)</f>
        <v>330.69906591927463</v>
      </c>
      <c r="J164">
        <f t="shared" si="11"/>
        <v>488278.91849460721</v>
      </c>
      <c r="K164">
        <f>K163*(1+(($B164-$B163)/B163))*(1-Input!$B$10/12)</f>
        <v>319.65421923592129</v>
      </c>
      <c r="L164">
        <f t="shared" si="12"/>
        <v>471943.5902499276</v>
      </c>
    </row>
    <row r="165" spans="1:12" x14ac:dyDescent="0.35">
      <c r="A165" t="str">
        <f>Dati!A165</f>
        <v>2001-07</v>
      </c>
      <c r="B165">
        <f>Dati!B165</f>
        <v>336.73116499710397</v>
      </c>
      <c r="C165">
        <f t="shared" si="13"/>
        <v>1479</v>
      </c>
      <c r="D165">
        <f>IF(OR(RIGHT(A165,2)="12",RIGHT(A165,2)="03",RIGHT(A165,2)="06",RIGHT(A165,2)="09"),TRUNC(Input!$B$12/B165),0)</f>
        <v>0</v>
      </c>
      <c r="E165">
        <f>IF(D165=0,0,IF(Input!$C$2="FISSA",Input!$C$3,MIN(Input!$C$6,MAX(Input!$C$5,B165*Input!$C$4))))</f>
        <v>0</v>
      </c>
      <c r="F165">
        <f t="shared" si="14"/>
        <v>825</v>
      </c>
      <c r="G165">
        <f>G164*(1+(($B165-$B164)/B164))*(1-Input!$B$8/12)</f>
        <v>332.16028743057808</v>
      </c>
      <c r="H165">
        <f t="shared" si="10"/>
        <v>490440.06510982499</v>
      </c>
      <c r="I165">
        <f>I164*(1+(($B165-$B164)/B164))*(1-Input!$B$9/12)</f>
        <v>325.41934919890519</v>
      </c>
      <c r="J165">
        <f t="shared" si="11"/>
        <v>480470.21746518079</v>
      </c>
      <c r="K165">
        <f>K164*(1+(($B165-$B164)/B164))*(1-Input!$B$10/12)</f>
        <v>314.48529195792389</v>
      </c>
      <c r="L165">
        <f t="shared" si="12"/>
        <v>464298.74680576945</v>
      </c>
    </row>
    <row r="166" spans="1:12" x14ac:dyDescent="0.35">
      <c r="A166" t="str">
        <f>Dati!A166</f>
        <v>2001-08</v>
      </c>
      <c r="B166">
        <f>Dati!B166</f>
        <v>321.25585920994803</v>
      </c>
      <c r="C166">
        <f t="shared" si="13"/>
        <v>1479</v>
      </c>
      <c r="D166">
        <f>IF(OR(RIGHT(A166,2)="12",RIGHT(A166,2)="03",RIGHT(A166,2)="06",RIGHT(A166,2)="09"),TRUNC(Input!$B$12/B166),0)</f>
        <v>0</v>
      </c>
      <c r="E166">
        <f>IF(D166=0,0,IF(Input!$C$2="FISSA",Input!$C$3,MIN(Input!$C$6,MAX(Input!$C$5,B166*Input!$C$4))))</f>
        <v>0</v>
      </c>
      <c r="F166">
        <f t="shared" si="14"/>
        <v>825</v>
      </c>
      <c r="G166">
        <f>G165*(1+(($B166-$B165)/B165))*(1-Input!$B$8/12)</f>
        <v>316.86863960148594</v>
      </c>
      <c r="H166">
        <f t="shared" si="10"/>
        <v>467823.71797059767</v>
      </c>
      <c r="I166">
        <f>I165*(1+(($B166-$B165)/B165))*(1-Input!$B$9/12)</f>
        <v>310.39922564400587</v>
      </c>
      <c r="J166">
        <f t="shared" si="11"/>
        <v>458255.45472748467</v>
      </c>
      <c r="K166">
        <f>K165*(1+(($B166-$B165)/B165))*(1-Input!$B$10/12)</f>
        <v>299.90733629675788</v>
      </c>
      <c r="L166">
        <f t="shared" si="12"/>
        <v>442737.95038290491</v>
      </c>
    </row>
    <row r="167" spans="1:12" x14ac:dyDescent="0.35">
      <c r="A167" t="str">
        <f>Dati!A167</f>
        <v>2001-09</v>
      </c>
      <c r="B167">
        <f>Dati!B167</f>
        <v>291.91067226685402</v>
      </c>
      <c r="C167">
        <f t="shared" si="13"/>
        <v>1496</v>
      </c>
      <c r="D167">
        <f>IF(OR(RIGHT(A167,2)="12",RIGHT(A167,2)="03",RIGHT(A167,2)="06",RIGHT(A167,2)="09"),TRUNC(Input!$B$12/B167),0)</f>
        <v>17</v>
      </c>
      <c r="E167">
        <f>IF(D167=0,0,IF(Input!$C$2="FISSA",Input!$C$3,MIN(Input!$C$6,MAX(Input!$C$5,B167*Input!$C$4))))</f>
        <v>15</v>
      </c>
      <c r="F167">
        <f t="shared" si="14"/>
        <v>840</v>
      </c>
      <c r="G167">
        <f>G166*(1+(($B167-$B166)/B166))*(1-Input!$B$8/12)</f>
        <v>287.90021051240024</v>
      </c>
      <c r="H167">
        <f t="shared" si="10"/>
        <v>429858.71492655075</v>
      </c>
      <c r="I167">
        <f>I166*(1+(($B167-$B166)/B166))*(1-Input!$B$9/12)</f>
        <v>281.98698074671495</v>
      </c>
      <c r="J167">
        <f t="shared" si="11"/>
        <v>421012.52319708554</v>
      </c>
      <c r="K167">
        <f>K166*(1+(($B167-$B166)/B166))*(1-Input!$B$10/12)</f>
        <v>272.3986880985106</v>
      </c>
      <c r="L167">
        <f t="shared" si="12"/>
        <v>406668.43739537185</v>
      </c>
    </row>
    <row r="168" spans="1:12" x14ac:dyDescent="0.35">
      <c r="A168" t="str">
        <f>Dati!A168</f>
        <v>2001-10</v>
      </c>
      <c r="B168">
        <f>Dati!B168</f>
        <v>298.11432283327798</v>
      </c>
      <c r="C168">
        <f t="shared" si="13"/>
        <v>1496</v>
      </c>
      <c r="D168">
        <f>IF(OR(RIGHT(A168,2)="12",RIGHT(A168,2)="03",RIGHT(A168,2)="06",RIGHT(A168,2)="09"),TRUNC(Input!$B$12/B168),0)</f>
        <v>0</v>
      </c>
      <c r="E168">
        <f>IF(D168=0,0,IF(Input!$C$2="FISSA",Input!$C$3,MIN(Input!$C$6,MAX(Input!$C$5,B168*Input!$C$4))))</f>
        <v>0</v>
      </c>
      <c r="F168">
        <f t="shared" si="14"/>
        <v>840</v>
      </c>
      <c r="G168">
        <f>G167*(1+(($B168-$B167)/B167))*(1-Input!$B$8/12)</f>
        <v>293.99412967442709</v>
      </c>
      <c r="H168">
        <f t="shared" si="10"/>
        <v>438975.2179929429</v>
      </c>
      <c r="I168">
        <f>I167*(1+(($B168-$B167)/B167))*(1-Input!$B$9/12)</f>
        <v>287.91973843421954</v>
      </c>
      <c r="J168">
        <f t="shared" si="11"/>
        <v>429887.9286975924</v>
      </c>
      <c r="K168">
        <f>K167*(1+(($B168-$B167)/B167))*(1-Input!$B$10/12)</f>
        <v>278.07176078944991</v>
      </c>
      <c r="L168">
        <f t="shared" si="12"/>
        <v>415155.35414101707</v>
      </c>
    </row>
    <row r="169" spans="1:12" x14ac:dyDescent="0.35">
      <c r="A169" t="str">
        <f>Dati!A169</f>
        <v>2001-11</v>
      </c>
      <c r="B169">
        <f>Dati!B169</f>
        <v>316.44838120999202</v>
      </c>
      <c r="C169">
        <f t="shared" si="13"/>
        <v>1496</v>
      </c>
      <c r="D169">
        <f>IF(OR(RIGHT(A169,2)="12",RIGHT(A169,2)="03",RIGHT(A169,2)="06",RIGHT(A169,2)="09"),TRUNC(Input!$B$12/B169),0)</f>
        <v>0</v>
      </c>
      <c r="E169">
        <f>IF(D169=0,0,IF(Input!$C$2="FISSA",Input!$C$3,MIN(Input!$C$6,MAX(Input!$C$5,B169*Input!$C$4))))</f>
        <v>0</v>
      </c>
      <c r="F169">
        <f t="shared" si="14"/>
        <v>840</v>
      </c>
      <c r="G169">
        <f>G168*(1+(($B169-$B168)/B168))*(1-Input!$B$8/12)</f>
        <v>312.04878955850529</v>
      </c>
      <c r="H169">
        <f t="shared" si="10"/>
        <v>465984.98917952389</v>
      </c>
      <c r="I169">
        <f>I168*(1+(($B169-$B168)/B168))*(1-Input!$B$9/12)</f>
        <v>305.56315667318165</v>
      </c>
      <c r="J169">
        <f t="shared" si="11"/>
        <v>456282.48238307977</v>
      </c>
      <c r="K169">
        <f>K168*(1+(($B169-$B168)/B168))*(1-Input!$B$10/12)</f>
        <v>295.0502109168728</v>
      </c>
      <c r="L169">
        <f t="shared" si="12"/>
        <v>440555.1155316417</v>
      </c>
    </row>
    <row r="170" spans="1:12" x14ac:dyDescent="0.35">
      <c r="A170" t="str">
        <f>Dati!A170</f>
        <v>2001-12</v>
      </c>
      <c r="B170">
        <f>Dati!B170</f>
        <v>319.413873262474</v>
      </c>
      <c r="C170">
        <f t="shared" si="13"/>
        <v>1511</v>
      </c>
      <c r="D170">
        <f>IF(OR(RIGHT(A170,2)="12",RIGHT(A170,2)="03",RIGHT(A170,2)="06",RIGHT(A170,2)="09"),TRUNC(Input!$B$12/B170),0)</f>
        <v>15</v>
      </c>
      <c r="E170">
        <f>IF(D170=0,0,IF(Input!$C$2="FISSA",Input!$C$3,MIN(Input!$C$6,MAX(Input!$C$5,B170*Input!$C$4))))</f>
        <v>15</v>
      </c>
      <c r="F170">
        <f t="shared" si="14"/>
        <v>855</v>
      </c>
      <c r="G170">
        <f>G169*(1+(($B170-$B169)/B169))*(1-Input!$B$8/12)</f>
        <v>314.94680452871671</v>
      </c>
      <c r="H170">
        <f t="shared" si="10"/>
        <v>475029.62164289097</v>
      </c>
      <c r="I170">
        <f>I169*(1+(($B170-$B169)/B169))*(1-Input!$B$9/12)</f>
        <v>308.36238586937384</v>
      </c>
      <c r="J170">
        <f t="shared" si="11"/>
        <v>465080.56504862389</v>
      </c>
      <c r="K170">
        <f>K169*(1+(($B170-$B169)/B169))*(1-Input!$B$10/12)</f>
        <v>297.69108738856386</v>
      </c>
      <c r="L170">
        <f t="shared" si="12"/>
        <v>448956.23304412002</v>
      </c>
    </row>
    <row r="171" spans="1:12" x14ac:dyDescent="0.35">
      <c r="A171" t="str">
        <f>Dati!A171</f>
        <v>2002-01</v>
      </c>
      <c r="B171">
        <f>Dati!B171</f>
        <v>310.66162463847098</v>
      </c>
      <c r="C171">
        <f t="shared" si="13"/>
        <v>1511</v>
      </c>
      <c r="D171">
        <f>IF(OR(RIGHT(A171,2)="12",RIGHT(A171,2)="03",RIGHT(A171,2)="06",RIGHT(A171,2)="09"),TRUNC(Input!$B$12/B171),0)</f>
        <v>0</v>
      </c>
      <c r="E171">
        <f>IF(D171=0,0,IF(Input!$C$2="FISSA",Input!$C$3,MIN(Input!$C$6,MAX(Input!$C$5,B171*Input!$C$4))))</f>
        <v>0</v>
      </c>
      <c r="F171">
        <f t="shared" si="14"/>
        <v>855</v>
      </c>
      <c r="G171">
        <f>G170*(1+(($B171-$B170)/B170))*(1-Input!$B$8/12)</f>
        <v>306.29143148924868</v>
      </c>
      <c r="H171">
        <f t="shared" si="10"/>
        <v>461951.35298025474</v>
      </c>
      <c r="I171">
        <f>I170*(1+(($B171-$B170)/B170))*(1-Input!$B$9/12)</f>
        <v>299.85047680730946</v>
      </c>
      <c r="J171">
        <f t="shared" si="11"/>
        <v>452219.07045584457</v>
      </c>
      <c r="K171">
        <f>K170*(1+(($B171-$B170)/B170))*(1-Input!$B$10/12)</f>
        <v>289.41342488446196</v>
      </c>
      <c r="L171">
        <f t="shared" si="12"/>
        <v>436448.685000422</v>
      </c>
    </row>
    <row r="172" spans="1:12" x14ac:dyDescent="0.35">
      <c r="A172" t="str">
        <f>Dati!A172</f>
        <v>2002-02</v>
      </c>
      <c r="B172">
        <f>Dati!B172</f>
        <v>308.37979118293401</v>
      </c>
      <c r="C172">
        <f t="shared" si="13"/>
        <v>1511</v>
      </c>
      <c r="D172">
        <f>IF(OR(RIGHT(A172,2)="12",RIGHT(A172,2)="03",RIGHT(A172,2)="06",RIGHT(A172,2)="09"),TRUNC(Input!$B$12/B172),0)</f>
        <v>0</v>
      </c>
      <c r="E172">
        <f>IF(D172=0,0,IF(Input!$C$2="FISSA",Input!$C$3,MIN(Input!$C$6,MAX(Input!$C$5,B172*Input!$C$4))))</f>
        <v>0</v>
      </c>
      <c r="F172">
        <f t="shared" si="14"/>
        <v>855</v>
      </c>
      <c r="G172">
        <f>G171*(1+(($B172-$B171)/B171))*(1-Input!$B$8/12)</f>
        <v>304.01636062939394</v>
      </c>
      <c r="H172">
        <f t="shared" si="10"/>
        <v>458513.72091101424</v>
      </c>
      <c r="I172">
        <f>I171*(1+(($B172-$B171)/B171))*(1-Input!$B$9/12)</f>
        <v>297.58604205078103</v>
      </c>
      <c r="J172">
        <f t="shared" si="11"/>
        <v>448797.50953873014</v>
      </c>
      <c r="K172">
        <f>K171*(1+(($B172-$B171)/B171))*(1-Input!$B$10/12)</f>
        <v>287.16795789338192</v>
      </c>
      <c r="L172">
        <f t="shared" si="12"/>
        <v>433055.78437690006</v>
      </c>
    </row>
    <row r="173" spans="1:12" x14ac:dyDescent="0.35">
      <c r="A173" t="str">
        <f>Dati!A173</f>
        <v>2002-03</v>
      </c>
      <c r="B173">
        <f>Dati!B173</f>
        <v>322.30631213764502</v>
      </c>
      <c r="C173">
        <f t="shared" si="13"/>
        <v>1526</v>
      </c>
      <c r="D173">
        <f>IF(OR(RIGHT(A173,2)="12",RIGHT(A173,2)="03",RIGHT(A173,2)="06",RIGHT(A173,2)="09"),TRUNC(Input!$B$12/B173),0)</f>
        <v>15</v>
      </c>
      <c r="E173">
        <f>IF(D173=0,0,IF(Input!$C$2="FISSA",Input!$C$3,MIN(Input!$C$6,MAX(Input!$C$5,B173*Input!$C$4))))</f>
        <v>15</v>
      </c>
      <c r="F173">
        <f t="shared" si="14"/>
        <v>870</v>
      </c>
      <c r="G173">
        <f>G172*(1+(($B173-$B172)/B172))*(1-Input!$B$8/12)</f>
        <v>317.7193489737399</v>
      </c>
      <c r="H173">
        <f t="shared" si="10"/>
        <v>483969.72653392708</v>
      </c>
      <c r="I173">
        <f>I172*(1+(($B173-$B172)/B172))*(1-Input!$B$9/12)</f>
        <v>310.96031726029713</v>
      </c>
      <c r="J173">
        <f t="shared" si="11"/>
        <v>473655.44413921342</v>
      </c>
      <c r="K173">
        <f>K172*(1+(($B173-$B172)/B172))*(1-Input!$B$10/12)</f>
        <v>300.01148940037126</v>
      </c>
      <c r="L173">
        <f t="shared" si="12"/>
        <v>456947.53282496653</v>
      </c>
    </row>
    <row r="174" spans="1:12" x14ac:dyDescent="0.35">
      <c r="A174" t="str">
        <f>Dati!A174</f>
        <v>2002-04</v>
      </c>
      <c r="B174">
        <f>Dati!B174</f>
        <v>312.09840752457001</v>
      </c>
      <c r="C174">
        <f t="shared" si="13"/>
        <v>1526</v>
      </c>
      <c r="D174">
        <f>IF(OR(RIGHT(A174,2)="12",RIGHT(A174,2)="03",RIGHT(A174,2)="06",RIGHT(A174,2)="09"),TRUNC(Input!$B$12/B174),0)</f>
        <v>0</v>
      </c>
      <c r="E174">
        <f>IF(D174=0,0,IF(Input!$C$2="FISSA",Input!$C$3,MIN(Input!$C$6,MAX(Input!$C$5,B174*Input!$C$4))))</f>
        <v>0</v>
      </c>
      <c r="F174">
        <f t="shared" si="14"/>
        <v>870</v>
      </c>
      <c r="G174">
        <f>G173*(1+(($B174-$B173)/B173))*(1-Input!$B$8/12)</f>
        <v>307.6310820234022</v>
      </c>
      <c r="H174">
        <f t="shared" si="10"/>
        <v>468575.03116771177</v>
      </c>
      <c r="I174">
        <f>I173*(1+(($B174-$B173)/B173))*(1-Input!$B$9/12)</f>
        <v>301.04902501270283</v>
      </c>
      <c r="J174">
        <f t="shared" si="11"/>
        <v>458530.8121693845</v>
      </c>
      <c r="K174">
        <f>K173*(1+(($B174-$B173)/B173))*(1-Input!$B$10/12)</f>
        <v>290.38864819354205</v>
      </c>
      <c r="L174">
        <f t="shared" si="12"/>
        <v>442263.07714334514</v>
      </c>
    </row>
    <row r="175" spans="1:12" x14ac:dyDescent="0.35">
      <c r="A175" t="str">
        <f>Dati!A175</f>
        <v>2002-05</v>
      </c>
      <c r="B175">
        <f>Dati!B175</f>
        <v>312.538591329442</v>
      </c>
      <c r="C175">
        <f t="shared" si="13"/>
        <v>1526</v>
      </c>
      <c r="D175">
        <f>IF(OR(RIGHT(A175,2)="12",RIGHT(A175,2)="03",RIGHT(A175,2)="06",RIGHT(A175,2)="09"),TRUNC(Input!$B$12/B175),0)</f>
        <v>0</v>
      </c>
      <c r="E175">
        <f>IF(D175=0,0,IF(Input!$C$2="FISSA",Input!$C$3,MIN(Input!$C$6,MAX(Input!$C$5,B175*Input!$C$4))))</f>
        <v>0</v>
      </c>
      <c r="F175">
        <f t="shared" si="14"/>
        <v>870</v>
      </c>
      <c r="G175">
        <f>G174*(1+(($B175-$B174)/B174))*(1-Input!$B$8/12)</f>
        <v>308.03929302894284</v>
      </c>
      <c r="H175">
        <f t="shared" si="10"/>
        <v>469197.96116216679</v>
      </c>
      <c r="I175">
        <f>I174*(1+(($B175-$B174)/B174))*(1-Input!$B$9/12)</f>
        <v>301.41081775585496</v>
      </c>
      <c r="J175">
        <f t="shared" si="11"/>
        <v>459082.90789543465</v>
      </c>
      <c r="K175">
        <f>K174*(1+(($B175-$B174)/B174))*(1-Input!$B$10/12)</f>
        <v>290.67704661729198</v>
      </c>
      <c r="L175">
        <f t="shared" si="12"/>
        <v>442703.17313798756</v>
      </c>
    </row>
    <row r="176" spans="1:12" x14ac:dyDescent="0.35">
      <c r="A176" t="str">
        <f>Dati!A176</f>
        <v>2002-06</v>
      </c>
      <c r="B176">
        <f>Dati!B176</f>
        <v>293.46605488015899</v>
      </c>
      <c r="C176">
        <f t="shared" si="13"/>
        <v>1543</v>
      </c>
      <c r="D176">
        <f>IF(OR(RIGHT(A176,2)="12",RIGHT(A176,2)="03",RIGHT(A176,2)="06",RIGHT(A176,2)="09"),TRUNC(Input!$B$12/B176),0)</f>
        <v>17</v>
      </c>
      <c r="E176">
        <f>IF(D176=0,0,IF(Input!$C$2="FISSA",Input!$C$3,MIN(Input!$C$6,MAX(Input!$C$5,B176*Input!$C$4))))</f>
        <v>15</v>
      </c>
      <c r="F176">
        <f t="shared" si="14"/>
        <v>885</v>
      </c>
      <c r="G176">
        <f>G175*(1+(($B176-$B175)/B175))*(1-Input!$B$8/12)</f>
        <v>289.21722092763059</v>
      </c>
      <c r="H176">
        <f t="shared" si="10"/>
        <v>445377.171891334</v>
      </c>
      <c r="I176">
        <f>I175*(1+(($B176-$B175)/B175))*(1-Input!$B$9/12)</f>
        <v>282.95838707391732</v>
      </c>
      <c r="J176">
        <f t="shared" si="11"/>
        <v>435719.79125505441</v>
      </c>
      <c r="K176">
        <f>K175*(1+(($B176-$B175)/B175))*(1-Input!$B$10/12)</f>
        <v>272.82487734738078</v>
      </c>
      <c r="L176">
        <f t="shared" si="12"/>
        <v>420083.78574700851</v>
      </c>
    </row>
    <row r="177" spans="1:12" x14ac:dyDescent="0.35">
      <c r="A177" t="str">
        <f>Dati!A177</f>
        <v>2002-07</v>
      </c>
      <c r="B177">
        <f>Dati!B177</f>
        <v>268.85511726640198</v>
      </c>
      <c r="C177">
        <f t="shared" si="13"/>
        <v>1543</v>
      </c>
      <c r="D177">
        <f>IF(OR(RIGHT(A177,2)="12",RIGHT(A177,2)="03",RIGHT(A177,2)="06",RIGHT(A177,2)="09"),TRUNC(Input!$B$12/B177),0)</f>
        <v>0</v>
      </c>
      <c r="E177">
        <f>IF(D177=0,0,IF(Input!$C$2="FISSA",Input!$C$3,MIN(Input!$C$6,MAX(Input!$C$5,B177*Input!$C$4))))</f>
        <v>0</v>
      </c>
      <c r="F177">
        <f t="shared" si="14"/>
        <v>885</v>
      </c>
      <c r="G177">
        <f>G176*(1+(($B177-$B176)/B176))*(1-Input!$B$8/12)</f>
        <v>264.94052296971023</v>
      </c>
      <c r="H177">
        <f t="shared" si="10"/>
        <v>407918.2269422629</v>
      </c>
      <c r="I177">
        <f>I176*(1+(($B177-$B176)/B176))*(1-Input!$B$9/12)</f>
        <v>259.17464781577308</v>
      </c>
      <c r="J177">
        <f t="shared" si="11"/>
        <v>399021.48157973785</v>
      </c>
      <c r="K177">
        <f>K176*(1+(($B177-$B176)/B176))*(1-Input!$B$10/12)</f>
        <v>249.84082663506962</v>
      </c>
      <c r="L177">
        <f t="shared" si="12"/>
        <v>384619.39549791242</v>
      </c>
    </row>
    <row r="178" spans="1:12" x14ac:dyDescent="0.35">
      <c r="A178" t="str">
        <f>Dati!A178</f>
        <v>2002-08</v>
      </c>
      <c r="B178">
        <f>Dati!B178</f>
        <v>269.55008330064601</v>
      </c>
      <c r="C178">
        <f t="shared" si="13"/>
        <v>1543</v>
      </c>
      <c r="D178">
        <f>IF(OR(RIGHT(A178,2)="12",RIGHT(A178,2)="03",RIGHT(A178,2)="06",RIGHT(A178,2)="09"),TRUNC(Input!$B$12/B178),0)</f>
        <v>0</v>
      </c>
      <c r="E178">
        <f>IF(D178=0,0,IF(Input!$C$2="FISSA",Input!$C$3,MIN(Input!$C$6,MAX(Input!$C$5,B178*Input!$C$4))))</f>
        <v>0</v>
      </c>
      <c r="F178">
        <f t="shared" si="14"/>
        <v>885</v>
      </c>
      <c r="G178">
        <f>G177*(1+(($B178-$B177)/B177))*(1-Input!$B$8/12)</f>
        <v>265.60323468609505</v>
      </c>
      <c r="H178">
        <f t="shared" si="10"/>
        <v>408940.79112064466</v>
      </c>
      <c r="I178">
        <f>I177*(1+(($B178-$B177)/B177))*(1-Input!$B$9/12)</f>
        <v>259.79045642688789</v>
      </c>
      <c r="J178">
        <f t="shared" si="11"/>
        <v>399971.674266688</v>
      </c>
      <c r="K178">
        <f>K177*(1+(($B178-$B177)/B177))*(1-Input!$B$10/12)</f>
        <v>250.38227302242447</v>
      </c>
      <c r="L178">
        <f t="shared" si="12"/>
        <v>385454.84727360099</v>
      </c>
    </row>
    <row r="179" spans="1:12" x14ac:dyDescent="0.35">
      <c r="A179" t="str">
        <f>Dati!A179</f>
        <v>2002-09</v>
      </c>
      <c r="B179">
        <f>Dati!B179</f>
        <v>239.98511827415101</v>
      </c>
      <c r="C179">
        <f t="shared" si="13"/>
        <v>1563</v>
      </c>
      <c r="D179">
        <f>IF(OR(RIGHT(A179,2)="12",RIGHT(A179,2)="03",RIGHT(A179,2)="06",RIGHT(A179,2)="09"),TRUNC(Input!$B$12/B179),0)</f>
        <v>20</v>
      </c>
      <c r="E179">
        <f>IF(D179=0,0,IF(Input!$C$2="FISSA",Input!$C$3,MIN(Input!$C$6,MAX(Input!$C$5,B179*Input!$C$4))))</f>
        <v>15</v>
      </c>
      <c r="F179">
        <f t="shared" si="14"/>
        <v>900</v>
      </c>
      <c r="G179">
        <f>G178*(1+(($B179-$B178)/B178))*(1-Input!$B$8/12)</f>
        <v>236.45146450852292</v>
      </c>
      <c r="H179">
        <f t="shared" si="10"/>
        <v>368673.6390268213</v>
      </c>
      <c r="I179">
        <f>I178*(1+(($B179-$B178)/B178))*(1-Input!$B$9/12)</f>
        <v>231.24776639449641</v>
      </c>
      <c r="J179">
        <f t="shared" si="11"/>
        <v>360540.2588745979</v>
      </c>
      <c r="K179">
        <f>K178*(1+(($B179-$B178)/B178))*(1-Input!$B$10/12)</f>
        <v>222.82680084833518</v>
      </c>
      <c r="L179">
        <f t="shared" si="12"/>
        <v>347378.28972594789</v>
      </c>
    </row>
    <row r="180" spans="1:12" x14ac:dyDescent="0.35">
      <c r="A180" t="str">
        <f>Dati!A180</f>
        <v>2002-10</v>
      </c>
      <c r="B180">
        <f>Dati!B180</f>
        <v>257.65724470573798</v>
      </c>
      <c r="C180">
        <f t="shared" si="13"/>
        <v>1563</v>
      </c>
      <c r="D180">
        <f>IF(OR(RIGHT(A180,2)="12",RIGHT(A180,2)="03",RIGHT(A180,2)="06",RIGHT(A180,2)="09"),TRUNC(Input!$B$12/B180),0)</f>
        <v>0</v>
      </c>
      <c r="E180">
        <f>IF(D180=0,0,IF(Input!$C$2="FISSA",Input!$C$3,MIN(Input!$C$6,MAX(Input!$C$5,B180*Input!$C$4))))</f>
        <v>0</v>
      </c>
      <c r="F180">
        <f t="shared" si="14"/>
        <v>900</v>
      </c>
      <c r="G180">
        <f>G179*(1+(($B180-$B179)/B179))*(1-Input!$B$8/12)</f>
        <v>253.84222295639952</v>
      </c>
      <c r="H180">
        <f t="shared" si="10"/>
        <v>395855.39448085247</v>
      </c>
      <c r="I180">
        <f>I179*(1+(($B180-$B179)/B179))*(1-Input!$B$9/12)</f>
        <v>248.22476371579918</v>
      </c>
      <c r="J180">
        <f t="shared" si="11"/>
        <v>387075.30568779411</v>
      </c>
      <c r="K180">
        <f>K179*(1+(($B180-$B179)/B179))*(1-Input!$B$10/12)</f>
        <v>239.13573436445245</v>
      </c>
      <c r="L180">
        <f t="shared" si="12"/>
        <v>372869.15281163919</v>
      </c>
    </row>
    <row r="181" spans="1:12" x14ac:dyDescent="0.35">
      <c r="A181" t="str">
        <f>Dati!A181</f>
        <v>2002-11</v>
      </c>
      <c r="B181">
        <f>Dati!B181</f>
        <v>271.75149860327298</v>
      </c>
      <c r="C181">
        <f t="shared" si="13"/>
        <v>1563</v>
      </c>
      <c r="D181">
        <f>IF(OR(RIGHT(A181,2)="12",RIGHT(A181,2)="03",RIGHT(A181,2)="06",RIGHT(A181,2)="09"),TRUNC(Input!$B$12/B181),0)</f>
        <v>0</v>
      </c>
      <c r="E181">
        <f>IF(D181=0,0,IF(Input!$C$2="FISSA",Input!$C$3,MIN(Input!$C$6,MAX(Input!$C$5,B181*Input!$C$4))))</f>
        <v>0</v>
      </c>
      <c r="F181">
        <f t="shared" si="14"/>
        <v>900</v>
      </c>
      <c r="G181">
        <f>G180*(1+(($B181-$B180)/B180))*(1-Input!$B$8/12)</f>
        <v>267.70547855383808</v>
      </c>
      <c r="H181">
        <f t="shared" si="10"/>
        <v>417523.66297964891</v>
      </c>
      <c r="I181">
        <f>I180*(1+(($B181-$B180)/B180))*(1-Input!$B$9/12)</f>
        <v>261.74850386281827</v>
      </c>
      <c r="J181">
        <f t="shared" si="11"/>
        <v>408212.91153758497</v>
      </c>
      <c r="K181">
        <f>K180*(1+(($B181-$B180)/B180))*(1-Input!$B$10/12)</f>
        <v>252.11174235786808</v>
      </c>
      <c r="L181">
        <f t="shared" si="12"/>
        <v>393150.65330534783</v>
      </c>
    </row>
    <row r="182" spans="1:12" x14ac:dyDescent="0.35">
      <c r="A182" t="str">
        <f>Dati!A182</f>
        <v>2002-12</v>
      </c>
      <c r="B182">
        <f>Dati!B182</f>
        <v>258.79533236342797</v>
      </c>
      <c r="C182">
        <f t="shared" si="13"/>
        <v>1582</v>
      </c>
      <c r="D182">
        <f>IF(OR(RIGHT(A182,2)="12",RIGHT(A182,2)="03",RIGHT(A182,2)="06",RIGHT(A182,2)="09"),TRUNC(Input!$B$12/B182),0)</f>
        <v>19</v>
      </c>
      <c r="E182">
        <f>IF(D182=0,0,IF(Input!$C$2="FISSA",Input!$C$3,MIN(Input!$C$6,MAX(Input!$C$5,B182*Input!$C$4))))</f>
        <v>15</v>
      </c>
      <c r="F182">
        <f t="shared" si="14"/>
        <v>915</v>
      </c>
      <c r="G182">
        <f>G181*(1+(($B182-$B181)/B181))*(1-Input!$B$8/12)</f>
        <v>254.9209672925985</v>
      </c>
      <c r="H182">
        <f t="shared" si="10"/>
        <v>402369.97025689081</v>
      </c>
      <c r="I182">
        <f>I181*(1+(($B182-$B181)/B181))*(1-Input!$B$9/12)</f>
        <v>249.21731452666847</v>
      </c>
      <c r="J182">
        <f t="shared" si="11"/>
        <v>393346.79158118955</v>
      </c>
      <c r="K182">
        <f>K181*(1+(($B182-$B181)/B181))*(1-Input!$B$10/12)</f>
        <v>239.99189307951858</v>
      </c>
      <c r="L182">
        <f t="shared" si="12"/>
        <v>378752.17485179839</v>
      </c>
    </row>
    <row r="183" spans="1:12" x14ac:dyDescent="0.35">
      <c r="A183" t="str">
        <f>Dati!A183</f>
        <v>2003-01</v>
      </c>
      <c r="B183">
        <f>Dati!B183</f>
        <v>251.24176166627799</v>
      </c>
      <c r="C183">
        <f t="shared" si="13"/>
        <v>1582</v>
      </c>
      <c r="D183">
        <f>IF(OR(RIGHT(A183,2)="12",RIGHT(A183,2)="03",RIGHT(A183,2)="06",RIGHT(A183,2)="09"),TRUNC(Input!$B$12/B183),0)</f>
        <v>0</v>
      </c>
      <c r="E183">
        <f>IF(D183=0,0,IF(Input!$C$2="FISSA",Input!$C$3,MIN(Input!$C$6,MAX(Input!$C$5,B183*Input!$C$4))))</f>
        <v>0</v>
      </c>
      <c r="F183">
        <f t="shared" si="14"/>
        <v>915</v>
      </c>
      <c r="G183">
        <f>G182*(1+(($B183-$B182)/B182))*(1-Input!$B$8/12)</f>
        <v>247.45985598220872</v>
      </c>
      <c r="H183">
        <f t="shared" si="10"/>
        <v>390566.49216385419</v>
      </c>
      <c r="I183">
        <f>I182*(1+(($B183-$B182)/B182))*(1-Input!$B$9/12)</f>
        <v>241.89289670200745</v>
      </c>
      <c r="J183">
        <f t="shared" si="11"/>
        <v>381759.56258257577</v>
      </c>
      <c r="K183">
        <f>K182*(1+(($B183-$B182)/B182))*(1-Input!$B$10/12)</f>
        <v>232.89006847613194</v>
      </c>
      <c r="L183">
        <f t="shared" si="12"/>
        <v>367517.08832924074</v>
      </c>
    </row>
    <row r="184" spans="1:12" x14ac:dyDescent="0.35">
      <c r="A184" t="str">
        <f>Dati!A184</f>
        <v>2003-02</v>
      </c>
      <c r="B184">
        <f>Dati!B184</f>
        <v>246.838975650809</v>
      </c>
      <c r="C184">
        <f t="shared" si="13"/>
        <v>1582</v>
      </c>
      <c r="D184">
        <f>IF(OR(RIGHT(A184,2)="12",RIGHT(A184,2)="03",RIGHT(A184,2)="06",RIGHT(A184,2)="09"),TRUNC(Input!$B$12/B184),0)</f>
        <v>0</v>
      </c>
      <c r="E184">
        <f>IF(D184=0,0,IF(Input!$C$2="FISSA",Input!$C$3,MIN(Input!$C$6,MAX(Input!$C$5,B184*Input!$C$4))))</f>
        <v>0</v>
      </c>
      <c r="F184">
        <f t="shared" si="14"/>
        <v>915</v>
      </c>
      <c r="G184">
        <f>G183*(1+(($B184-$B183)/B183))*(1-Input!$B$8/12)</f>
        <v>243.10308418534413</v>
      </c>
      <c r="H184">
        <f t="shared" si="10"/>
        <v>383674.07918121439</v>
      </c>
      <c r="I184">
        <f>I183*(1+(($B184-$B183)/B183))*(1-Input!$B$9/12)</f>
        <v>237.60442990299046</v>
      </c>
      <c r="J184">
        <f t="shared" si="11"/>
        <v>374975.20810653089</v>
      </c>
      <c r="K184">
        <f>K183*(1+(($B184-$B183)/B183))*(1-Input!$B$10/12)</f>
        <v>228.71354235319947</v>
      </c>
      <c r="L184">
        <f t="shared" si="12"/>
        <v>360909.82400276157</v>
      </c>
    </row>
    <row r="185" spans="1:12" x14ac:dyDescent="0.35">
      <c r="A185" t="str">
        <f>Dati!A185</f>
        <v>2003-03</v>
      </c>
      <c r="B185">
        <f>Dati!B185</f>
        <v>245.905950903513</v>
      </c>
      <c r="C185">
        <f t="shared" si="13"/>
        <v>1602</v>
      </c>
      <c r="D185">
        <f>IF(OR(RIGHT(A185,2)="12",RIGHT(A185,2)="03",RIGHT(A185,2)="06",RIGHT(A185,2)="09"),TRUNC(Input!$B$12/B185),0)</f>
        <v>20</v>
      </c>
      <c r="E185">
        <f>IF(D185=0,0,IF(Input!$C$2="FISSA",Input!$C$3,MIN(Input!$C$6,MAX(Input!$C$5,B185*Input!$C$4))))</f>
        <v>15</v>
      </c>
      <c r="F185">
        <f t="shared" si="14"/>
        <v>930</v>
      </c>
      <c r="G185">
        <f>G184*(1+(($B185-$B184)/B184))*(1-Input!$B$8/12)</f>
        <v>242.16399869043221</v>
      </c>
      <c r="H185">
        <f t="shared" si="10"/>
        <v>387016.72590207239</v>
      </c>
      <c r="I185">
        <f>I184*(1+(($B185-$B184)/B184))*(1-Input!$B$9/12)</f>
        <v>236.65699692946791</v>
      </c>
      <c r="J185">
        <f t="shared" si="11"/>
        <v>378194.50908100756</v>
      </c>
      <c r="K185">
        <f>K184*(1+(($B185-$B184)/B184))*(1-Input!$B$10/12)</f>
        <v>227.75409269619854</v>
      </c>
      <c r="L185">
        <f t="shared" si="12"/>
        <v>363932.05649931007</v>
      </c>
    </row>
    <row r="186" spans="1:12" x14ac:dyDescent="0.35">
      <c r="A186" t="str">
        <f>Dati!A186</f>
        <v>2003-04</v>
      </c>
      <c r="B186">
        <f>Dati!B186</f>
        <v>267.865763024182</v>
      </c>
      <c r="C186">
        <f t="shared" si="13"/>
        <v>1602</v>
      </c>
      <c r="D186">
        <f>IF(OR(RIGHT(A186,2)="12",RIGHT(A186,2)="03",RIGHT(A186,2)="06",RIGHT(A186,2)="09"),TRUNC(Input!$B$12/B186),0)</f>
        <v>0</v>
      </c>
      <c r="E186">
        <f>IF(D186=0,0,IF(Input!$C$2="FISSA",Input!$C$3,MIN(Input!$C$6,MAX(Input!$C$5,B186*Input!$C$4))))</f>
        <v>0</v>
      </c>
      <c r="F186">
        <f t="shared" si="14"/>
        <v>930</v>
      </c>
      <c r="G186">
        <f>G185*(1+(($B186-$B185)/B185))*(1-Input!$B$8/12)</f>
        <v>263.76766575808733</v>
      </c>
      <c r="H186">
        <f t="shared" si="10"/>
        <v>421625.80054445588</v>
      </c>
      <c r="I186">
        <f>I185*(1+(($B186-$B185)/B185))*(1-Input!$B$9/12)</f>
        <v>257.73715558333402</v>
      </c>
      <c r="J186">
        <f t="shared" si="11"/>
        <v>411964.92324450111</v>
      </c>
      <c r="K186">
        <f>K185*(1+(($B186-$B185)/B185))*(1-Input!$B$10/12)</f>
        <v>247.98954151492978</v>
      </c>
      <c r="L186">
        <f t="shared" si="12"/>
        <v>396349.24550691753</v>
      </c>
    </row>
    <row r="187" spans="1:12" x14ac:dyDescent="0.35">
      <c r="A187" t="str">
        <f>Dati!A187</f>
        <v>2003-05</v>
      </c>
      <c r="B187">
        <f>Dati!B187</f>
        <v>283.45436520625401</v>
      </c>
      <c r="C187">
        <f t="shared" si="13"/>
        <v>1602</v>
      </c>
      <c r="D187">
        <f>IF(OR(RIGHT(A187,2)="12",RIGHT(A187,2)="03",RIGHT(A187,2)="06",RIGHT(A187,2)="09"),TRUNC(Input!$B$12/B187),0)</f>
        <v>0</v>
      </c>
      <c r="E187">
        <f>IF(D187=0,0,IF(Input!$C$2="FISSA",Input!$C$3,MIN(Input!$C$6,MAX(Input!$C$5,B187*Input!$C$4))))</f>
        <v>0</v>
      </c>
      <c r="F187">
        <f t="shared" si="14"/>
        <v>930</v>
      </c>
      <c r="G187">
        <f>G186*(1+(($B187-$B186)/B186))*(1-Input!$B$8/12)</f>
        <v>279.09451699739378</v>
      </c>
      <c r="H187">
        <f t="shared" si="10"/>
        <v>446179.41622982483</v>
      </c>
      <c r="I187">
        <f>I186*(1+(($B187-$B186)/B186))*(1-Input!$B$9/12)</f>
        <v>272.67949756223652</v>
      </c>
      <c r="J187">
        <f t="shared" si="11"/>
        <v>435902.55509470293</v>
      </c>
      <c r="K187">
        <f>K186*(1+(($B187-$B186)/B186))*(1-Input!$B$10/12)</f>
        <v>262.31209328668928</v>
      </c>
      <c r="L187">
        <f t="shared" si="12"/>
        <v>419293.97344527621</v>
      </c>
    </row>
    <row r="188" spans="1:12" x14ac:dyDescent="0.35">
      <c r="A188" t="str">
        <f>Dati!A188</f>
        <v>2003-06</v>
      </c>
      <c r="B188">
        <f>Dati!B188</f>
        <v>288.89802462374001</v>
      </c>
      <c r="C188">
        <f t="shared" si="13"/>
        <v>1619</v>
      </c>
      <c r="D188">
        <f>IF(OR(RIGHT(A188,2)="12",RIGHT(A188,2)="03",RIGHT(A188,2)="06",RIGHT(A188,2)="09"),TRUNC(Input!$B$12/B188),0)</f>
        <v>17</v>
      </c>
      <c r="E188">
        <f>IF(D188=0,0,IF(Input!$C$2="FISSA",Input!$C$3,MIN(Input!$C$6,MAX(Input!$C$5,B188*Input!$C$4))))</f>
        <v>15</v>
      </c>
      <c r="F188">
        <f t="shared" si="14"/>
        <v>945</v>
      </c>
      <c r="G188">
        <f>G187*(1+(($B188-$B187)/B187))*(1-Input!$B$8/12)</f>
        <v>284.43074224891637</v>
      </c>
      <c r="H188">
        <f t="shared" si="10"/>
        <v>459548.3717009956</v>
      </c>
      <c r="I188">
        <f>I187*(1+(($B188-$B187)/B187))*(1-Input!$B$9/12)</f>
        <v>277.85832953665317</v>
      </c>
      <c r="J188">
        <f t="shared" si="11"/>
        <v>448907.63551984151</v>
      </c>
      <c r="K188">
        <f>K187*(1+(($B188-$B187)/B187))*(1-Input!$B$10/12)</f>
        <v>267.23832574600323</v>
      </c>
      <c r="L188">
        <f t="shared" si="12"/>
        <v>431713.84938277921</v>
      </c>
    </row>
    <row r="189" spans="1:12" x14ac:dyDescent="0.35">
      <c r="A189" t="str">
        <f>Dati!A189</f>
        <v>2003-07</v>
      </c>
      <c r="B189">
        <f>Dati!B189</f>
        <v>295.30880522082202</v>
      </c>
      <c r="C189">
        <f t="shared" si="13"/>
        <v>1619</v>
      </c>
      <c r="D189">
        <f>IF(OR(RIGHT(A189,2)="12",RIGHT(A189,2)="03",RIGHT(A189,2)="06",RIGHT(A189,2)="09"),TRUNC(Input!$B$12/B189),0)</f>
        <v>0</v>
      </c>
      <c r="E189">
        <f>IF(D189=0,0,IF(Input!$C$2="FISSA",Input!$C$3,MIN(Input!$C$6,MAX(Input!$C$5,B189*Input!$C$4))))</f>
        <v>0</v>
      </c>
      <c r="F189">
        <f t="shared" si="14"/>
        <v>945</v>
      </c>
      <c r="G189">
        <f>G188*(1+(($B189-$B188)/B188))*(1-Input!$B$8/12)</f>
        <v>290.71816325418939</v>
      </c>
      <c r="H189">
        <f t="shared" si="10"/>
        <v>469727.70630853262</v>
      </c>
      <c r="I189">
        <f>I188*(1+(($B189-$B188)/B188))*(1-Input!$B$9/12)</f>
        <v>283.96496250632481</v>
      </c>
      <c r="J189">
        <f t="shared" si="11"/>
        <v>458794.27429773984</v>
      </c>
      <c r="K189">
        <f>K188*(1+(($B189-$B188)/B188))*(1-Input!$B$10/12)</f>
        <v>273.05464742637963</v>
      </c>
      <c r="L189">
        <f t="shared" si="12"/>
        <v>441130.4741833086</v>
      </c>
    </row>
    <row r="190" spans="1:12" x14ac:dyDescent="0.35">
      <c r="A190" t="str">
        <f>Dati!A190</f>
        <v>2003-08</v>
      </c>
      <c r="B190">
        <f>Dati!B190</f>
        <v>302.31900022402698</v>
      </c>
      <c r="C190">
        <f t="shared" si="13"/>
        <v>1619</v>
      </c>
      <c r="D190">
        <f>IF(OR(RIGHT(A190,2)="12",RIGHT(A190,2)="03",RIGHT(A190,2)="06",RIGHT(A190,2)="09"),TRUNC(Input!$B$12/B190),0)</f>
        <v>0</v>
      </c>
      <c r="E190">
        <f>IF(D190=0,0,IF(Input!$C$2="FISSA",Input!$C$3,MIN(Input!$C$6,MAX(Input!$C$5,B190*Input!$C$4))))</f>
        <v>0</v>
      </c>
      <c r="F190">
        <f t="shared" si="14"/>
        <v>945</v>
      </c>
      <c r="G190">
        <f>G189*(1+(($B190-$B189)/B189))*(1-Input!$B$8/12)</f>
        <v>297.59458158006748</v>
      </c>
      <c r="H190">
        <f t="shared" si="10"/>
        <v>480860.62757812924</v>
      </c>
      <c r="I190">
        <f>I189*(1+(($B190-$B189)/B189))*(1-Input!$B$9/12)</f>
        <v>290.64530770981287</v>
      </c>
      <c r="J190">
        <f t="shared" si="11"/>
        <v>469609.75318218704</v>
      </c>
      <c r="K190">
        <f>K189*(1+(($B190-$B189)/B189))*(1-Input!$B$10/12)</f>
        <v>279.42008801518233</v>
      </c>
      <c r="L190">
        <f t="shared" si="12"/>
        <v>451436.12249658018</v>
      </c>
    </row>
    <row r="191" spans="1:12" x14ac:dyDescent="0.35">
      <c r="A191" t="str">
        <f>Dati!A191</f>
        <v>2003-09</v>
      </c>
      <c r="B191">
        <f>Dati!B191</f>
        <v>304.24970192395199</v>
      </c>
      <c r="C191">
        <f t="shared" si="13"/>
        <v>1635</v>
      </c>
      <c r="D191">
        <f>IF(OR(RIGHT(A191,2)="12",RIGHT(A191,2)="03",RIGHT(A191,2)="06",RIGHT(A191,2)="09"),TRUNC(Input!$B$12/B191),0)</f>
        <v>16</v>
      </c>
      <c r="E191">
        <f>IF(D191=0,0,IF(Input!$C$2="FISSA",Input!$C$3,MIN(Input!$C$6,MAX(Input!$C$5,B191*Input!$C$4))))</f>
        <v>15</v>
      </c>
      <c r="F191">
        <f t="shared" si="14"/>
        <v>960</v>
      </c>
      <c r="G191">
        <f>G190*(1+(($B191-$B190)/B190))*(1-Input!$B$8/12)</f>
        <v>299.47015377002776</v>
      </c>
      <c r="H191">
        <f t="shared" si="10"/>
        <v>488673.70141399541</v>
      </c>
      <c r="I191">
        <f>I190*(1+(($B191-$B190)/B190))*(1-Input!$B$9/12)</f>
        <v>292.44051983139906</v>
      </c>
      <c r="J191">
        <f t="shared" si="11"/>
        <v>477180.24992433743</v>
      </c>
      <c r="K191">
        <f>K190*(1+(($B191-$B190)/B190))*(1-Input!$B$10/12)</f>
        <v>281.08738168791325</v>
      </c>
      <c r="L191">
        <f t="shared" si="12"/>
        <v>458617.86905973818</v>
      </c>
    </row>
    <row r="192" spans="1:12" x14ac:dyDescent="0.35">
      <c r="A192" t="str">
        <f>Dati!A192</f>
        <v>2003-10</v>
      </c>
      <c r="B192">
        <f>Dati!B192</f>
        <v>322.706741208631</v>
      </c>
      <c r="C192">
        <f t="shared" si="13"/>
        <v>1635</v>
      </c>
      <c r="D192">
        <f>IF(OR(RIGHT(A192,2)="12",RIGHT(A192,2)="03",RIGHT(A192,2)="06",RIGHT(A192,2)="09"),TRUNC(Input!$B$12/B192),0)</f>
        <v>0</v>
      </c>
      <c r="E192">
        <f>IF(D192=0,0,IF(Input!$C$2="FISSA",Input!$C$3,MIN(Input!$C$6,MAX(Input!$C$5,B192*Input!$C$4))))</f>
        <v>0</v>
      </c>
      <c r="F192">
        <f t="shared" si="14"/>
        <v>960</v>
      </c>
      <c r="G192">
        <f>G191*(1+(($B192-$B191)/B191))*(1-Input!$B$8/12)</f>
        <v>317.61077621940478</v>
      </c>
      <c r="H192">
        <f t="shared" si="10"/>
        <v>518333.61911872681</v>
      </c>
      <c r="I192">
        <f>I191*(1+(($B192-$B191)/B191))*(1-Input!$B$9/12)</f>
        <v>310.11654444472015</v>
      </c>
      <c r="J192">
        <f t="shared" si="11"/>
        <v>506080.55016711744</v>
      </c>
      <c r="K192">
        <f>K191*(1+(($B192-$B191)/B191))*(1-Input!$B$10/12)</f>
        <v>298.01507457727985</v>
      </c>
      <c r="L192">
        <f t="shared" si="12"/>
        <v>486294.64693385258</v>
      </c>
    </row>
    <row r="193" spans="1:12" x14ac:dyDescent="0.35">
      <c r="A193" t="str">
        <f>Dati!A193</f>
        <v>2003-11</v>
      </c>
      <c r="B193">
        <f>Dati!B193</f>
        <v>327.651441196441</v>
      </c>
      <c r="C193">
        <f t="shared" si="13"/>
        <v>1635</v>
      </c>
      <c r="D193">
        <f>IF(OR(RIGHT(A193,2)="12",RIGHT(A193,2)="03",RIGHT(A193,2)="06",RIGHT(A193,2)="09"),TRUNC(Input!$B$12/B193),0)</f>
        <v>0</v>
      </c>
      <c r="E193">
        <f>IF(D193=0,0,IF(Input!$C$2="FISSA",Input!$C$3,MIN(Input!$C$6,MAX(Input!$C$5,B193*Input!$C$4))))</f>
        <v>0</v>
      </c>
      <c r="F193">
        <f t="shared" si="14"/>
        <v>960</v>
      </c>
      <c r="G193">
        <f>G192*(1+(($B193-$B192)/B192))*(1-Input!$B$8/12)</f>
        <v>322.45051975787868</v>
      </c>
      <c r="H193">
        <f t="shared" si="10"/>
        <v>526246.59980413166</v>
      </c>
      <c r="I193">
        <f>I192*(1+(($B193-$B192)/B192))*(1-Input!$B$9/12)</f>
        <v>314.8027325615854</v>
      </c>
      <c r="J193">
        <f t="shared" si="11"/>
        <v>513742.46773819212</v>
      </c>
      <c r="K193">
        <f>K192*(1+(($B193-$B192)/B192))*(1-Input!$B$10/12)</f>
        <v>302.45535892020376</v>
      </c>
      <c r="L193">
        <f t="shared" si="12"/>
        <v>493554.51183453313</v>
      </c>
    </row>
    <row r="194" spans="1:12" x14ac:dyDescent="0.35">
      <c r="A194" t="str">
        <f>Dati!A194</f>
        <v>2003-12</v>
      </c>
      <c r="B194">
        <f>Dati!B194</f>
        <v>348.42747880125199</v>
      </c>
      <c r="C194">
        <f t="shared" si="13"/>
        <v>1649</v>
      </c>
      <c r="D194">
        <f>IF(OR(RIGHT(A194,2)="12",RIGHT(A194,2)="03",RIGHT(A194,2)="06",RIGHT(A194,2)="09"),TRUNC(Input!$B$12/B194),0)</f>
        <v>14</v>
      </c>
      <c r="E194">
        <f>IF(D194=0,0,IF(Input!$C$2="FISSA",Input!$C$3,MIN(Input!$C$6,MAX(Input!$C$5,B194*Input!$C$4))))</f>
        <v>15</v>
      </c>
      <c r="F194">
        <f t="shared" si="14"/>
        <v>975</v>
      </c>
      <c r="G194">
        <f>G193*(1+(($B194-$B193)/B193))*(1-Input!$B$8/12)</f>
        <v>342.86819760464437</v>
      </c>
      <c r="H194">
        <f t="shared" si="10"/>
        <v>564414.65785005852</v>
      </c>
      <c r="I194">
        <f>I193*(1+(($B194-$B193)/B193))*(1-Input!$B$9/12)</f>
        <v>334.69430438607935</v>
      </c>
      <c r="J194">
        <f t="shared" si="11"/>
        <v>550935.90793264483</v>
      </c>
      <c r="K194">
        <f>K193*(1+(($B194-$B193)/B193))*(1-Input!$B$10/12)</f>
        <v>321.49972505723218</v>
      </c>
      <c r="L194">
        <f t="shared" si="12"/>
        <v>529178.04661937582</v>
      </c>
    </row>
    <row r="195" spans="1:12" x14ac:dyDescent="0.35">
      <c r="A195" t="str">
        <f>Dati!A195</f>
        <v>2004-01</v>
      </c>
      <c r="B195">
        <f>Dati!B195</f>
        <v>354.39780931295002</v>
      </c>
      <c r="C195">
        <f t="shared" si="13"/>
        <v>1649</v>
      </c>
      <c r="D195">
        <f>IF(OR(RIGHT(A195,2)="12",RIGHT(A195,2)="03",RIGHT(A195,2)="06",RIGHT(A195,2)="09"),TRUNC(Input!$B$12/B195),0)</f>
        <v>0</v>
      </c>
      <c r="E195">
        <f>IF(D195=0,0,IF(Input!$C$2="FISSA",Input!$C$3,MIN(Input!$C$6,MAX(Input!$C$5,B195*Input!$C$4))))</f>
        <v>0</v>
      </c>
      <c r="F195">
        <f t="shared" si="14"/>
        <v>975</v>
      </c>
      <c r="G195">
        <f>G194*(1+(($B195-$B194)/B194))*(1-Input!$B$8/12)</f>
        <v>348.71420748446684</v>
      </c>
      <c r="H195">
        <f t="shared" ref="H195:H258" si="15">G195*C195-F195</f>
        <v>574054.72814188583</v>
      </c>
      <c r="I195">
        <f>I194*(1+(($B195-$B194)/B194))*(1-Input!$B$9/12)</f>
        <v>340.35839316854066</v>
      </c>
      <c r="J195">
        <f t="shared" ref="J195:J258" si="16">I195*$C195-$F195</f>
        <v>560275.9903349235</v>
      </c>
      <c r="K195">
        <f>K194*(1+(($B195-$B194)/B194))*(1-Input!$B$10/12)</f>
        <v>326.87239292252019</v>
      </c>
      <c r="L195">
        <f t="shared" ref="L195:L258" si="17">K195*$C195-$F195</f>
        <v>538037.57592923578</v>
      </c>
    </row>
    <row r="196" spans="1:12" x14ac:dyDescent="0.35">
      <c r="A196" t="str">
        <f>Dati!A196</f>
        <v>2004-02</v>
      </c>
      <c r="B196">
        <f>Dati!B196</f>
        <v>360.93772168184603</v>
      </c>
      <c r="C196">
        <f t="shared" ref="C196:C259" si="18">C195+D196</f>
        <v>1649</v>
      </c>
      <c r="D196">
        <f>IF(OR(RIGHT(A196,2)="12",RIGHT(A196,2)="03",RIGHT(A196,2)="06",RIGHT(A196,2)="09"),TRUNC(Input!$B$12/B196),0)</f>
        <v>0</v>
      </c>
      <c r="E196">
        <f>IF(D196=0,0,IF(Input!$C$2="FISSA",Input!$C$3,MIN(Input!$C$6,MAX(Input!$C$5,B196*Input!$C$4))))</f>
        <v>0</v>
      </c>
      <c r="F196">
        <f t="shared" ref="F196:F259" si="19">F195+E196</f>
        <v>975</v>
      </c>
      <c r="G196">
        <f>G195*(1+(($B196-$B195)/B195))*(1-Input!$B$8/12)</f>
        <v>355.11964121774616</v>
      </c>
      <c r="H196">
        <f t="shared" si="15"/>
        <v>584617.2883680634</v>
      </c>
      <c r="I196">
        <f>I195*(1+(($B196-$B195)/B195))*(1-Input!$B$9/12)</f>
        <v>346.56701138249298</v>
      </c>
      <c r="J196">
        <f t="shared" si="16"/>
        <v>570514.00176973094</v>
      </c>
      <c r="K196">
        <f>K195*(1+(($B196-$B195)/B195))*(1-Input!$B$10/12)</f>
        <v>332.76565235297312</v>
      </c>
      <c r="L196">
        <f t="shared" si="17"/>
        <v>547755.56073005265</v>
      </c>
    </row>
    <row r="197" spans="1:12" x14ac:dyDescent="0.35">
      <c r="A197" t="str">
        <f>Dati!A197</f>
        <v>2004-03</v>
      </c>
      <c r="B197">
        <f>Dati!B197</f>
        <v>359.01568499731798</v>
      </c>
      <c r="C197">
        <f t="shared" si="18"/>
        <v>1662</v>
      </c>
      <c r="D197">
        <f>IF(OR(RIGHT(A197,2)="12",RIGHT(A197,2)="03",RIGHT(A197,2)="06",RIGHT(A197,2)="09"),TRUNC(Input!$B$12/B197),0)</f>
        <v>13</v>
      </c>
      <c r="E197">
        <f>IF(D197=0,0,IF(Input!$C$2="FISSA",Input!$C$3,MIN(Input!$C$6,MAX(Input!$C$5,B197*Input!$C$4))))</f>
        <v>15</v>
      </c>
      <c r="F197">
        <f t="shared" si="19"/>
        <v>990</v>
      </c>
      <c r="G197">
        <f>G196*(1+(($B197-$B196)/B196))*(1-Input!$B$8/12)</f>
        <v>353.19915079438181</v>
      </c>
      <c r="H197">
        <f t="shared" si="15"/>
        <v>586026.98862026259</v>
      </c>
      <c r="I197">
        <f>I196*(1+(($B197-$B196)/B196))*(1-Input!$B$9/12)</f>
        <v>344.64968347569379</v>
      </c>
      <c r="J197">
        <f t="shared" si="16"/>
        <v>571817.7739366031</v>
      </c>
      <c r="K197">
        <f>K196*(1+(($B197-$B196)/B196))*(1-Input!$B$10/12)</f>
        <v>330.85572130386936</v>
      </c>
      <c r="L197">
        <f t="shared" si="17"/>
        <v>548892.20880703093</v>
      </c>
    </row>
    <row r="198" spans="1:12" x14ac:dyDescent="0.35">
      <c r="A198" t="str">
        <f>Dati!A198</f>
        <v>2004-04</v>
      </c>
      <c r="B198">
        <f>Dati!B198</f>
        <v>350.77498199492601</v>
      </c>
      <c r="C198">
        <f t="shared" si="18"/>
        <v>1662</v>
      </c>
      <c r="D198">
        <f>IF(OR(RIGHT(A198,2)="12",RIGHT(A198,2)="03",RIGHT(A198,2)="06",RIGHT(A198,2)="09"),TRUNC(Input!$B$12/B198),0)</f>
        <v>0</v>
      </c>
      <c r="E198">
        <f>IF(D198=0,0,IF(Input!$C$2="FISSA",Input!$C$3,MIN(Input!$C$6,MAX(Input!$C$5,B198*Input!$C$4))))</f>
        <v>0</v>
      </c>
      <c r="F198">
        <f t="shared" si="19"/>
        <v>990</v>
      </c>
      <c r="G198">
        <f>G197*(1+(($B198-$B197)/B197))*(1-Input!$B$8/12)</f>
        <v>345.06320053760658</v>
      </c>
      <c r="H198">
        <f t="shared" si="15"/>
        <v>572505.03929350211</v>
      </c>
      <c r="I198">
        <f>I197*(1+(($B198-$B197)/B197))*(1-Input!$B$9/12)</f>
        <v>336.66857804635731</v>
      </c>
      <c r="J198">
        <f t="shared" si="16"/>
        <v>558553.1767130458</v>
      </c>
      <c r="K198">
        <f>K197*(1+(($B198-$B197)/B197))*(1-Input!$B$10/12)</f>
        <v>323.12669864302717</v>
      </c>
      <c r="L198">
        <f t="shared" si="17"/>
        <v>536046.5731447112</v>
      </c>
    </row>
    <row r="199" spans="1:12" x14ac:dyDescent="0.35">
      <c r="A199" t="str">
        <f>Dati!A199</f>
        <v>2004-05</v>
      </c>
      <c r="B199">
        <f>Dati!B199</f>
        <v>353.73399328063698</v>
      </c>
      <c r="C199">
        <f t="shared" si="18"/>
        <v>1662</v>
      </c>
      <c r="D199">
        <f>IF(OR(RIGHT(A199,2)="12",RIGHT(A199,2)="03",RIGHT(A199,2)="06",RIGHT(A199,2)="09"),TRUNC(Input!$B$12/B199),0)</f>
        <v>0</v>
      </c>
      <c r="E199">
        <f>IF(D199=0,0,IF(Input!$C$2="FISSA",Input!$C$3,MIN(Input!$C$6,MAX(Input!$C$5,B199*Input!$C$4))))</f>
        <v>0</v>
      </c>
      <c r="F199">
        <f t="shared" si="19"/>
        <v>990</v>
      </c>
      <c r="G199">
        <f>G198*(1+(($B199-$B198)/B198))*(1-Input!$B$8/12)</f>
        <v>347.94503145839684</v>
      </c>
      <c r="H199">
        <f t="shared" si="15"/>
        <v>577294.64228385559</v>
      </c>
      <c r="I199">
        <f>I198*(1+(($B199-$B198)/B198))*(1-Input!$B$9/12)</f>
        <v>339.43786183720709</v>
      </c>
      <c r="J199">
        <f t="shared" si="16"/>
        <v>563155.72637343814</v>
      </c>
      <c r="K199">
        <f>K198*(1+(($B199-$B198)/B198))*(1-Input!$B$10/12)</f>
        <v>325.71670711197868</v>
      </c>
      <c r="L199">
        <f t="shared" si="17"/>
        <v>540351.16722010856</v>
      </c>
    </row>
    <row r="200" spans="1:12" x14ac:dyDescent="0.35">
      <c r="A200" t="str">
        <f>Dati!A200</f>
        <v>2004-06</v>
      </c>
      <c r="B200">
        <f>Dati!B200</f>
        <v>360.88286752376303</v>
      </c>
      <c r="C200">
        <f t="shared" si="18"/>
        <v>1675</v>
      </c>
      <c r="D200">
        <f>IF(OR(RIGHT(A200,2)="12",RIGHT(A200,2)="03",RIGHT(A200,2)="06",RIGHT(A200,2)="09"),TRUNC(Input!$B$12/B200),0)</f>
        <v>13</v>
      </c>
      <c r="E200">
        <f>IF(D200=0,0,IF(Input!$C$2="FISSA",Input!$C$3,MIN(Input!$C$6,MAX(Input!$C$5,B200*Input!$C$4))))</f>
        <v>15</v>
      </c>
      <c r="F200">
        <f t="shared" si="19"/>
        <v>1005</v>
      </c>
      <c r="G200">
        <f>G199*(1+(($B200-$B199)/B199))*(1-Input!$B$8/12)</f>
        <v>354.94733084270774</v>
      </c>
      <c r="H200">
        <f t="shared" si="15"/>
        <v>593531.77916153544</v>
      </c>
      <c r="I200">
        <f>I199*(1+(($B200-$B199)/B199))*(1-Input!$B$9/12)</f>
        <v>346.22566951344584</v>
      </c>
      <c r="J200">
        <f t="shared" si="16"/>
        <v>578922.99643502175</v>
      </c>
      <c r="K200">
        <f>K199*(1+(($B200-$B199)/B199))*(1-Input!$B$10/12)</f>
        <v>332.1609010448114</v>
      </c>
      <c r="L200">
        <f t="shared" si="17"/>
        <v>555364.50925005914</v>
      </c>
    </row>
    <row r="201" spans="1:12" x14ac:dyDescent="0.35">
      <c r="A201" t="str">
        <f>Dati!A201</f>
        <v>2004-07</v>
      </c>
      <c r="B201">
        <f>Dati!B201</f>
        <v>349.43522895711698</v>
      </c>
      <c r="C201">
        <f t="shared" si="18"/>
        <v>1675</v>
      </c>
      <c r="D201">
        <f>IF(OR(RIGHT(A201,2)="12",RIGHT(A201,2)="03",RIGHT(A201,2)="06",RIGHT(A201,2)="09"),TRUNC(Input!$B$12/B201),0)</f>
        <v>0</v>
      </c>
      <c r="E201">
        <f>IF(D201=0,0,IF(Input!$C$2="FISSA",Input!$C$3,MIN(Input!$C$6,MAX(Input!$C$5,B201*Input!$C$4))))</f>
        <v>0</v>
      </c>
      <c r="F201">
        <f t="shared" si="19"/>
        <v>1005</v>
      </c>
      <c r="G201">
        <f>G200*(1+(($B201-$B200)/B200))*(1-Input!$B$8/12)</f>
        <v>343.65933397328985</v>
      </c>
      <c r="H201">
        <f t="shared" si="15"/>
        <v>574624.38440526044</v>
      </c>
      <c r="I201">
        <f>I200*(1+(($B201-$B200)/B200))*(1-Input!$B$9/12)</f>
        <v>335.173132608446</v>
      </c>
      <c r="J201">
        <f t="shared" si="16"/>
        <v>560409.9971191471</v>
      </c>
      <c r="K201">
        <f>K200*(1+(($B201-$B200)/B200))*(1-Input!$B$10/12)</f>
        <v>321.49034764771255</v>
      </c>
      <c r="L201">
        <f t="shared" si="17"/>
        <v>537491.33230991848</v>
      </c>
    </row>
    <row r="202" spans="1:12" x14ac:dyDescent="0.35">
      <c r="A202" t="str">
        <f>Dati!A202</f>
        <v>2004-08</v>
      </c>
      <c r="B202">
        <f>Dati!B202</f>
        <v>351.70389552034402</v>
      </c>
      <c r="C202">
        <f t="shared" si="18"/>
        <v>1675</v>
      </c>
      <c r="D202">
        <f>IF(OR(RIGHT(A202,2)="12",RIGHT(A202,2)="03",RIGHT(A202,2)="06",RIGHT(A202,2)="09"),TRUNC(Input!$B$12/B202),0)</f>
        <v>0</v>
      </c>
      <c r="E202">
        <f>IF(D202=0,0,IF(Input!$C$2="FISSA",Input!$C$3,MIN(Input!$C$6,MAX(Input!$C$5,B202*Input!$C$4))))</f>
        <v>0</v>
      </c>
      <c r="F202">
        <f t="shared" si="19"/>
        <v>1005</v>
      </c>
      <c r="G202">
        <f>G201*(1+(($B202-$B201)/B201))*(1-Input!$B$8/12)</f>
        <v>345.86167701851934</v>
      </c>
      <c r="H202">
        <f t="shared" si="15"/>
        <v>578313.30900601984</v>
      </c>
      <c r="I202">
        <f>I201*(1+(($B202-$B201)/B201))*(1-Input!$B$9/12)</f>
        <v>337.27892312729097</v>
      </c>
      <c r="J202">
        <f t="shared" si="16"/>
        <v>563937.1962382124</v>
      </c>
      <c r="K202">
        <f>K201*(1+(($B202-$B201)/B201))*(1-Input!$B$10/12)</f>
        <v>323.44276140679881</v>
      </c>
      <c r="L202">
        <f t="shared" si="17"/>
        <v>540761.62535638805</v>
      </c>
    </row>
    <row r="203" spans="1:12" x14ac:dyDescent="0.35">
      <c r="A203" t="str">
        <f>Dati!A203</f>
        <v>2004-09</v>
      </c>
      <c r="B203">
        <f>Dati!B203</f>
        <v>359.11425351957303</v>
      </c>
      <c r="C203">
        <f t="shared" si="18"/>
        <v>1688</v>
      </c>
      <c r="D203">
        <f>IF(OR(RIGHT(A203,2)="12",RIGHT(A203,2)="03",RIGHT(A203,2)="06",RIGHT(A203,2)="09"),TRUNC(Input!$B$12/B203),0)</f>
        <v>13</v>
      </c>
      <c r="E203">
        <f>IF(D203=0,0,IF(Input!$C$2="FISSA",Input!$C$3,MIN(Input!$C$6,MAX(Input!$C$5,B203*Input!$C$4))))</f>
        <v>15</v>
      </c>
      <c r="F203">
        <f t="shared" si="19"/>
        <v>1020</v>
      </c>
      <c r="G203">
        <f>G202*(1+(($B203-$B202)/B202))*(1-Input!$B$8/12)</f>
        <v>353.11951111116542</v>
      </c>
      <c r="H203">
        <f t="shared" si="15"/>
        <v>595045.73475564725</v>
      </c>
      <c r="I203">
        <f>I202*(1+(($B203-$B202)/B202))*(1-Input!$B$9/12)</f>
        <v>344.31360177742829</v>
      </c>
      <c r="J203">
        <f t="shared" si="16"/>
        <v>580181.35980029893</v>
      </c>
      <c r="K203">
        <f>K202*(1+(($B203-$B202)/B202))*(1-Input!$B$10/12)</f>
        <v>330.1200534132405</v>
      </c>
      <c r="L203">
        <f t="shared" si="17"/>
        <v>556222.65016154991</v>
      </c>
    </row>
    <row r="204" spans="1:12" x14ac:dyDescent="0.35">
      <c r="A204" t="str">
        <f>Dati!A204</f>
        <v>2004-10</v>
      </c>
      <c r="B204">
        <f>Dati!B204</f>
        <v>367.97615325141101</v>
      </c>
      <c r="C204">
        <f t="shared" si="18"/>
        <v>1688</v>
      </c>
      <c r="D204">
        <f>IF(OR(RIGHT(A204,2)="12",RIGHT(A204,2)="03",RIGHT(A204,2)="06",RIGHT(A204,2)="09"),TRUNC(Input!$B$12/B204),0)</f>
        <v>0</v>
      </c>
      <c r="E204">
        <f>IF(D204=0,0,IF(Input!$C$2="FISSA",Input!$C$3,MIN(Input!$C$6,MAX(Input!$C$5,B204*Input!$C$4))))</f>
        <v>0</v>
      </c>
      <c r="F204">
        <f t="shared" si="19"/>
        <v>1020</v>
      </c>
      <c r="G204">
        <f>G203*(1+(($B204-$B203)/B203))*(1-Input!$B$8/12)</f>
        <v>361.80332517214487</v>
      </c>
      <c r="H204">
        <f t="shared" si="15"/>
        <v>609704.01289058058</v>
      </c>
      <c r="I204">
        <f>I203*(1+(($B204-$B203)/B203))*(1-Input!$B$9/12)</f>
        <v>352.7367621506308</v>
      </c>
      <c r="J204">
        <f t="shared" si="16"/>
        <v>594399.65451026475</v>
      </c>
      <c r="K204">
        <f>K203*(1+(($B204-$B203)/B203))*(1-Input!$B$10/12)</f>
        <v>338.12551589926574</v>
      </c>
      <c r="L204">
        <f t="shared" si="17"/>
        <v>569735.87083796051</v>
      </c>
    </row>
    <row r="205" spans="1:12" x14ac:dyDescent="0.35">
      <c r="A205" t="str">
        <f>Dati!A205</f>
        <v>2004-11</v>
      </c>
      <c r="B205">
        <f>Dati!B205</f>
        <v>388.188705233272</v>
      </c>
      <c r="C205">
        <f t="shared" si="18"/>
        <v>1688</v>
      </c>
      <c r="D205">
        <f>IF(OR(RIGHT(A205,2)="12",RIGHT(A205,2)="03",RIGHT(A205,2)="06",RIGHT(A205,2)="09"),TRUNC(Input!$B$12/B205),0)</f>
        <v>0</v>
      </c>
      <c r="E205">
        <f>IF(D205=0,0,IF(Input!$C$2="FISSA",Input!$C$3,MIN(Input!$C$6,MAX(Input!$C$5,B205*Input!$C$4))))</f>
        <v>0</v>
      </c>
      <c r="F205">
        <f t="shared" si="19"/>
        <v>1020</v>
      </c>
      <c r="G205">
        <f>G204*(1+(($B205-$B204)/B204))*(1-Input!$B$8/12)</f>
        <v>381.64500364970303</v>
      </c>
      <c r="H205">
        <f t="shared" si="15"/>
        <v>643196.76616069872</v>
      </c>
      <c r="I205">
        <f>I204*(1+(($B205-$B204)/B204))*(1-Input!$B$9/12)</f>
        <v>372.03470665740122</v>
      </c>
      <c r="J205">
        <f t="shared" si="16"/>
        <v>626974.58483769326</v>
      </c>
      <c r="K205">
        <f>K204*(1+(($B205-$B204)/B204))*(1-Input!$B$10/12)</f>
        <v>356.54977870998397</v>
      </c>
      <c r="L205">
        <f t="shared" si="17"/>
        <v>600836.02646245295</v>
      </c>
    </row>
    <row r="206" spans="1:12" x14ac:dyDescent="0.35">
      <c r="A206" t="str">
        <f>Dati!A206</f>
        <v>2004-12</v>
      </c>
      <c r="B206">
        <f>Dati!B206</f>
        <v>403.31969943528497</v>
      </c>
      <c r="C206">
        <f t="shared" si="18"/>
        <v>1700</v>
      </c>
      <c r="D206">
        <f>IF(OR(RIGHT(A206,2)="12",RIGHT(A206,2)="03",RIGHT(A206,2)="06",RIGHT(A206,2)="09"),TRUNC(Input!$B$12/B206),0)</f>
        <v>12</v>
      </c>
      <c r="E206">
        <f>IF(D206=0,0,IF(Input!$C$2="FISSA",Input!$C$3,MIN(Input!$C$6,MAX(Input!$C$5,B206*Input!$C$4))))</f>
        <v>15</v>
      </c>
      <c r="F206">
        <f t="shared" si="19"/>
        <v>1035</v>
      </c>
      <c r="G206">
        <f>G205*(1+(($B206-$B205)/B205))*(1-Input!$B$8/12)</f>
        <v>396.48789109274406</v>
      </c>
      <c r="H206">
        <f t="shared" si="15"/>
        <v>672994.41485766496</v>
      </c>
      <c r="I206">
        <f>I205*(1+(($B206-$B205)/B205))*(1-Input!$B$9/12)</f>
        <v>386.45551468448127</v>
      </c>
      <c r="J206">
        <f t="shared" si="16"/>
        <v>655939.37496361812</v>
      </c>
      <c r="K206">
        <f>K205*(1+(($B206-$B205)/B205))*(1-Input!$B$10/12)</f>
        <v>370.29318344280392</v>
      </c>
      <c r="L206">
        <f t="shared" si="17"/>
        <v>628463.41185276664</v>
      </c>
    </row>
    <row r="207" spans="1:12" x14ac:dyDescent="0.35">
      <c r="A207" t="str">
        <f>Dati!A207</f>
        <v>2005-01</v>
      </c>
      <c r="B207">
        <f>Dati!B207</f>
        <v>394.851423295963</v>
      </c>
      <c r="C207">
        <f t="shared" si="18"/>
        <v>1700</v>
      </c>
      <c r="D207">
        <f>IF(OR(RIGHT(A207,2)="12",RIGHT(A207,2)="03",RIGHT(A207,2)="06",RIGHT(A207,2)="09"),TRUNC(Input!$B$12/B207),0)</f>
        <v>0</v>
      </c>
      <c r="E207">
        <f>IF(D207=0,0,IF(Input!$C$2="FISSA",Input!$C$3,MIN(Input!$C$6,MAX(Input!$C$5,B207*Input!$C$4))))</f>
        <v>0</v>
      </c>
      <c r="F207">
        <f t="shared" si="19"/>
        <v>1035</v>
      </c>
      <c r="G207">
        <f>G206*(1+(($B207-$B206)/B206))*(1-Input!$B$8/12)</f>
        <v>388.13071165651354</v>
      </c>
      <c r="H207">
        <f t="shared" si="15"/>
        <v>658787.20981607307</v>
      </c>
      <c r="I207">
        <f>I206*(1+(($B207-$B206)/B206))*(1-Input!$B$9/12)</f>
        <v>378.26250520641321</v>
      </c>
      <c r="J207">
        <f t="shared" si="16"/>
        <v>642011.25885090244</v>
      </c>
      <c r="K207">
        <f>K206*(1+(($B207-$B206)/B206))*(1-Input!$B$10/12)</f>
        <v>362.36729711219704</v>
      </c>
      <c r="L207">
        <f t="shared" si="17"/>
        <v>614989.40509073494</v>
      </c>
    </row>
    <row r="208" spans="1:12" x14ac:dyDescent="0.35">
      <c r="A208" t="str">
        <f>Dati!A208</f>
        <v>2005-02</v>
      </c>
      <c r="B208">
        <f>Dati!B208</f>
        <v>408.71401639534201</v>
      </c>
      <c r="C208">
        <f t="shared" si="18"/>
        <v>1700</v>
      </c>
      <c r="D208">
        <f>IF(OR(RIGHT(A208,2)="12",RIGHT(A208,2)="03",RIGHT(A208,2)="06",RIGHT(A208,2)="09"),TRUNC(Input!$B$12/B208),0)</f>
        <v>0</v>
      </c>
      <c r="E208">
        <f>IF(D208=0,0,IF(Input!$C$2="FISSA",Input!$C$3,MIN(Input!$C$6,MAX(Input!$C$5,B208*Input!$C$4))))</f>
        <v>0</v>
      </c>
      <c r="F208">
        <f t="shared" si="19"/>
        <v>1035</v>
      </c>
      <c r="G208">
        <f>G207*(1+(($B208-$B207)/B207))*(1-Input!$B$8/12)</f>
        <v>401.72387169063506</v>
      </c>
      <c r="H208">
        <f t="shared" si="15"/>
        <v>681895.58187407965</v>
      </c>
      <c r="I208">
        <f>I207*(1+(($B208-$B207)/B207))*(1-Input!$B$9/12)</f>
        <v>391.46111690228577</v>
      </c>
      <c r="J208">
        <f t="shared" si="16"/>
        <v>664448.89873388584</v>
      </c>
      <c r="K208">
        <f>K207*(1+(($B208-$B207)/B207))*(1-Input!$B$10/12)</f>
        <v>374.93313796371581</v>
      </c>
      <c r="L208">
        <f t="shared" si="17"/>
        <v>636351.33453831682</v>
      </c>
    </row>
    <row r="209" spans="1:12" x14ac:dyDescent="0.35">
      <c r="A209" t="str">
        <f>Dati!A209</f>
        <v>2005-03</v>
      </c>
      <c r="B209">
        <f>Dati!B209</f>
        <v>399.87187172793</v>
      </c>
      <c r="C209">
        <f t="shared" si="18"/>
        <v>1712</v>
      </c>
      <c r="D209">
        <f>IF(OR(RIGHT(A209,2)="12",RIGHT(A209,2)="03",RIGHT(A209,2)="06",RIGHT(A209,2)="09"),TRUNC(Input!$B$12/B209),0)</f>
        <v>12</v>
      </c>
      <c r="E209">
        <f>IF(D209=0,0,IF(Input!$C$2="FISSA",Input!$C$3,MIN(Input!$C$6,MAX(Input!$C$5,B209*Input!$C$4))))</f>
        <v>15</v>
      </c>
      <c r="F209">
        <f t="shared" si="19"/>
        <v>1050</v>
      </c>
      <c r="G209">
        <f>G208*(1+(($B209-$B208)/B208))*(1-Input!$B$8/12)</f>
        <v>393.0001995062027</v>
      </c>
      <c r="H209">
        <f t="shared" si="15"/>
        <v>671766.34155461902</v>
      </c>
      <c r="I209">
        <f>I208*(1+(($B209-$B208)/B208))*(1-Input!$B$9/12)</f>
        <v>382.91243249833661</v>
      </c>
      <c r="J209">
        <f t="shared" si="16"/>
        <v>654496.08443715225</v>
      </c>
      <c r="K209">
        <f>K208*(1+(($B209-$B208)/B208))*(1-Input!$B$10/12)</f>
        <v>366.66896851798515</v>
      </c>
      <c r="L209">
        <f t="shared" si="17"/>
        <v>626687.27410279063</v>
      </c>
    </row>
    <row r="210" spans="1:12" x14ac:dyDescent="0.35">
      <c r="A210" t="str">
        <f>Dati!A210</f>
        <v>2005-04</v>
      </c>
      <c r="B210">
        <f>Dati!B210</f>
        <v>391.31898542564198</v>
      </c>
      <c r="C210">
        <f t="shared" si="18"/>
        <v>1712</v>
      </c>
      <c r="D210">
        <f>IF(OR(RIGHT(A210,2)="12",RIGHT(A210,2)="03",RIGHT(A210,2)="06",RIGHT(A210,2)="09"),TRUNC(Input!$B$12/B210),0)</f>
        <v>0</v>
      </c>
      <c r="E210">
        <f>IF(D210=0,0,IF(Input!$C$2="FISSA",Input!$C$3,MIN(Input!$C$6,MAX(Input!$C$5,B210*Input!$C$4))))</f>
        <v>0</v>
      </c>
      <c r="F210">
        <f t="shared" si="19"/>
        <v>1050</v>
      </c>
      <c r="G210">
        <f>G209*(1+(($B210-$B209)/B209))*(1-Input!$B$8/12)</f>
        <v>384.56224233794421</v>
      </c>
      <c r="H210">
        <f t="shared" si="15"/>
        <v>657320.55888256046</v>
      </c>
      <c r="I210">
        <f>I209*(1+(($B210-$B209)/B209))*(1-Input!$B$9/12)</f>
        <v>374.64422563565512</v>
      </c>
      <c r="J210">
        <f t="shared" si="16"/>
        <v>640340.91428824153</v>
      </c>
      <c r="K210">
        <f>K209*(1+(($B210-$B209)/B209))*(1-Input!$B$10/12)</f>
        <v>358.67675039868351</v>
      </c>
      <c r="L210">
        <f t="shared" si="17"/>
        <v>613004.59668254619</v>
      </c>
    </row>
    <row r="211" spans="1:12" x14ac:dyDescent="0.35">
      <c r="A211" t="str">
        <f>Dati!A211</f>
        <v>2005-05</v>
      </c>
      <c r="B211">
        <f>Dati!B211</f>
        <v>398.91937121548898</v>
      </c>
      <c r="C211">
        <f t="shared" si="18"/>
        <v>1712</v>
      </c>
      <c r="D211">
        <f>IF(OR(RIGHT(A211,2)="12",RIGHT(A211,2)="03",RIGHT(A211,2)="06",RIGHT(A211,2)="09"),TRUNC(Input!$B$12/B211),0)</f>
        <v>0</v>
      </c>
      <c r="E211">
        <f>IF(D211=0,0,IF(Input!$C$2="FISSA",Input!$C$3,MIN(Input!$C$6,MAX(Input!$C$5,B211*Input!$C$4))))</f>
        <v>0</v>
      </c>
      <c r="F211">
        <f t="shared" si="19"/>
        <v>1050</v>
      </c>
      <c r="G211">
        <f>G210*(1+(($B211-$B210)/B210))*(1-Input!$B$8/12)</f>
        <v>391.99872612661818</v>
      </c>
      <c r="H211">
        <f t="shared" si="15"/>
        <v>670051.81912877038</v>
      </c>
      <c r="I211">
        <f>I210*(1+(($B211-$B210)/B210))*(1-Input!$B$9/12)</f>
        <v>381.84117938835328</v>
      </c>
      <c r="J211">
        <f t="shared" si="16"/>
        <v>652662.09911286086</v>
      </c>
      <c r="K211">
        <f>K210*(1+(($B211-$B210)/B210))*(1-Input!$B$10/12)</f>
        <v>365.4907916701215</v>
      </c>
      <c r="L211">
        <f t="shared" si="17"/>
        <v>624670.23533924797</v>
      </c>
    </row>
    <row r="212" spans="1:12" x14ac:dyDescent="0.35">
      <c r="A212" t="str">
        <f>Dati!A212</f>
        <v>2005-06</v>
      </c>
      <c r="B212">
        <f>Dati!B212</f>
        <v>403.12806298448999</v>
      </c>
      <c r="C212">
        <f t="shared" si="18"/>
        <v>1724</v>
      </c>
      <c r="D212">
        <f>IF(OR(RIGHT(A212,2)="12",RIGHT(A212,2)="03",RIGHT(A212,2)="06",RIGHT(A212,2)="09"),TRUNC(Input!$B$12/B212),0)</f>
        <v>12</v>
      </c>
      <c r="E212">
        <f>IF(D212=0,0,IF(Input!$C$2="FISSA",Input!$C$3,MIN(Input!$C$6,MAX(Input!$C$5,B212*Input!$C$4))))</f>
        <v>15</v>
      </c>
      <c r="F212">
        <f t="shared" si="19"/>
        <v>1065</v>
      </c>
      <c r="G212">
        <f>G211*(1+(($B212-$B211)/B211))*(1-Input!$B$8/12)</f>
        <v>396.10139228659494</v>
      </c>
      <c r="H212">
        <f t="shared" si="15"/>
        <v>681813.80030208966</v>
      </c>
      <c r="I212">
        <f>I211*(1+(($B212-$B211)/B211))*(1-Input!$B$9/12)</f>
        <v>385.78930275848978</v>
      </c>
      <c r="J212">
        <f t="shared" si="16"/>
        <v>664035.75795563636</v>
      </c>
      <c r="K212">
        <f>K211*(1+(($B212-$B211)/B211))*(1-Input!$B$10/12)</f>
        <v>369.19290968003213</v>
      </c>
      <c r="L212">
        <f t="shared" si="17"/>
        <v>635423.57628837542</v>
      </c>
    </row>
    <row r="213" spans="1:12" x14ac:dyDescent="0.35">
      <c r="A213" t="str">
        <f>Dati!A213</f>
        <v>2005-07</v>
      </c>
      <c r="B213">
        <f>Dati!B213</f>
        <v>418.14221418205602</v>
      </c>
      <c r="C213">
        <f t="shared" si="18"/>
        <v>1724</v>
      </c>
      <c r="D213">
        <f>IF(OR(RIGHT(A213,2)="12",RIGHT(A213,2)="03",RIGHT(A213,2)="06",RIGHT(A213,2)="09"),TRUNC(Input!$B$12/B213),0)</f>
        <v>0</v>
      </c>
      <c r="E213">
        <f>IF(D213=0,0,IF(Input!$C$2="FISSA",Input!$C$3,MIN(Input!$C$6,MAX(Input!$C$5,B213*Input!$C$4))))</f>
        <v>0</v>
      </c>
      <c r="F213">
        <f t="shared" si="19"/>
        <v>1065</v>
      </c>
      <c r="G213">
        <f>G212*(1+(($B213-$B212)/B212))*(1-Input!$B$8/12)</f>
        <v>410.81960347568969</v>
      </c>
      <c r="H213">
        <f t="shared" si="15"/>
        <v>707187.99639208906</v>
      </c>
      <c r="I213">
        <f>I212*(1+(($B213-$B212)/B212))*(1-Input!$B$9/12)</f>
        <v>400.07432085122576</v>
      </c>
      <c r="J213">
        <f t="shared" si="16"/>
        <v>688663.12914751319</v>
      </c>
      <c r="K213">
        <f>K212*(1+(($B213-$B212)/B212))*(1-Input!$B$10/12)</f>
        <v>382.7836161943506</v>
      </c>
      <c r="L213">
        <f t="shared" si="17"/>
        <v>658853.95431906043</v>
      </c>
    </row>
    <row r="214" spans="1:12" x14ac:dyDescent="0.35">
      <c r="A214" t="str">
        <f>Dati!A214</f>
        <v>2005-08</v>
      </c>
      <c r="B214">
        <f>Dati!B214</f>
        <v>421.51181169255301</v>
      </c>
      <c r="C214">
        <f t="shared" si="18"/>
        <v>1724</v>
      </c>
      <c r="D214">
        <f>IF(OR(RIGHT(A214,2)="12",RIGHT(A214,2)="03",RIGHT(A214,2)="06",RIGHT(A214,2)="09"),TRUNC(Input!$B$12/B214),0)</f>
        <v>0</v>
      </c>
      <c r="E214">
        <f>IF(D214=0,0,IF(Input!$C$2="FISSA",Input!$C$3,MIN(Input!$C$6,MAX(Input!$C$5,B214*Input!$C$4))))</f>
        <v>0</v>
      </c>
      <c r="F214">
        <f t="shared" si="19"/>
        <v>1065</v>
      </c>
      <c r="G214">
        <f>G213*(1+(($B214-$B213)/B213))*(1-Input!$B$8/12)</f>
        <v>414.09568090515876</v>
      </c>
      <c r="H214">
        <f t="shared" si="15"/>
        <v>712835.95388049365</v>
      </c>
      <c r="I214">
        <f>I213*(1+(($B214-$B213)/B213))*(1-Input!$B$9/12)</f>
        <v>403.21429782612176</v>
      </c>
      <c r="J214">
        <f t="shared" si="16"/>
        <v>694076.44945223397</v>
      </c>
      <c r="K214">
        <f>K213*(1+(($B214-$B213)/B213))*(1-Input!$B$10/12)</f>
        <v>385.70749812313557</v>
      </c>
      <c r="L214">
        <f t="shared" si="17"/>
        <v>663894.7267642857</v>
      </c>
    </row>
    <row r="215" spans="1:12" x14ac:dyDescent="0.35">
      <c r="A215" t="str">
        <f>Dati!A215</f>
        <v>2005-09</v>
      </c>
      <c r="B215">
        <f>Dati!B215</f>
        <v>434.31197560808698</v>
      </c>
      <c r="C215">
        <f t="shared" si="18"/>
        <v>1735</v>
      </c>
      <c r="D215">
        <f>IF(OR(RIGHT(A215,2)="12",RIGHT(A215,2)="03",RIGHT(A215,2)="06",RIGHT(A215,2)="09"),TRUNC(Input!$B$12/B215),0)</f>
        <v>11</v>
      </c>
      <c r="E215">
        <f>IF(D215=0,0,IF(Input!$C$2="FISSA",Input!$C$3,MIN(Input!$C$6,MAX(Input!$C$5,B215*Input!$C$4))))</f>
        <v>15</v>
      </c>
      <c r="F215">
        <f t="shared" si="19"/>
        <v>1080</v>
      </c>
      <c r="G215">
        <f>G214*(1+(($B215-$B214)/B214))*(1-Input!$B$8/12)</f>
        <v>426.63508127207069</v>
      </c>
      <c r="H215">
        <f t="shared" si="15"/>
        <v>739131.8660070427</v>
      </c>
      <c r="I215">
        <f>I214*(1+(($B215-$B214)/B214))*(1-Input!$B$9/12)</f>
        <v>415.3722622377029</v>
      </c>
      <c r="J215">
        <f t="shared" si="16"/>
        <v>719590.87498241453</v>
      </c>
      <c r="K215">
        <f>K214*(1+(($B215-$B214)/B214))*(1-Input!$B$10/12)</f>
        <v>397.25479087692645</v>
      </c>
      <c r="L215">
        <f t="shared" si="17"/>
        <v>688157.06217146735</v>
      </c>
    </row>
    <row r="216" spans="1:12" x14ac:dyDescent="0.35">
      <c r="A216" t="str">
        <f>Dati!A216</f>
        <v>2005-10</v>
      </c>
      <c r="B216">
        <f>Dati!B216</f>
        <v>422.69463277724498</v>
      </c>
      <c r="C216">
        <f t="shared" si="18"/>
        <v>1735</v>
      </c>
      <c r="D216">
        <f>IF(OR(RIGHT(A216,2)="12",RIGHT(A216,2)="03",RIGHT(A216,2)="06",RIGHT(A216,2)="09"),TRUNC(Input!$B$12/B216),0)</f>
        <v>0</v>
      </c>
      <c r="E216">
        <f>IF(D216=0,0,IF(Input!$C$2="FISSA",Input!$C$3,MIN(Input!$C$6,MAX(Input!$C$5,B216*Input!$C$4))))</f>
        <v>0</v>
      </c>
      <c r="F216">
        <f t="shared" si="19"/>
        <v>1080</v>
      </c>
      <c r="G216">
        <f>G215*(1+(($B216-$B215)/B215))*(1-Input!$B$8/12)</f>
        <v>415.18848455836365</v>
      </c>
      <c r="H216">
        <f t="shared" si="15"/>
        <v>719272.02070876095</v>
      </c>
      <c r="I216">
        <f>I215*(1+(($B216-$B215)/B215))*(1-Input!$B$9/12)</f>
        <v>404.17731367240896</v>
      </c>
      <c r="J216">
        <f t="shared" si="16"/>
        <v>700167.63922162959</v>
      </c>
      <c r="K216">
        <f>K215*(1+(($B216-$B215)/B215))*(1-Input!$B$10/12)</f>
        <v>386.46758957560968</v>
      </c>
      <c r="L216">
        <f t="shared" si="17"/>
        <v>669441.26791368274</v>
      </c>
    </row>
    <row r="217" spans="1:12" x14ac:dyDescent="0.35">
      <c r="A217" t="str">
        <f>Dati!A217</f>
        <v>2005-11</v>
      </c>
      <c r="B217">
        <f>Dati!B217</f>
        <v>438.30415924552801</v>
      </c>
      <c r="C217">
        <f t="shared" si="18"/>
        <v>1735</v>
      </c>
      <c r="D217">
        <f>IF(OR(RIGHT(A217,2)="12",RIGHT(A217,2)="03",RIGHT(A217,2)="06",RIGHT(A217,2)="09"),TRUNC(Input!$B$12/B217),0)</f>
        <v>0</v>
      </c>
      <c r="E217">
        <f>IF(D217=0,0,IF(Input!$C$2="FISSA",Input!$C$3,MIN(Input!$C$6,MAX(Input!$C$5,B217*Input!$C$4))))</f>
        <v>0</v>
      </c>
      <c r="F217">
        <f t="shared" si="19"/>
        <v>1080</v>
      </c>
      <c r="G217">
        <f>G216*(1+(($B217-$B216)/B216))*(1-Input!$B$8/12)</f>
        <v>430.48494264976097</v>
      </c>
      <c r="H217">
        <f t="shared" si="15"/>
        <v>745811.37549733534</v>
      </c>
      <c r="I217">
        <f>I216*(1+(($B217-$B216)/B216))*(1-Input!$B$9/12)</f>
        <v>419.01570810212041</v>
      </c>
      <c r="J217">
        <f t="shared" si="16"/>
        <v>725912.25355717889</v>
      </c>
      <c r="K217">
        <f>K216*(1+(($B217-$B216)/B216))*(1-Input!$B$10/12)</f>
        <v>400.5723268800316</v>
      </c>
      <c r="L217">
        <f t="shared" si="17"/>
        <v>693912.98713685479</v>
      </c>
    </row>
    <row r="218" spans="1:12" x14ac:dyDescent="0.35">
      <c r="A218" t="str">
        <f>Dati!A218</f>
        <v>2005-12</v>
      </c>
      <c r="B218">
        <f>Dati!B218</f>
        <v>449.19174569477002</v>
      </c>
      <c r="C218">
        <f t="shared" si="18"/>
        <v>1746</v>
      </c>
      <c r="D218">
        <f>IF(OR(RIGHT(A218,2)="12",RIGHT(A218,2)="03",RIGHT(A218,2)="06",RIGHT(A218,2)="09"),TRUNC(Input!$B$12/B218),0)</f>
        <v>11</v>
      </c>
      <c r="E218">
        <f>IF(D218=0,0,IF(Input!$C$2="FISSA",Input!$C$3,MIN(Input!$C$6,MAX(Input!$C$5,B218*Input!$C$4))))</f>
        <v>15</v>
      </c>
      <c r="F218">
        <f t="shared" si="19"/>
        <v>1095</v>
      </c>
      <c r="G218">
        <f>G217*(1+(($B218-$B217)/B217))*(1-Input!$B$8/12)</f>
        <v>441.14153291802586</v>
      </c>
      <c r="H218">
        <f t="shared" si="15"/>
        <v>769138.11647487315</v>
      </c>
      <c r="I218">
        <f>I217*(1+(($B218-$B217)/B217))*(1-Input!$B$9/12)</f>
        <v>429.33470116669332</v>
      </c>
      <c r="J218">
        <f t="shared" si="16"/>
        <v>748523.38823704654</v>
      </c>
      <c r="K218">
        <f>K217*(1+(($B218-$B217)/B217))*(1-Input!$B$10/12)</f>
        <v>410.35159394417144</v>
      </c>
      <c r="L218">
        <f t="shared" si="17"/>
        <v>715378.88302652328</v>
      </c>
    </row>
    <row r="219" spans="1:12" x14ac:dyDescent="0.35">
      <c r="A219" t="str">
        <f>Dati!A219</f>
        <v>2006-01</v>
      </c>
      <c r="B219">
        <f>Dati!B219</f>
        <v>471.40394352892201</v>
      </c>
      <c r="C219">
        <f t="shared" si="18"/>
        <v>1746</v>
      </c>
      <c r="D219">
        <f>IF(OR(RIGHT(A219,2)="12",RIGHT(A219,2)="03",RIGHT(A219,2)="06",RIGHT(A219,2)="09"),TRUNC(Input!$B$12/B219),0)</f>
        <v>0</v>
      </c>
      <c r="E219">
        <f>IF(D219=0,0,IF(Input!$C$2="FISSA",Input!$C$3,MIN(Input!$C$6,MAX(Input!$C$5,B219*Input!$C$4))))</f>
        <v>0</v>
      </c>
      <c r="F219">
        <f t="shared" si="19"/>
        <v>1095</v>
      </c>
      <c r="G219">
        <f>G218*(1+(($B219-$B218)/B218))*(1-Input!$B$8/12)</f>
        <v>462.91707407818512</v>
      </c>
      <c r="H219">
        <f t="shared" si="15"/>
        <v>807158.21134051122</v>
      </c>
      <c r="I219">
        <f>I218*(1+(($B219-$B218)/B218))*(1-Input!$B$9/12)</f>
        <v>450.47111520859551</v>
      </c>
      <c r="J219">
        <f t="shared" si="16"/>
        <v>785427.56715420773</v>
      </c>
      <c r="K219">
        <f>K218*(1+(($B219-$B218)/B218))*(1-Input!$B$10/12)</f>
        <v>430.46374049701262</v>
      </c>
      <c r="L219">
        <f t="shared" si="17"/>
        <v>750494.69090778404</v>
      </c>
    </row>
    <row r="220" spans="1:12" x14ac:dyDescent="0.35">
      <c r="A220" t="str">
        <f>Dati!A220</f>
        <v>2006-02</v>
      </c>
      <c r="B220">
        <f>Dati!B220</f>
        <v>470.90302564236202</v>
      </c>
      <c r="C220">
        <f t="shared" si="18"/>
        <v>1746</v>
      </c>
      <c r="D220">
        <f>IF(OR(RIGHT(A220,2)="12",RIGHT(A220,2)="03",RIGHT(A220,2)="06",RIGHT(A220,2)="09"),TRUNC(Input!$B$12/B220),0)</f>
        <v>0</v>
      </c>
      <c r="E220">
        <f>IF(D220=0,0,IF(Input!$C$2="FISSA",Input!$C$3,MIN(Input!$C$6,MAX(Input!$C$5,B220*Input!$C$4))))</f>
        <v>0</v>
      </c>
      <c r="F220">
        <f t="shared" si="19"/>
        <v>1095</v>
      </c>
      <c r="G220">
        <f>G219*(1+(($B220-$B219)/B219))*(1-Input!$B$8/12)</f>
        <v>462.38663898092722</v>
      </c>
      <c r="H220">
        <f t="shared" si="15"/>
        <v>806232.07166069897</v>
      </c>
      <c r="I220">
        <f>I219*(1+(($B220-$B219)/B219))*(1-Input!$B$9/12)</f>
        <v>449.89869230037277</v>
      </c>
      <c r="J220">
        <f t="shared" si="16"/>
        <v>784428.11675645085</v>
      </c>
      <c r="K220">
        <f>K219*(1+(($B220-$B219)/B219))*(1-Input!$B$10/12)</f>
        <v>429.82715671995243</v>
      </c>
      <c r="L220">
        <f t="shared" si="17"/>
        <v>749383.21563303692</v>
      </c>
    </row>
    <row r="221" spans="1:12" x14ac:dyDescent="0.35">
      <c r="A221" t="str">
        <f>Dati!A221</f>
        <v>2006-03</v>
      </c>
      <c r="B221">
        <f>Dati!B221</f>
        <v>481.01146060377198</v>
      </c>
      <c r="C221">
        <f t="shared" si="18"/>
        <v>1756</v>
      </c>
      <c r="D221">
        <f>IF(OR(RIGHT(A221,2)="12",RIGHT(A221,2)="03",RIGHT(A221,2)="06",RIGHT(A221,2)="09"),TRUNC(Input!$B$12/B221),0)</f>
        <v>10</v>
      </c>
      <c r="E221">
        <f>IF(D221=0,0,IF(Input!$C$2="FISSA",Input!$C$3,MIN(Input!$C$6,MAX(Input!$C$5,B221*Input!$C$4))))</f>
        <v>15</v>
      </c>
      <c r="F221">
        <f t="shared" si="19"/>
        <v>1110</v>
      </c>
      <c r="G221">
        <f>G220*(1+(($B221-$B220)/B220))*(1-Input!$B$8/12)</f>
        <v>472.27290127756766</v>
      </c>
      <c r="H221">
        <f t="shared" si="15"/>
        <v>828201.21464340878</v>
      </c>
      <c r="I221">
        <f>I220*(1+(($B221-$B220)/B220))*(1-Input!$B$9/12)</f>
        <v>459.46050599202528</v>
      </c>
      <c r="J221">
        <f t="shared" si="16"/>
        <v>805702.64852199634</v>
      </c>
      <c r="K221">
        <f>K220*(1+(($B221-$B220)/B220))*(1-Input!$B$10/12)</f>
        <v>438.87091530276604</v>
      </c>
      <c r="L221">
        <f t="shared" si="17"/>
        <v>769547.32727165718</v>
      </c>
    </row>
    <row r="222" spans="1:12" x14ac:dyDescent="0.35">
      <c r="A222" t="str">
        <f>Dati!A222</f>
        <v>2006-04</v>
      </c>
      <c r="B222">
        <f>Dati!B222</f>
        <v>497.265186351485</v>
      </c>
      <c r="C222">
        <f t="shared" si="18"/>
        <v>1756</v>
      </c>
      <c r="D222">
        <f>IF(OR(RIGHT(A222,2)="12",RIGHT(A222,2)="03",RIGHT(A222,2)="06",RIGHT(A222,2)="09"),TRUNC(Input!$B$12/B222),0)</f>
        <v>0</v>
      </c>
      <c r="E222">
        <f>IF(D222=0,0,IF(Input!$C$2="FISSA",Input!$C$3,MIN(Input!$C$6,MAX(Input!$C$5,B222*Input!$C$4))))</f>
        <v>0</v>
      </c>
      <c r="F222">
        <f t="shared" si="19"/>
        <v>1110</v>
      </c>
      <c r="G222">
        <f>G221*(1+(($B222-$B221)/B221))*(1-Input!$B$8/12)</f>
        <v>488.19065882914396</v>
      </c>
      <c r="H222">
        <f t="shared" si="15"/>
        <v>856152.79690397682</v>
      </c>
      <c r="I222">
        <f>I221*(1+(($B222-$B221)/B221))*(1-Input!$B$9/12)</f>
        <v>474.88705395107235</v>
      </c>
      <c r="J222">
        <f t="shared" si="16"/>
        <v>832791.666738083</v>
      </c>
      <c r="K222">
        <f>K221*(1+(($B222-$B221)/B221))*(1-Input!$B$10/12)</f>
        <v>453.51163954321345</v>
      </c>
      <c r="L222">
        <f t="shared" si="17"/>
        <v>795256.43903788284</v>
      </c>
    </row>
    <row r="223" spans="1:12" x14ac:dyDescent="0.35">
      <c r="A223" t="str">
        <f>Dati!A223</f>
        <v>2006-05</v>
      </c>
      <c r="B223">
        <f>Dati!B223</f>
        <v>478.08097468377503</v>
      </c>
      <c r="C223">
        <f t="shared" si="18"/>
        <v>1756</v>
      </c>
      <c r="D223">
        <f>IF(OR(RIGHT(A223,2)="12",RIGHT(A223,2)="03",RIGHT(A223,2)="06",RIGHT(A223,2)="09"),TRUNC(Input!$B$12/B223),0)</f>
        <v>0</v>
      </c>
      <c r="E223">
        <f>IF(D223=0,0,IF(Input!$C$2="FISSA",Input!$C$3,MIN(Input!$C$6,MAX(Input!$C$5,B223*Input!$C$4))))</f>
        <v>0</v>
      </c>
      <c r="F223">
        <f t="shared" si="19"/>
        <v>1110</v>
      </c>
      <c r="G223">
        <f>G222*(1+(($B223-$B222)/B222))*(1-Input!$B$8/12)</f>
        <v>469.3174242929868</v>
      </c>
      <c r="H223">
        <f t="shared" si="15"/>
        <v>823011.39705848484</v>
      </c>
      <c r="I223">
        <f>I222*(1+(($B223-$B222)/B222))*(1-Input!$B$9/12)</f>
        <v>456.47106011195547</v>
      </c>
      <c r="J223">
        <f t="shared" si="16"/>
        <v>800453.18155659374</v>
      </c>
      <c r="K223">
        <f>K222*(1+(($B223-$B222)/B222))*(1-Input!$B$10/12)</f>
        <v>435.83374205346234</v>
      </c>
      <c r="L223">
        <f t="shared" si="17"/>
        <v>764214.05104587984</v>
      </c>
    </row>
    <row r="224" spans="1:12" x14ac:dyDescent="0.35">
      <c r="A224" t="str">
        <f>Dati!A224</f>
        <v>2006-06</v>
      </c>
      <c r="B224">
        <f>Dati!B224</f>
        <v>478.06916346011701</v>
      </c>
      <c r="C224">
        <f t="shared" si="18"/>
        <v>1766</v>
      </c>
      <c r="D224">
        <f>IF(OR(RIGHT(A224,2)="12",RIGHT(A224,2)="03",RIGHT(A224,2)="06",RIGHT(A224,2)="09"),TRUNC(Input!$B$12/B224),0)</f>
        <v>10</v>
      </c>
      <c r="E224">
        <f>IF(D224=0,0,IF(Input!$C$2="FISSA",Input!$C$3,MIN(Input!$C$6,MAX(Input!$C$5,B224*Input!$C$4))))</f>
        <v>15</v>
      </c>
      <c r="F224">
        <f t="shared" si="19"/>
        <v>1125</v>
      </c>
      <c r="G224">
        <f>G223*(1+(($B224-$B223)/B223))*(1-Input!$B$8/12)</f>
        <v>469.2667207579841</v>
      </c>
      <c r="H224">
        <f t="shared" si="15"/>
        <v>827600.02885859995</v>
      </c>
      <c r="I224">
        <f>I223*(1+(($B224-$B223)/B223))*(1-Input!$B$9/12)</f>
        <v>456.36468698369947</v>
      </c>
      <c r="J224">
        <f t="shared" si="16"/>
        <v>804815.03721321328</v>
      </c>
      <c r="K224">
        <f>K223*(1+(($B224-$B223)/B223))*(1-Input!$B$10/12)</f>
        <v>435.64138166222199</v>
      </c>
      <c r="L224">
        <f t="shared" si="17"/>
        <v>768217.68001548399</v>
      </c>
    </row>
    <row r="225" spans="1:12" x14ac:dyDescent="0.35">
      <c r="A225" t="str">
        <f>Dati!A225</f>
        <v>2006-07</v>
      </c>
      <c r="B225">
        <f>Dati!B225</f>
        <v>481.450206178504</v>
      </c>
      <c r="C225">
        <f t="shared" si="18"/>
        <v>1766</v>
      </c>
      <c r="D225">
        <f>IF(OR(RIGHT(A225,2)="12",RIGHT(A225,2)="03",RIGHT(A225,2)="06",RIGHT(A225,2)="09"),TRUNC(Input!$B$12/B225),0)</f>
        <v>0</v>
      </c>
      <c r="E225">
        <f>IF(D225=0,0,IF(Input!$C$2="FISSA",Input!$C$3,MIN(Input!$C$6,MAX(Input!$C$5,B225*Input!$C$4))))</f>
        <v>0</v>
      </c>
      <c r="F225">
        <f t="shared" si="19"/>
        <v>1125</v>
      </c>
      <c r="G225">
        <f>G224*(1+(($B225-$B224)/B224))*(1-Input!$B$8/12)</f>
        <v>472.54612794228746</v>
      </c>
      <c r="H225">
        <f t="shared" si="15"/>
        <v>833391.46194607962</v>
      </c>
      <c r="I225">
        <f>I224*(1+(($B225-$B224)/B224))*(1-Input!$B$9/12)</f>
        <v>459.49648101649581</v>
      </c>
      <c r="J225">
        <f t="shared" si="16"/>
        <v>810345.78547513159</v>
      </c>
      <c r="K225">
        <f>K224*(1+(($B225-$B224)/B224))*(1-Input!$B$10/12)</f>
        <v>438.53956191193788</v>
      </c>
      <c r="L225">
        <f t="shared" si="17"/>
        <v>773335.86633648234</v>
      </c>
    </row>
    <row r="226" spans="1:12" x14ac:dyDescent="0.35">
      <c r="A226" t="str">
        <f>Dati!A226</f>
        <v>2006-08</v>
      </c>
      <c r="B226">
        <f>Dati!B226</f>
        <v>494.17544265017801</v>
      </c>
      <c r="C226">
        <f t="shared" si="18"/>
        <v>1766</v>
      </c>
      <c r="D226">
        <f>IF(OR(RIGHT(A226,2)="12",RIGHT(A226,2)="03",RIGHT(A226,2)="06",RIGHT(A226,2)="09"),TRUNC(Input!$B$12/B226),0)</f>
        <v>0</v>
      </c>
      <c r="E226">
        <f>IF(D226=0,0,IF(Input!$C$2="FISSA",Input!$C$3,MIN(Input!$C$6,MAX(Input!$C$5,B226*Input!$C$4))))</f>
        <v>0</v>
      </c>
      <c r="F226">
        <f t="shared" si="19"/>
        <v>1125</v>
      </c>
      <c r="G226">
        <f>G225*(1+(($B226-$B225)/B225))*(1-Input!$B$8/12)</f>
        <v>484.99560057156054</v>
      </c>
      <c r="H226">
        <f t="shared" si="15"/>
        <v>855377.23060937587</v>
      </c>
      <c r="I226">
        <f>I225*(1+(($B226-$B225)/B225))*(1-Input!$B$9/12)</f>
        <v>471.54319875258756</v>
      </c>
      <c r="J226">
        <f t="shared" si="16"/>
        <v>831620.28899706958</v>
      </c>
      <c r="K226">
        <f>K225*(1+(($B226-$B225)/B225))*(1-Input!$B$10/12)</f>
        <v>449.9430703942358</v>
      </c>
      <c r="L226">
        <f t="shared" si="17"/>
        <v>793474.46231622039</v>
      </c>
    </row>
    <row r="227" spans="1:12" x14ac:dyDescent="0.35">
      <c r="A227" t="str">
        <f>Dati!A227</f>
        <v>2006-09</v>
      </c>
      <c r="B227">
        <f>Dati!B227</f>
        <v>500.06895469164999</v>
      </c>
      <c r="C227">
        <f t="shared" si="18"/>
        <v>1775</v>
      </c>
      <c r="D227">
        <f>IF(OR(RIGHT(A227,2)="12",RIGHT(A227,2)="03",RIGHT(A227,2)="06",RIGHT(A227,2)="09"),TRUNC(Input!$B$12/B227),0)</f>
        <v>9</v>
      </c>
      <c r="E227">
        <f>IF(D227=0,0,IF(Input!$C$2="FISSA",Input!$C$3,MIN(Input!$C$6,MAX(Input!$C$5,B227*Input!$C$4))))</f>
        <v>15</v>
      </c>
      <c r="F227">
        <f t="shared" si="19"/>
        <v>1140</v>
      </c>
      <c r="G227">
        <f>G226*(1+(($B227-$B226)/B226))*(1-Input!$B$8/12)</f>
        <v>490.7387359647152</v>
      </c>
      <c r="H227">
        <f t="shared" si="15"/>
        <v>869921.25633736944</v>
      </c>
      <c r="I227">
        <f>I226*(1+(($B227-$B226)/B226))*(1-Input!$B$9/12)</f>
        <v>477.06739001570787</v>
      </c>
      <c r="J227">
        <f t="shared" si="16"/>
        <v>845654.61727788148</v>
      </c>
      <c r="K227">
        <f>K226*(1+(($B227-$B226)/B226))*(1-Input!$B$10/12)</f>
        <v>455.11935722587754</v>
      </c>
      <c r="L227">
        <f t="shared" si="17"/>
        <v>806696.85907593265</v>
      </c>
    </row>
    <row r="228" spans="1:12" x14ac:dyDescent="0.35">
      <c r="A228" t="str">
        <f>Dati!A228</f>
        <v>2006-10</v>
      </c>
      <c r="B228">
        <f>Dati!B228</f>
        <v>518.92344450957705</v>
      </c>
      <c r="C228">
        <f t="shared" si="18"/>
        <v>1775</v>
      </c>
      <c r="D228">
        <f>IF(OR(RIGHT(A228,2)="12",RIGHT(A228,2)="03",RIGHT(A228,2)="06",RIGHT(A228,2)="09"),TRUNC(Input!$B$12/B228),0)</f>
        <v>0</v>
      </c>
      <c r="E228">
        <f>IF(D228=0,0,IF(Input!$C$2="FISSA",Input!$C$3,MIN(Input!$C$6,MAX(Input!$C$5,B228*Input!$C$4))))</f>
        <v>0</v>
      </c>
      <c r="F228">
        <f t="shared" si="19"/>
        <v>1140</v>
      </c>
      <c r="G228">
        <f>G227*(1+(($B228-$B227)/B227))*(1-Input!$B$8/12)</f>
        <v>509.1990044822831</v>
      </c>
      <c r="H228">
        <f t="shared" si="15"/>
        <v>902688.23295605252</v>
      </c>
      <c r="I228">
        <f>I227*(1+(($B228-$B227)/B227))*(1-Input!$B$9/12)</f>
        <v>494.95149751896599</v>
      </c>
      <c r="J228">
        <f t="shared" si="16"/>
        <v>877398.90809616458</v>
      </c>
      <c r="K228">
        <f>K227*(1+(($B228-$B227)/B227))*(1-Input!$B$10/12)</f>
        <v>472.08229436409596</v>
      </c>
      <c r="L228">
        <f t="shared" si="17"/>
        <v>836806.0724962703</v>
      </c>
    </row>
    <row r="229" spans="1:12" x14ac:dyDescent="0.35">
      <c r="A229" t="str">
        <f>Dati!A229</f>
        <v>2006-11</v>
      </c>
      <c r="B229">
        <f>Dati!B229</f>
        <v>533.84900890364599</v>
      </c>
      <c r="C229">
        <f t="shared" si="18"/>
        <v>1775</v>
      </c>
      <c r="D229">
        <f>IF(OR(RIGHT(A229,2)="12",RIGHT(A229,2)="03",RIGHT(A229,2)="06",RIGHT(A229,2)="09"),TRUNC(Input!$B$12/B229),0)</f>
        <v>0</v>
      </c>
      <c r="E229">
        <f>IF(D229=0,0,IF(Input!$C$2="FISSA",Input!$C$3,MIN(Input!$C$6,MAX(Input!$C$5,B229*Input!$C$4))))</f>
        <v>0</v>
      </c>
      <c r="F229">
        <f t="shared" si="19"/>
        <v>1140</v>
      </c>
      <c r="G229">
        <f>G228*(1+(($B229-$B228)/B228))*(1-Input!$B$8/12)</f>
        <v>523.80121539087088</v>
      </c>
      <c r="H229">
        <f t="shared" si="15"/>
        <v>928607.1573187958</v>
      </c>
      <c r="I229">
        <f>I228*(1+(($B229-$B228)/B228))*(1-Input!$B$9/12)</f>
        <v>509.08148671307913</v>
      </c>
      <c r="J229">
        <f t="shared" si="16"/>
        <v>902479.63891571551</v>
      </c>
      <c r="K229">
        <f>K228*(1+(($B229-$B228)/B228))*(1-Input!$B$10/12)</f>
        <v>485.45822899735964</v>
      </c>
      <c r="L229">
        <f t="shared" si="17"/>
        <v>860548.35647031339</v>
      </c>
    </row>
    <row r="230" spans="1:12" x14ac:dyDescent="0.35">
      <c r="A230" t="str">
        <f>Dati!A230</f>
        <v>2006-12</v>
      </c>
      <c r="B230">
        <f>Dati!B230</f>
        <v>545.89692207475503</v>
      </c>
      <c r="C230">
        <f t="shared" si="18"/>
        <v>1784</v>
      </c>
      <c r="D230">
        <f>IF(OR(RIGHT(A230,2)="12",RIGHT(A230,2)="03",RIGHT(A230,2)="06",RIGHT(A230,2)="09"),TRUNC(Input!$B$12/B230),0)</f>
        <v>9</v>
      </c>
      <c r="E230">
        <f>IF(D230=0,0,IF(Input!$C$2="FISSA",Input!$C$3,MIN(Input!$C$6,MAX(Input!$C$5,B230*Input!$C$4))))</f>
        <v>15</v>
      </c>
      <c r="F230">
        <f t="shared" si="19"/>
        <v>1155</v>
      </c>
      <c r="G230">
        <f>G229*(1+(($B230-$B229)/B229))*(1-Input!$B$8/12)</f>
        <v>535.57773459603607</v>
      </c>
      <c r="H230">
        <f t="shared" si="15"/>
        <v>954315.67851932836</v>
      </c>
      <c r="I230">
        <f>I229*(1+(($B230-$B229)/B229))*(1-Input!$B$9/12)</f>
        <v>520.46199386173259</v>
      </c>
      <c r="J230">
        <f t="shared" si="16"/>
        <v>927349.19704933092</v>
      </c>
      <c r="K230">
        <f>K229*(1+(($B230-$B229)/B229))*(1-Input!$B$10/12)</f>
        <v>496.20721906453167</v>
      </c>
      <c r="L230">
        <f t="shared" si="17"/>
        <v>884078.67881112453</v>
      </c>
    </row>
    <row r="231" spans="1:12" x14ac:dyDescent="0.35">
      <c r="A231" t="str">
        <f>Dati!A231</f>
        <v>2007-01</v>
      </c>
      <c r="B231">
        <f>Dati!B231</f>
        <v>551.446455487055</v>
      </c>
      <c r="C231">
        <f t="shared" si="18"/>
        <v>1784</v>
      </c>
      <c r="D231">
        <f>IF(OR(RIGHT(A231,2)="12",RIGHT(A231,2)="03",RIGHT(A231,2)="06",RIGHT(A231,2)="09"),TRUNC(Input!$B$12/B231),0)</f>
        <v>0</v>
      </c>
      <c r="E231">
        <f>IF(D231=0,0,IF(Input!$C$2="FISSA",Input!$C$3,MIN(Input!$C$6,MAX(Input!$C$5,B231*Input!$C$4))))</f>
        <v>0</v>
      </c>
      <c r="F231">
        <f t="shared" si="19"/>
        <v>1155</v>
      </c>
      <c r="G231">
        <f>G230*(1+(($B231-$B230)/B230))*(1-Input!$B$8/12)</f>
        <v>540.97727898536903</v>
      </c>
      <c r="H231">
        <f t="shared" si="15"/>
        <v>963948.46570989839</v>
      </c>
      <c r="I231">
        <f>I230*(1+(($B231-$B230)/B230))*(1-Input!$B$9/12)</f>
        <v>525.64342647601404</v>
      </c>
      <c r="J231">
        <f t="shared" si="16"/>
        <v>936592.872833209</v>
      </c>
      <c r="K231">
        <f>K230*(1+(($B231-$B230)/B230))*(1-Input!$B$10/12)</f>
        <v>501.04275709650801</v>
      </c>
      <c r="L231">
        <f t="shared" si="17"/>
        <v>892705.27866017027</v>
      </c>
    </row>
    <row r="232" spans="1:12" x14ac:dyDescent="0.35">
      <c r="A232" t="str">
        <f>Dati!A232</f>
        <v>2007-02</v>
      </c>
      <c r="B232">
        <f>Dati!B232</f>
        <v>548.75818694161103</v>
      </c>
      <c r="C232">
        <f t="shared" si="18"/>
        <v>1784</v>
      </c>
      <c r="D232">
        <f>IF(OR(RIGHT(A232,2)="12",RIGHT(A232,2)="03",RIGHT(A232,2)="06",RIGHT(A232,2)="09"),TRUNC(Input!$B$12/B232),0)</f>
        <v>0</v>
      </c>
      <c r="E232">
        <f>IF(D232=0,0,IF(Input!$C$2="FISSA",Input!$C$3,MIN(Input!$C$6,MAX(Input!$C$5,B232*Input!$C$4))))</f>
        <v>0</v>
      </c>
      <c r="F232">
        <f t="shared" si="19"/>
        <v>1155</v>
      </c>
      <c r="G232">
        <f>G231*(1+(($B232-$B231)/B231))*(1-Input!$B$8/12)</f>
        <v>538.29518537970318</v>
      </c>
      <c r="H232">
        <f t="shared" si="15"/>
        <v>959163.61071739043</v>
      </c>
      <c r="I232">
        <f>I231*(1+(($B232-$B231)/B231))*(1-Input!$B$9/12)</f>
        <v>522.9719709592689</v>
      </c>
      <c r="J232">
        <f t="shared" si="16"/>
        <v>931826.99619133573</v>
      </c>
      <c r="K232">
        <f>K231*(1+(($B232-$B231)/B231))*(1-Input!$B$10/12)</f>
        <v>498.39245348645744</v>
      </c>
      <c r="L232">
        <f t="shared" si="17"/>
        <v>887977.13701984007</v>
      </c>
    </row>
    <row r="233" spans="1:12" x14ac:dyDescent="0.35">
      <c r="A233" t="str">
        <f>Dati!A233</f>
        <v>2007-03</v>
      </c>
      <c r="B233">
        <f>Dati!B233</f>
        <v>559.99548618467395</v>
      </c>
      <c r="C233">
        <f t="shared" si="18"/>
        <v>1792</v>
      </c>
      <c r="D233">
        <f>IF(OR(RIGHT(A233,2)="12",RIGHT(A233,2)="03",RIGHT(A233,2)="06",RIGHT(A233,2)="09"),TRUNC(Input!$B$12/B233),0)</f>
        <v>8</v>
      </c>
      <c r="E233">
        <f>IF(D233=0,0,IF(Input!$C$2="FISSA",Input!$C$3,MIN(Input!$C$6,MAX(Input!$C$5,B233*Input!$C$4))))</f>
        <v>15</v>
      </c>
      <c r="F233">
        <f t="shared" si="19"/>
        <v>1170</v>
      </c>
      <c r="G233">
        <f>G232*(1+(($B233-$B232)/B232))*(1-Input!$B$8/12)</f>
        <v>549.27245001657468</v>
      </c>
      <c r="H233">
        <f t="shared" si="15"/>
        <v>983126.23042970186</v>
      </c>
      <c r="I233">
        <f>I232*(1+(($B233-$B232)/B232))*(1-Input!$B$9/12)</f>
        <v>533.57004451329874</v>
      </c>
      <c r="J233">
        <f t="shared" si="16"/>
        <v>954987.51976783131</v>
      </c>
      <c r="K233">
        <f>K232*(1+(($B233-$B232)/B232))*(1-Input!$B$10/12)</f>
        <v>508.38646293486647</v>
      </c>
      <c r="L233">
        <f t="shared" si="17"/>
        <v>909858.54157928075</v>
      </c>
    </row>
    <row r="234" spans="1:12" x14ac:dyDescent="0.35">
      <c r="A234" t="str">
        <f>Dati!A234</f>
        <v>2007-04</v>
      </c>
      <c r="B234">
        <f>Dati!B234</f>
        <v>585.16459469545703</v>
      </c>
      <c r="C234">
        <f t="shared" si="18"/>
        <v>1792</v>
      </c>
      <c r="D234">
        <f>IF(OR(RIGHT(A234,2)="12",RIGHT(A234,2)="03",RIGHT(A234,2)="06",RIGHT(A234,2)="09"),TRUNC(Input!$B$12/B234),0)</f>
        <v>0</v>
      </c>
      <c r="E234">
        <f>IF(D234=0,0,IF(Input!$C$2="FISSA",Input!$C$3,MIN(Input!$C$6,MAX(Input!$C$5,B234*Input!$C$4))))</f>
        <v>0</v>
      </c>
      <c r="F234">
        <f t="shared" si="19"/>
        <v>1170</v>
      </c>
      <c r="G234">
        <f>G233*(1+(($B234-$B233)/B233))*(1-Input!$B$8/12)</f>
        <v>573.91177956648812</v>
      </c>
      <c r="H234">
        <f t="shared" si="15"/>
        <v>1027279.9089831468</v>
      </c>
      <c r="I234">
        <f>I233*(1+(($B234-$B233)/B233))*(1-Input!$B$9/12)</f>
        <v>557.43529973869488</v>
      </c>
      <c r="J234">
        <f t="shared" si="16"/>
        <v>997754.0571317412</v>
      </c>
      <c r="K234">
        <f>K233*(1+(($B234-$B233)/B233))*(1-Input!$B$10/12)</f>
        <v>531.01464529987049</v>
      </c>
      <c r="L234">
        <f t="shared" si="17"/>
        <v>950408.2443773679</v>
      </c>
    </row>
    <row r="235" spans="1:12" x14ac:dyDescent="0.35">
      <c r="A235" t="str">
        <f>Dati!A235</f>
        <v>2007-05</v>
      </c>
      <c r="B235">
        <f>Dati!B235</f>
        <v>603.10617580956205</v>
      </c>
      <c r="C235">
        <f t="shared" si="18"/>
        <v>1792</v>
      </c>
      <c r="D235">
        <f>IF(OR(RIGHT(A235,2)="12",RIGHT(A235,2)="03",RIGHT(A235,2)="06",RIGHT(A235,2)="09"),TRUNC(Input!$B$12/B235),0)</f>
        <v>0</v>
      </c>
      <c r="E235">
        <f>IF(D235=0,0,IF(Input!$C$2="FISSA",Input!$C$3,MIN(Input!$C$6,MAX(Input!$C$5,B235*Input!$C$4))))</f>
        <v>0</v>
      </c>
      <c r="F235">
        <f t="shared" si="19"/>
        <v>1170</v>
      </c>
      <c r="G235">
        <f>G234*(1+(($B235-$B234)/B234))*(1-Input!$B$8/12)</f>
        <v>591.4590486487723</v>
      </c>
      <c r="H235">
        <f t="shared" si="15"/>
        <v>1058724.6151786</v>
      </c>
      <c r="I235">
        <f>I234*(1+(($B235-$B234)/B234))*(1-Input!$B$9/12)</f>
        <v>574.40698701468159</v>
      </c>
      <c r="J235">
        <f t="shared" si="16"/>
        <v>1028167.3207303095</v>
      </c>
      <c r="K235">
        <f>K234*(1+(($B235-$B234)/B234))*(1-Input!$B$10/12)</f>
        <v>547.06790876608693</v>
      </c>
      <c r="L235">
        <f t="shared" si="17"/>
        <v>979175.69250882778</v>
      </c>
    </row>
    <row r="236" spans="1:12" x14ac:dyDescent="0.35">
      <c r="A236" t="str">
        <f>Dati!A236</f>
        <v>2007-06</v>
      </c>
      <c r="B236">
        <f>Dati!B236</f>
        <v>601.54893719016002</v>
      </c>
      <c r="C236">
        <f t="shared" si="18"/>
        <v>1800</v>
      </c>
      <c r="D236">
        <f>IF(OR(RIGHT(A236,2)="12",RIGHT(A236,2)="03",RIGHT(A236,2)="06",RIGHT(A236,2)="09"),TRUNC(Input!$B$12/B236),0)</f>
        <v>8</v>
      </c>
      <c r="E236">
        <f>IF(D236=0,0,IF(Input!$C$2="FISSA",Input!$C$3,MIN(Input!$C$6,MAX(Input!$C$5,B236*Input!$C$4))))</f>
        <v>15</v>
      </c>
      <c r="F236">
        <f t="shared" si="19"/>
        <v>1185</v>
      </c>
      <c r="G236">
        <f>G235*(1+(($B236-$B235)/B235))*(1-Input!$B$8/12)</f>
        <v>589.8827222781847</v>
      </c>
      <c r="H236">
        <f t="shared" si="15"/>
        <v>1060603.9001007325</v>
      </c>
      <c r="I236">
        <f>I235*(1+(($B236-$B235)/B235))*(1-Input!$B$9/12)</f>
        <v>572.80449144428178</v>
      </c>
      <c r="J236">
        <f t="shared" si="16"/>
        <v>1029863.0845997072</v>
      </c>
      <c r="K236">
        <f>K235*(1+(($B236-$B235)/B235))*(1-Input!$B$10/12)</f>
        <v>545.42800626756105</v>
      </c>
      <c r="L236">
        <f t="shared" si="17"/>
        <v>980585.41128160991</v>
      </c>
    </row>
    <row r="237" spans="1:12" x14ac:dyDescent="0.35">
      <c r="A237" t="str">
        <f>Dati!A237</f>
        <v>2007-07</v>
      </c>
      <c r="B237">
        <f>Dati!B237</f>
        <v>592.50224904114896</v>
      </c>
      <c r="C237">
        <f t="shared" si="18"/>
        <v>1800</v>
      </c>
      <c r="D237">
        <f>IF(OR(RIGHT(A237,2)="12",RIGHT(A237,2)="03",RIGHT(A237,2)="06",RIGHT(A237,2)="09"),TRUNC(Input!$B$12/B237),0)</f>
        <v>0</v>
      </c>
      <c r="E237">
        <f>IF(D237=0,0,IF(Input!$C$2="FISSA",Input!$C$3,MIN(Input!$C$6,MAX(Input!$C$5,B237*Input!$C$4))))</f>
        <v>0</v>
      </c>
      <c r="F237">
        <f t="shared" si="19"/>
        <v>1185</v>
      </c>
      <c r="G237">
        <f>G236*(1+(($B237-$B236)/B236))*(1-Input!$B$8/12)</f>
        <v>580.96306458920003</v>
      </c>
      <c r="H237">
        <f t="shared" si="15"/>
        <v>1044548.51626056</v>
      </c>
      <c r="I237">
        <f>I236*(1+(($B237-$B236)/B236))*(1-Input!$B$9/12)</f>
        <v>564.07255111074051</v>
      </c>
      <c r="J237">
        <f t="shared" si="16"/>
        <v>1014145.5919993329</v>
      </c>
      <c r="K237">
        <f>K236*(1+(($B237-$B236)/B236))*(1-Input!$B$10/12)</f>
        <v>537.00147632589949</v>
      </c>
      <c r="L237">
        <f t="shared" si="17"/>
        <v>965417.65738661913</v>
      </c>
    </row>
    <row r="238" spans="1:12" x14ac:dyDescent="0.35">
      <c r="A238" t="str">
        <f>Dati!A238</f>
        <v>2007-08</v>
      </c>
      <c r="B238">
        <f>Dati!B238</f>
        <v>591.11434396233403</v>
      </c>
      <c r="C238">
        <f t="shared" si="18"/>
        <v>1800</v>
      </c>
      <c r="D238">
        <f>IF(OR(RIGHT(A238,2)="12",RIGHT(A238,2)="03",RIGHT(A238,2)="06",RIGHT(A238,2)="09"),TRUNC(Input!$B$12/B238),0)</f>
        <v>0</v>
      </c>
      <c r="E238">
        <f>IF(D238=0,0,IF(Input!$C$2="FISSA",Input!$C$3,MIN(Input!$C$6,MAX(Input!$C$5,B238*Input!$C$4))))</f>
        <v>0</v>
      </c>
      <c r="F238">
        <f t="shared" si="19"/>
        <v>1185</v>
      </c>
      <c r="G238">
        <f>G237*(1+(($B238-$B237)/B237))*(1-Input!$B$8/12)</f>
        <v>579.55388925521447</v>
      </c>
      <c r="H238">
        <f t="shared" si="15"/>
        <v>1042012.000659386</v>
      </c>
      <c r="I238">
        <f>I237*(1+(($B238-$B237)/B237))*(1-Input!$B$9/12)</f>
        <v>562.63400124888699</v>
      </c>
      <c r="J238">
        <f t="shared" si="16"/>
        <v>1011556.2022479966</v>
      </c>
      <c r="K238">
        <f>K237*(1+(($B238-$B237)/B237))*(1-Input!$B$10/12)</f>
        <v>535.52035237097584</v>
      </c>
      <c r="L238">
        <f t="shared" si="17"/>
        <v>962751.63426775648</v>
      </c>
    </row>
    <row r="239" spans="1:12" x14ac:dyDescent="0.35">
      <c r="A239" t="str">
        <f>Dati!A239</f>
        <v>2007-09</v>
      </c>
      <c r="B239">
        <f>Dati!B239</f>
        <v>623.03274272839406</v>
      </c>
      <c r="C239">
        <f t="shared" si="18"/>
        <v>1808</v>
      </c>
      <c r="D239">
        <f>IF(OR(RIGHT(A239,2)="12",RIGHT(A239,2)="03",RIGHT(A239,2)="06",RIGHT(A239,2)="09"),TRUNC(Input!$B$12/B239),0)</f>
        <v>8</v>
      </c>
      <c r="E239">
        <f>IF(D239=0,0,IF(Input!$C$2="FISSA",Input!$C$3,MIN(Input!$C$6,MAX(Input!$C$5,B239*Input!$C$4))))</f>
        <v>15</v>
      </c>
      <c r="F239">
        <f t="shared" si="19"/>
        <v>1200</v>
      </c>
      <c r="G239">
        <f>G238*(1+(($B239-$B238)/B238))*(1-Input!$B$8/12)</f>
        <v>610.79715419181014</v>
      </c>
      <c r="H239">
        <f t="shared" si="15"/>
        <v>1103121.2547787926</v>
      </c>
      <c r="I239">
        <f>I238*(1+(($B239-$B238)/B238))*(1-Input!$B$9/12)</f>
        <v>592.8910023709027</v>
      </c>
      <c r="J239">
        <f t="shared" si="16"/>
        <v>1070746.932286592</v>
      </c>
      <c r="K239">
        <f>K238*(1+(($B239-$B238)/B238))*(1-Input!$B$10/12)</f>
        <v>564.2016605871454</v>
      </c>
      <c r="L239">
        <f t="shared" si="17"/>
        <v>1018876.6023415589</v>
      </c>
    </row>
    <row r="240" spans="1:12" x14ac:dyDescent="0.35">
      <c r="A240" t="str">
        <f>Dati!A240</f>
        <v>2007-10</v>
      </c>
      <c r="B240">
        <f>Dati!B240</f>
        <v>647.46530798654896</v>
      </c>
      <c r="C240">
        <f t="shared" si="18"/>
        <v>1808</v>
      </c>
      <c r="D240">
        <f>IF(OR(RIGHT(A240,2)="12",RIGHT(A240,2)="03",RIGHT(A240,2)="06",RIGHT(A240,2)="09"),TRUNC(Input!$B$12/B240),0)</f>
        <v>0</v>
      </c>
      <c r="E240">
        <f>IF(D240=0,0,IF(Input!$C$2="FISSA",Input!$C$3,MIN(Input!$C$6,MAX(Input!$C$5,B240*Input!$C$4))))</f>
        <v>0</v>
      </c>
      <c r="F240">
        <f t="shared" si="19"/>
        <v>1200</v>
      </c>
      <c r="G240">
        <f>G239*(1+(($B240-$B239)/B239))*(1-Input!$B$8/12)</f>
        <v>634.69699841741021</v>
      </c>
      <c r="H240">
        <f t="shared" si="15"/>
        <v>1146332.1731386776</v>
      </c>
      <c r="I240">
        <f>I239*(1+(($B240-$B239)/B239))*(1-Input!$B$9/12)</f>
        <v>616.01318019191774</v>
      </c>
      <c r="J240">
        <f t="shared" si="16"/>
        <v>1112551.8297869873</v>
      </c>
      <c r="K240">
        <f>K239*(1+(($B240-$B239)/B239))*(1-Input!$B$10/12)</f>
        <v>586.08283023570436</v>
      </c>
      <c r="L240">
        <f t="shared" si="17"/>
        <v>1058437.7570661535</v>
      </c>
    </row>
    <row r="241" spans="1:12" x14ac:dyDescent="0.35">
      <c r="A241" t="str">
        <f>Dati!A241</f>
        <v>2007-11</v>
      </c>
      <c r="B241">
        <f>Dati!B241</f>
        <v>619.10309647211102</v>
      </c>
      <c r="C241">
        <f t="shared" si="18"/>
        <v>1808</v>
      </c>
      <c r="D241">
        <f>IF(OR(RIGHT(A241,2)="12",RIGHT(A241,2)="03",RIGHT(A241,2)="06",RIGHT(A241,2)="09"),TRUNC(Input!$B$12/B241),0)</f>
        <v>0</v>
      </c>
      <c r="E241">
        <f>IF(D241=0,0,IF(Input!$C$2="FISSA",Input!$C$3,MIN(Input!$C$6,MAX(Input!$C$5,B241*Input!$C$4))))</f>
        <v>0</v>
      </c>
      <c r="F241">
        <f t="shared" si="19"/>
        <v>1200</v>
      </c>
      <c r="G241">
        <f>G240*(1+(($B241-$B240)/B240))*(1-Input!$B$8/12)</f>
        <v>606.84352807082348</v>
      </c>
      <c r="H241">
        <f t="shared" si="15"/>
        <v>1095973.0987520488</v>
      </c>
      <c r="I241">
        <f>I240*(1+(($B241-$B240)/B240))*(1-Input!$B$9/12)</f>
        <v>588.90601451088742</v>
      </c>
      <c r="J241">
        <f t="shared" si="16"/>
        <v>1063542.0742356845</v>
      </c>
      <c r="K241">
        <f>K240*(1+(($B241-$B240)/B240))*(1-Input!$B$10/12)</f>
        <v>560.17597361270987</v>
      </c>
      <c r="L241">
        <f t="shared" si="17"/>
        <v>1011598.1602917794</v>
      </c>
    </row>
    <row r="242" spans="1:12" x14ac:dyDescent="0.35">
      <c r="A242" t="str">
        <f>Dati!A242</f>
        <v>2007-12</v>
      </c>
      <c r="B242">
        <f>Dati!B242</f>
        <v>612.41342724109495</v>
      </c>
      <c r="C242">
        <f t="shared" si="18"/>
        <v>1816</v>
      </c>
      <c r="D242">
        <f>IF(OR(RIGHT(A242,2)="12",RIGHT(A242,2)="03",RIGHT(A242,2)="06",RIGHT(A242,2)="09"),TRUNC(Input!$B$12/B242),0)</f>
        <v>8</v>
      </c>
      <c r="E242">
        <f>IF(D242=0,0,IF(Input!$C$2="FISSA",Input!$C$3,MIN(Input!$C$6,MAX(Input!$C$5,B242*Input!$C$4))))</f>
        <v>15</v>
      </c>
      <c r="F242">
        <f t="shared" si="19"/>
        <v>1215</v>
      </c>
      <c r="G242">
        <f>G241*(1+(($B242-$B241)/B241))*(1-Input!$B$8/12)</f>
        <v>600.23630476964001</v>
      </c>
      <c r="H242">
        <f t="shared" si="15"/>
        <v>1088814.1294616663</v>
      </c>
      <c r="I242">
        <f>I241*(1+(($B242-$B241)/B241))*(1-Input!$B$9/12)</f>
        <v>582.42127439597914</v>
      </c>
      <c r="J242">
        <f t="shared" si="16"/>
        <v>1056462.0343030982</v>
      </c>
      <c r="K242">
        <f>K241*(1+(($B242-$B241)/B241))*(1-Input!$B$10/12)</f>
        <v>553.89215211877627</v>
      </c>
      <c r="L242">
        <f t="shared" si="17"/>
        <v>1004653.1482476977</v>
      </c>
    </row>
    <row r="243" spans="1:12" x14ac:dyDescent="0.35">
      <c r="A243" t="str">
        <f>Dati!A243</f>
        <v>2008-01</v>
      </c>
      <c r="B243">
        <f>Dati!B243</f>
        <v>562.39476752092196</v>
      </c>
      <c r="C243">
        <f t="shared" si="18"/>
        <v>1816</v>
      </c>
      <c r="D243">
        <f>IF(OR(RIGHT(A243,2)="12",RIGHT(A243,2)="03",RIGHT(A243,2)="06",RIGHT(A243,2)="09"),TRUNC(Input!$B$12/B243),0)</f>
        <v>0</v>
      </c>
      <c r="E243">
        <f>IF(D243=0,0,IF(Input!$C$2="FISSA",Input!$C$3,MIN(Input!$C$6,MAX(Input!$C$5,B243*Input!$C$4))))</f>
        <v>0</v>
      </c>
      <c r="F243">
        <f t="shared" si="19"/>
        <v>1215</v>
      </c>
      <c r="G243">
        <f>G242*(1+(($B243-$B242)/B242))*(1-Input!$B$8/12)</f>
        <v>551.16627306175258</v>
      </c>
      <c r="H243">
        <f t="shared" si="15"/>
        <v>999702.95188014267</v>
      </c>
      <c r="I243">
        <f>I242*(1+(($B243-$B242)/B242))*(1-Input!$B$9/12)</f>
        <v>534.74078607983074</v>
      </c>
      <c r="J243">
        <f t="shared" si="16"/>
        <v>969874.26752097264</v>
      </c>
      <c r="K243">
        <f>K242*(1+(($B243-$B242)/B242))*(1-Input!$B$10/12)</f>
        <v>508.44125893601944</v>
      </c>
      <c r="L243">
        <f t="shared" si="17"/>
        <v>922114.32622781128</v>
      </c>
    </row>
    <row r="244" spans="1:12" x14ac:dyDescent="0.35">
      <c r="A244" t="str">
        <f>Dati!A244</f>
        <v>2008-02</v>
      </c>
      <c r="B244">
        <f>Dati!B244</f>
        <v>564.249441089637</v>
      </c>
      <c r="C244">
        <f t="shared" si="18"/>
        <v>1816</v>
      </c>
      <c r="D244">
        <f>IF(OR(RIGHT(A244,2)="12",RIGHT(A244,2)="03",RIGHT(A244,2)="06",RIGHT(A244,2)="09"),TRUNC(Input!$B$12/B244),0)</f>
        <v>0</v>
      </c>
      <c r="E244">
        <f>IF(D244=0,0,IF(Input!$C$2="FISSA",Input!$C$3,MIN(Input!$C$6,MAX(Input!$C$5,B244*Input!$C$4))))</f>
        <v>0</v>
      </c>
      <c r="F244">
        <f t="shared" si="19"/>
        <v>1215</v>
      </c>
      <c r="G244">
        <f>G243*(1+(($B244-$B243)/B243))*(1-Input!$B$8/12)</f>
        <v>552.93783514653717</v>
      </c>
      <c r="H244">
        <f t="shared" si="15"/>
        <v>1002920.1086261115</v>
      </c>
      <c r="I244">
        <f>I243*(1+(($B244-$B243)/B243))*(1-Input!$B$9/12)</f>
        <v>536.39249022880233</v>
      </c>
      <c r="J244">
        <f t="shared" si="16"/>
        <v>972873.76225550508</v>
      </c>
      <c r="K244">
        <f>K243*(1+(($B244-$B243)/B243))*(1-Input!$B$10/12)</f>
        <v>509.90545467835727</v>
      </c>
      <c r="L244">
        <f t="shared" si="17"/>
        <v>924773.30569589685</v>
      </c>
    </row>
    <row r="245" spans="1:12" x14ac:dyDescent="0.35">
      <c r="A245" t="str">
        <f>Dati!A245</f>
        <v>2008-03</v>
      </c>
      <c r="B245">
        <f>Dati!B245</f>
        <v>556.22205770812798</v>
      </c>
      <c r="C245">
        <f t="shared" si="18"/>
        <v>1824</v>
      </c>
      <c r="D245">
        <f>IF(OR(RIGHT(A245,2)="12",RIGHT(A245,2)="03",RIGHT(A245,2)="06",RIGHT(A245,2)="09"),TRUNC(Input!$B$12/B245),0)</f>
        <v>8</v>
      </c>
      <c r="E245">
        <f>IF(D245=0,0,IF(Input!$C$2="FISSA",Input!$C$3,MIN(Input!$C$6,MAX(Input!$C$5,B245*Input!$C$4))))</f>
        <v>15</v>
      </c>
      <c r="F245">
        <f t="shared" si="19"/>
        <v>1230</v>
      </c>
      <c r="G245">
        <f>G244*(1+(($B245-$B244)/B244))*(1-Input!$B$8/12)</f>
        <v>545.02595549047703</v>
      </c>
      <c r="H245">
        <f t="shared" si="15"/>
        <v>992897.34281463013</v>
      </c>
      <c r="I245">
        <f>I244*(1+(($B245-$B244)/B244))*(1-Input!$B$9/12)</f>
        <v>528.6512595094357</v>
      </c>
      <c r="J245">
        <f t="shared" si="16"/>
        <v>963029.89734521077</v>
      </c>
      <c r="K245">
        <f>K244*(1+(($B245-$B244)/B244))*(1-Input!$B$10/12)</f>
        <v>502.44176656125632</v>
      </c>
      <c r="L245">
        <f t="shared" si="17"/>
        <v>915223.78220773151</v>
      </c>
    </row>
    <row r="246" spans="1:12" x14ac:dyDescent="0.35">
      <c r="A246" t="str">
        <f>Dati!A246</f>
        <v>2008-04</v>
      </c>
      <c r="B246">
        <f>Dati!B246</f>
        <v>587.65884044362497</v>
      </c>
      <c r="C246">
        <f t="shared" si="18"/>
        <v>1824</v>
      </c>
      <c r="D246">
        <f>IF(OR(RIGHT(A246,2)="12",RIGHT(A246,2)="03",RIGHT(A246,2)="06",RIGHT(A246,2)="09"),TRUNC(Input!$B$12/B246),0)</f>
        <v>0</v>
      </c>
      <c r="E246">
        <f>IF(D246=0,0,IF(Input!$C$2="FISSA",Input!$C$3,MIN(Input!$C$6,MAX(Input!$C$5,B246*Input!$C$4))))</f>
        <v>0</v>
      </c>
      <c r="F246">
        <f t="shared" si="19"/>
        <v>1230</v>
      </c>
      <c r="G246">
        <f>G245*(1+(($B246-$B245)/B245))*(1-Input!$B$8/12)</f>
        <v>575.7819665729902</v>
      </c>
      <c r="H246">
        <f t="shared" si="15"/>
        <v>1048996.3070291341</v>
      </c>
      <c r="I246">
        <f>I245*(1+(($B246-$B245)/B245))*(1-Input!$B$9/12)</f>
        <v>558.41342437360083</v>
      </c>
      <c r="J246">
        <f t="shared" si="16"/>
        <v>1017316.0860574479</v>
      </c>
      <c r="K246">
        <f>K245*(1+(($B246-$B245)/B245))*(1-Input!$B$10/12)</f>
        <v>530.61779019181506</v>
      </c>
      <c r="L246">
        <f t="shared" si="17"/>
        <v>966616.84930987062</v>
      </c>
    </row>
    <row r="247" spans="1:12" x14ac:dyDescent="0.35">
      <c r="A247" t="str">
        <f>Dati!A247</f>
        <v>2008-05</v>
      </c>
      <c r="B247">
        <f>Dati!B247</f>
        <v>597.51116856086105</v>
      </c>
      <c r="C247">
        <f t="shared" si="18"/>
        <v>1824</v>
      </c>
      <c r="D247">
        <f>IF(OR(RIGHT(A247,2)="12",RIGHT(A247,2)="03",RIGHT(A247,2)="06",RIGHT(A247,2)="09"),TRUNC(Input!$B$12/B247),0)</f>
        <v>0</v>
      </c>
      <c r="E247">
        <f>IF(D247=0,0,IF(Input!$C$2="FISSA",Input!$C$3,MIN(Input!$C$6,MAX(Input!$C$5,B247*Input!$C$4))))</f>
        <v>0</v>
      </c>
      <c r="F247">
        <f t="shared" si="19"/>
        <v>1230</v>
      </c>
      <c r="G247">
        <f>G246*(1+(($B247-$B246)/B246))*(1-Input!$B$8/12)</f>
        <v>585.38638803419633</v>
      </c>
      <c r="H247">
        <f t="shared" si="15"/>
        <v>1066514.7717743742</v>
      </c>
      <c r="I247">
        <f>I246*(1+(($B247-$B246)/B246))*(1-Input!$B$9/12)</f>
        <v>567.65715521047332</v>
      </c>
      <c r="J247">
        <f t="shared" si="16"/>
        <v>1034176.6511039033</v>
      </c>
      <c r="K247">
        <f>K246*(1+(($B247-$B246)/B246))*(1-Input!$B$10/12)</f>
        <v>539.28900558613657</v>
      </c>
      <c r="L247">
        <f t="shared" si="17"/>
        <v>982433.14618911315</v>
      </c>
    </row>
    <row r="248" spans="1:12" x14ac:dyDescent="0.35">
      <c r="A248" t="str">
        <f>Dati!A248</f>
        <v>2008-06</v>
      </c>
      <c r="B248">
        <f>Dati!B248</f>
        <v>548.64648986474594</v>
      </c>
      <c r="C248">
        <f t="shared" si="18"/>
        <v>1833</v>
      </c>
      <c r="D248">
        <f>IF(OR(RIGHT(A248,2)="12",RIGHT(A248,2)="03",RIGHT(A248,2)="06",RIGHT(A248,2)="09"),TRUNC(Input!$B$12/B248),0)</f>
        <v>9</v>
      </c>
      <c r="E248">
        <f>IF(D248=0,0,IF(Input!$C$2="FISSA",Input!$C$3,MIN(Input!$C$6,MAX(Input!$C$5,B248*Input!$C$4))))</f>
        <v>15</v>
      </c>
      <c r="F248">
        <f t="shared" si="19"/>
        <v>1245</v>
      </c>
      <c r="G248">
        <f>G247*(1+(($B248-$B247)/B247))*(1-Input!$B$8/12)</f>
        <v>537.46848548589469</v>
      </c>
      <c r="H248">
        <f t="shared" si="15"/>
        <v>983934.73389564501</v>
      </c>
      <c r="I248">
        <f>I247*(1+(($B248-$B247)/B247))*(1-Input!$B$9/12)</f>
        <v>521.12535807901452</v>
      </c>
      <c r="J248">
        <f t="shared" si="16"/>
        <v>953977.78135883366</v>
      </c>
      <c r="K248">
        <f>K247*(1+(($B248-$B247)/B247))*(1-Input!$B$10/12)</f>
        <v>494.97942896172708</v>
      </c>
      <c r="L248">
        <f t="shared" si="17"/>
        <v>906052.29328684579</v>
      </c>
    </row>
    <row r="249" spans="1:12" x14ac:dyDescent="0.35">
      <c r="A249" t="str">
        <f>Dati!A249</f>
        <v>2008-07</v>
      </c>
      <c r="B249">
        <f>Dati!B249</f>
        <v>534.57131569709497</v>
      </c>
      <c r="C249">
        <f t="shared" si="18"/>
        <v>1833</v>
      </c>
      <c r="D249">
        <f>IF(OR(RIGHT(A249,2)="12",RIGHT(A249,2)="03",RIGHT(A249,2)="06",RIGHT(A249,2)="09"),TRUNC(Input!$B$12/B249),0)</f>
        <v>0</v>
      </c>
      <c r="E249">
        <f>IF(D249=0,0,IF(Input!$C$2="FISSA",Input!$C$3,MIN(Input!$C$6,MAX(Input!$C$5,B249*Input!$C$4))))</f>
        <v>0</v>
      </c>
      <c r="F249">
        <f t="shared" si="19"/>
        <v>1245</v>
      </c>
      <c r="G249">
        <f>G248*(1+(($B249-$B248)/B248))*(1-Input!$B$8/12)</f>
        <v>523.6364358522693</v>
      </c>
      <c r="H249">
        <f t="shared" si="15"/>
        <v>958580.58691720967</v>
      </c>
      <c r="I249">
        <f>I248*(1+(($B249-$B248)/B248))*(1-Input!$B$9/12)</f>
        <v>507.65043836791051</v>
      </c>
      <c r="J249">
        <f t="shared" si="16"/>
        <v>929278.25352837995</v>
      </c>
      <c r="K249">
        <f>K248*(1+(($B249-$B248)/B248))*(1-Input!$B$10/12)</f>
        <v>482.0800984188578</v>
      </c>
      <c r="L249">
        <f t="shared" si="17"/>
        <v>882407.82040176634</v>
      </c>
    </row>
    <row r="250" spans="1:12" x14ac:dyDescent="0.35">
      <c r="A250" t="str">
        <f>Dati!A250</f>
        <v>2008-08</v>
      </c>
      <c r="B250">
        <f>Dati!B250</f>
        <v>523.28296830995396</v>
      </c>
      <c r="C250">
        <f t="shared" si="18"/>
        <v>1833</v>
      </c>
      <c r="D250">
        <f>IF(OR(RIGHT(A250,2)="12",RIGHT(A250,2)="03",RIGHT(A250,2)="06",RIGHT(A250,2)="09"),TRUNC(Input!$B$12/B250),0)</f>
        <v>0</v>
      </c>
      <c r="E250">
        <f>IF(D250=0,0,IF(Input!$C$2="FISSA",Input!$C$3,MIN(Input!$C$6,MAX(Input!$C$5,B250*Input!$C$4))))</f>
        <v>0</v>
      </c>
      <c r="F250">
        <f t="shared" si="19"/>
        <v>1245</v>
      </c>
      <c r="G250">
        <f>G249*(1+(($B250-$B249)/B249))*(1-Input!$B$8/12)</f>
        <v>512.53628141587592</v>
      </c>
      <c r="H250">
        <f t="shared" si="15"/>
        <v>938234.00383530057</v>
      </c>
      <c r="I250">
        <f>I249*(1+(($B250-$B249)/B249))*(1-Input!$B$9/12)</f>
        <v>496.82704212088373</v>
      </c>
      <c r="J250">
        <f t="shared" si="16"/>
        <v>909438.96820757992</v>
      </c>
      <c r="K250">
        <f>K249*(1+(($B250-$B249)/B249))*(1-Input!$B$10/12)</f>
        <v>471.70356383212578</v>
      </c>
      <c r="L250">
        <f t="shared" si="17"/>
        <v>863387.63250428659</v>
      </c>
    </row>
    <row r="251" spans="1:12" x14ac:dyDescent="0.35">
      <c r="A251" t="str">
        <f>Dati!A251</f>
        <v>2008-09</v>
      </c>
      <c r="B251">
        <f>Dati!B251</f>
        <v>458.09127345071602</v>
      </c>
      <c r="C251">
        <f t="shared" si="18"/>
        <v>1843</v>
      </c>
      <c r="D251">
        <f>IF(OR(RIGHT(A251,2)="12",RIGHT(A251,2)="03",RIGHT(A251,2)="06",RIGHT(A251,2)="09"),TRUNC(Input!$B$12/B251),0)</f>
        <v>10</v>
      </c>
      <c r="E251">
        <f>IF(D251=0,0,IF(Input!$C$2="FISSA",Input!$C$3,MIN(Input!$C$6,MAX(Input!$C$5,B251*Input!$C$4))))</f>
        <v>15</v>
      </c>
      <c r="F251">
        <f t="shared" si="19"/>
        <v>1260</v>
      </c>
      <c r="G251">
        <f>G250*(1+(($B251-$B250)/B250))*(1-Input!$B$8/12)</f>
        <v>448.64604116947532</v>
      </c>
      <c r="H251">
        <f t="shared" si="15"/>
        <v>825594.65387534304</v>
      </c>
      <c r="I251">
        <f>I250*(1+(($B251-$B250)/B250))*(1-Input!$B$9/12)</f>
        <v>434.84067161066508</v>
      </c>
      <c r="J251">
        <f t="shared" si="16"/>
        <v>800151.35777845571</v>
      </c>
      <c r="K251">
        <f>K250*(1+(($B251-$B250)/B250))*(1-Input!$B$10/12)</f>
        <v>412.76568247976746</v>
      </c>
      <c r="L251">
        <f t="shared" si="17"/>
        <v>759467.15281021141</v>
      </c>
    </row>
    <row r="252" spans="1:12" x14ac:dyDescent="0.35">
      <c r="A252" t="str">
        <f>Dati!A252</f>
        <v>2008-10</v>
      </c>
      <c r="B252">
        <f>Dati!B252</f>
        <v>367.43245783976602</v>
      </c>
      <c r="C252">
        <f t="shared" si="18"/>
        <v>1843</v>
      </c>
      <c r="D252">
        <f>IF(OR(RIGHT(A252,2)="12",RIGHT(A252,2)="03",RIGHT(A252,2)="06",RIGHT(A252,2)="09"),TRUNC(Input!$B$12/B252),0)</f>
        <v>0</v>
      </c>
      <c r="E252">
        <f>IF(D252=0,0,IF(Input!$C$2="FISSA",Input!$C$3,MIN(Input!$C$6,MAX(Input!$C$5,B252*Input!$C$4))))</f>
        <v>0</v>
      </c>
      <c r="F252">
        <f t="shared" si="19"/>
        <v>1260</v>
      </c>
      <c r="G252">
        <f>G251*(1+(($B252-$B251)/B251))*(1-Input!$B$8/12)</f>
        <v>359.82650161729021</v>
      </c>
      <c r="H252">
        <f t="shared" si="15"/>
        <v>661900.24248066579</v>
      </c>
      <c r="I252">
        <f>I251*(1+(($B252-$B251)/B251))*(1-Input!$B$9/12)</f>
        <v>348.71061647855907</v>
      </c>
      <c r="J252">
        <f t="shared" si="16"/>
        <v>641413.66616998438</v>
      </c>
      <c r="K252">
        <f>K251*(1+(($B252-$B251)/B251))*(1-Input!$B$10/12)</f>
        <v>330.93910511463929</v>
      </c>
      <c r="L252">
        <f t="shared" si="17"/>
        <v>608660.77072628017</v>
      </c>
    </row>
    <row r="253" spans="1:12" x14ac:dyDescent="0.35">
      <c r="A253" t="str">
        <f>Dati!A253</f>
        <v>2008-11</v>
      </c>
      <c r="B253">
        <f>Dati!B253</f>
        <v>343.52626096890498</v>
      </c>
      <c r="C253">
        <f t="shared" si="18"/>
        <v>1843</v>
      </c>
      <c r="D253">
        <f>IF(OR(RIGHT(A253,2)="12",RIGHT(A253,2)="03",RIGHT(A253,2)="06",RIGHT(A253,2)="09"),TRUNC(Input!$B$12/B253),0)</f>
        <v>0</v>
      </c>
      <c r="E253">
        <f>IF(D253=0,0,IF(Input!$C$2="FISSA",Input!$C$3,MIN(Input!$C$6,MAX(Input!$C$5,B253*Input!$C$4))))</f>
        <v>0</v>
      </c>
      <c r="F253">
        <f t="shared" si="19"/>
        <v>1260</v>
      </c>
      <c r="G253">
        <f>G252*(1+(($B253-$B252)/B252))*(1-Input!$B$8/12)</f>
        <v>336.38713521316566</v>
      </c>
      <c r="H253">
        <f t="shared" si="15"/>
        <v>618701.49019786436</v>
      </c>
      <c r="I253">
        <f>I252*(1+(($B253-$B252)/B252))*(1-Input!$B$9/12)</f>
        <v>325.95459429980576</v>
      </c>
      <c r="J253">
        <f t="shared" si="16"/>
        <v>599474.31729454198</v>
      </c>
      <c r="K253">
        <f>K252*(1+(($B253-$B252)/B252))*(1-Input!$B$10/12)</f>
        <v>309.27834948486191</v>
      </c>
      <c r="L253">
        <f t="shared" si="17"/>
        <v>568739.99810060044</v>
      </c>
    </row>
    <row r="254" spans="1:12" x14ac:dyDescent="0.35">
      <c r="A254" t="str">
        <f>Dati!A254</f>
        <v>2008-12</v>
      </c>
      <c r="B254">
        <f>Dati!B254</f>
        <v>356.14576730821301</v>
      </c>
      <c r="C254">
        <f t="shared" si="18"/>
        <v>1857</v>
      </c>
      <c r="D254">
        <f>IF(OR(RIGHT(A254,2)="12",RIGHT(A254,2)="03",RIGHT(A254,2)="06",RIGHT(A254,2)="09"),TRUNC(Input!$B$12/B254),0)</f>
        <v>14</v>
      </c>
      <c r="E254">
        <f>IF(D254=0,0,IF(Input!$C$2="FISSA",Input!$C$3,MIN(Input!$C$6,MAX(Input!$C$5,B254*Input!$C$4))))</f>
        <v>15</v>
      </c>
      <c r="F254">
        <f t="shared" si="19"/>
        <v>1275</v>
      </c>
      <c r="G254">
        <f>G253*(1+(($B254-$B253)/B253))*(1-Input!$B$8/12)</f>
        <v>348.71532229889465</v>
      </c>
      <c r="H254">
        <f t="shared" si="15"/>
        <v>646289.35350904742</v>
      </c>
      <c r="I254">
        <f>I253*(1+(($B254-$B253)/B253))*(1-Input!$B$9/12)</f>
        <v>337.85820013525137</v>
      </c>
      <c r="J254">
        <f t="shared" si="16"/>
        <v>626127.67765116179</v>
      </c>
      <c r="K254">
        <f>K253*(1+(($B254-$B253)/B253))*(1-Input!$B$10/12)</f>
        <v>320.50615200599219</v>
      </c>
      <c r="L254">
        <f t="shared" si="17"/>
        <v>593904.92427512747</v>
      </c>
    </row>
    <row r="255" spans="1:12" x14ac:dyDescent="0.35">
      <c r="A255" t="str">
        <f>Dati!A255</f>
        <v>2009-01</v>
      </c>
      <c r="B255">
        <f>Dati!B255</f>
        <v>325.82660079016603</v>
      </c>
      <c r="C255">
        <f t="shared" si="18"/>
        <v>1857</v>
      </c>
      <c r="D255">
        <f>IF(OR(RIGHT(A255,2)="12",RIGHT(A255,2)="03",RIGHT(A255,2)="06",RIGHT(A255,2)="09"),TRUNC(Input!$B$12/B255),0)</f>
        <v>0</v>
      </c>
      <c r="E255">
        <f>IF(D255=0,0,IF(Input!$C$2="FISSA",Input!$C$3,MIN(Input!$C$6,MAX(Input!$C$5,B255*Input!$C$4))))</f>
        <v>0</v>
      </c>
      <c r="F255">
        <f t="shared" si="19"/>
        <v>1275</v>
      </c>
      <c r="G255">
        <f>G254*(1+(($B255-$B254)/B254))*(1-Input!$B$8/12)</f>
        <v>319.00213379699221</v>
      </c>
      <c r="H255">
        <f t="shared" si="15"/>
        <v>591111.96246101451</v>
      </c>
      <c r="I255">
        <f>I254*(1+(($B255-$B254)/B254))*(1-Input!$B$9/12)</f>
        <v>309.03148374698418</v>
      </c>
      <c r="J255">
        <f t="shared" si="16"/>
        <v>572596.46531814965</v>
      </c>
      <c r="K255">
        <f>K254*(1+(($B255-$B254)/B254))*(1-Input!$B$10/12)</f>
        <v>293.09885827618149</v>
      </c>
      <c r="L255">
        <f t="shared" si="17"/>
        <v>543009.57981886901</v>
      </c>
    </row>
    <row r="256" spans="1:12" x14ac:dyDescent="0.35">
      <c r="A256" t="str">
        <f>Dati!A256</f>
        <v>2009-02</v>
      </c>
      <c r="B256">
        <f>Dati!B256</f>
        <v>294.125562890259</v>
      </c>
      <c r="C256">
        <f t="shared" si="18"/>
        <v>1857</v>
      </c>
      <c r="D256">
        <f>IF(OR(RIGHT(A256,2)="12",RIGHT(A256,2)="03",RIGHT(A256,2)="06",RIGHT(A256,2)="09"),TRUNC(Input!$B$12/B256),0)</f>
        <v>0</v>
      </c>
      <c r="E256">
        <f>IF(D256=0,0,IF(Input!$C$2="FISSA",Input!$C$3,MIN(Input!$C$6,MAX(Input!$C$5,B256*Input!$C$4))))</f>
        <v>0</v>
      </c>
      <c r="F256">
        <f t="shared" si="19"/>
        <v>1275</v>
      </c>
      <c r="G256">
        <f>G255*(1+(($B256-$B255)/B255))*(1-Input!$B$8/12)</f>
        <v>287.94107985208166</v>
      </c>
      <c r="H256">
        <f t="shared" si="15"/>
        <v>533431.58528531564</v>
      </c>
      <c r="I256">
        <f>I255*(1+(($B256-$B255)/B255))*(1-Input!$B$9/12)</f>
        <v>278.9063956877589</v>
      </c>
      <c r="J256">
        <f t="shared" si="16"/>
        <v>516654.17679216829</v>
      </c>
      <c r="K256">
        <f>K255*(1+(($B256-$B255)/B255))*(1-Input!$B$10/12)</f>
        <v>264.47179732885655</v>
      </c>
      <c r="L256">
        <f t="shared" si="17"/>
        <v>489849.12763968663</v>
      </c>
    </row>
    <row r="257" spans="1:12" x14ac:dyDescent="0.35">
      <c r="A257" t="str">
        <f>Dati!A257</f>
        <v>2009-03</v>
      </c>
      <c r="B257">
        <f>Dati!B257</f>
        <v>318.51507219760998</v>
      </c>
      <c r="C257">
        <f t="shared" si="18"/>
        <v>1872</v>
      </c>
      <c r="D257">
        <f>IF(OR(RIGHT(A257,2)="12",RIGHT(A257,2)="03",RIGHT(A257,2)="06",RIGHT(A257,2)="09"),TRUNC(Input!$B$12/B257),0)</f>
        <v>15</v>
      </c>
      <c r="E257">
        <f>IF(D257=0,0,IF(Input!$C$2="FISSA",Input!$C$3,MIN(Input!$C$6,MAX(Input!$C$5,B257*Input!$C$4))))</f>
        <v>15</v>
      </c>
      <c r="F257">
        <f t="shared" si="19"/>
        <v>1290</v>
      </c>
      <c r="G257">
        <f>G256*(1+(($B257-$B256)/B256))*(1-Input!$B$8/12)</f>
        <v>311.79177402591182</v>
      </c>
      <c r="H257">
        <f t="shared" si="15"/>
        <v>582384.20097650692</v>
      </c>
      <c r="I257">
        <f>I256*(1+(($B257-$B256)/B256))*(1-Input!$B$9/12)</f>
        <v>301.97097596293889</v>
      </c>
      <c r="J257">
        <f t="shared" si="16"/>
        <v>563999.66700262157</v>
      </c>
      <c r="K257">
        <f>K256*(1+(($B257-$B256)/B256))*(1-Input!$B$10/12)</f>
        <v>286.28301981187388</v>
      </c>
      <c r="L257">
        <f t="shared" si="17"/>
        <v>534631.81308782788</v>
      </c>
    </row>
    <row r="258" spans="1:12" x14ac:dyDescent="0.35">
      <c r="A258" t="str">
        <f>Dati!A258</f>
        <v>2009-04</v>
      </c>
      <c r="B258">
        <f>Dati!B258</f>
        <v>356.405703267484</v>
      </c>
      <c r="C258">
        <f t="shared" si="18"/>
        <v>1872</v>
      </c>
      <c r="D258">
        <f>IF(OR(RIGHT(A258,2)="12",RIGHT(A258,2)="03",RIGHT(A258,2)="06",RIGHT(A258,2)="09"),TRUNC(Input!$B$12/B258),0)</f>
        <v>0</v>
      </c>
      <c r="E258">
        <f>IF(D258=0,0,IF(Input!$C$2="FISSA",Input!$C$3,MIN(Input!$C$6,MAX(Input!$C$5,B258*Input!$C$4))))</f>
        <v>0</v>
      </c>
      <c r="F258">
        <f t="shared" si="19"/>
        <v>1290</v>
      </c>
      <c r="G258">
        <f>G257*(1+(($B258-$B257)/B257))*(1-Input!$B$8/12)</f>
        <v>348.85352634713013</v>
      </c>
      <c r="H258">
        <f t="shared" si="15"/>
        <v>651763.80132182757</v>
      </c>
      <c r="I258">
        <f>I257*(1+(($B258-$B257)/B257))*(1-Input!$B$9/12)</f>
        <v>337.82312280632419</v>
      </c>
      <c r="J258">
        <f t="shared" si="16"/>
        <v>631114.88589343894</v>
      </c>
      <c r="K258">
        <f>K257*(1+(($B258-$B257)/B257))*(1-Input!$B$10/12)</f>
        <v>320.20584331268356</v>
      </c>
      <c r="L258">
        <f t="shared" si="17"/>
        <v>598135.33868134359</v>
      </c>
    </row>
    <row r="259" spans="1:12" x14ac:dyDescent="0.35">
      <c r="A259" t="str">
        <f>Dati!A259</f>
        <v>2009-05</v>
      </c>
      <c r="B259">
        <f>Dati!B259</f>
        <v>392.34101943359099</v>
      </c>
      <c r="C259">
        <f t="shared" si="18"/>
        <v>1872</v>
      </c>
      <c r="D259">
        <f>IF(OR(RIGHT(A259,2)="12",RIGHT(A259,2)="03",RIGHT(A259,2)="06",RIGHT(A259,2)="09"),TRUNC(Input!$B$12/B259),0)</f>
        <v>0</v>
      </c>
      <c r="E259">
        <f>IF(D259=0,0,IF(Input!$C$2="FISSA",Input!$C$3,MIN(Input!$C$6,MAX(Input!$C$5,B259*Input!$C$4))))</f>
        <v>0</v>
      </c>
      <c r="F259">
        <f t="shared" si="19"/>
        <v>1290</v>
      </c>
      <c r="G259">
        <f>G258*(1+(($B259-$B258)/B258))*(1-Input!$B$8/12)</f>
        <v>383.99537692482863</v>
      </c>
      <c r="H259">
        <f t="shared" ref="H259:H322" si="20">G259*C259-F259</f>
        <v>717549.34560327919</v>
      </c>
      <c r="I259">
        <f>I258*(1+(($B259-$B258)/B258))*(1-Input!$B$9/12)</f>
        <v>371.8073372169693</v>
      </c>
      <c r="J259">
        <f t="shared" ref="J259:J322" si="21">I259*$C259-$F259</f>
        <v>694733.33527016651</v>
      </c>
      <c r="K259">
        <f>K258*(1+(($B259-$B258)/B258))*(1-Input!$B$10/12)</f>
        <v>352.34436502099703</v>
      </c>
      <c r="L259">
        <f t="shared" ref="L259:L322" si="22">K259*$C259-$F259</f>
        <v>658298.65131930646</v>
      </c>
    </row>
    <row r="260" spans="1:12" x14ac:dyDescent="0.35">
      <c r="A260" t="str">
        <f>Dati!A260</f>
        <v>2009-06</v>
      </c>
      <c r="B260">
        <f>Dati!B260</f>
        <v>390.29880096837502</v>
      </c>
      <c r="C260">
        <f t="shared" ref="C260:C323" si="23">C259+D260</f>
        <v>1884</v>
      </c>
      <c r="D260">
        <f>IF(OR(RIGHT(A260,2)="12",RIGHT(A260,2)="03",RIGHT(A260,2)="06",RIGHT(A260,2)="09"),TRUNC(Input!$B$12/B260),0)</f>
        <v>12</v>
      </c>
      <c r="E260">
        <f>IF(D260=0,0,IF(Input!$C$2="FISSA",Input!$C$3,MIN(Input!$C$6,MAX(Input!$C$5,B260*Input!$C$4))))</f>
        <v>15</v>
      </c>
      <c r="F260">
        <f t="shared" ref="F260:F323" si="24">F259+E260</f>
        <v>1305</v>
      </c>
      <c r="G260">
        <f>G259*(1+(($B260-$B259)/B259))*(1-Input!$B$8/12)</f>
        <v>381.96476625421985</v>
      </c>
      <c r="H260">
        <f t="shared" si="20"/>
        <v>718316.61962295021</v>
      </c>
      <c r="I260">
        <f>I259*(1+(($B260-$B259)/B259))*(1-Input!$B$9/12)</f>
        <v>369.79494426876892</v>
      </c>
      <c r="J260">
        <f t="shared" si="21"/>
        <v>695388.6750023606</v>
      </c>
      <c r="K260">
        <f>K259*(1+(($B260-$B259)/B259))*(1-Input!$B$10/12)</f>
        <v>350.36429167609487</v>
      </c>
      <c r="L260">
        <f t="shared" si="22"/>
        <v>658781.32551776269</v>
      </c>
    </row>
    <row r="261" spans="1:12" x14ac:dyDescent="0.35">
      <c r="A261" t="str">
        <f>Dati!A261</f>
        <v>2009-07</v>
      </c>
      <c r="B261">
        <f>Dati!B261</f>
        <v>424.79266215559301</v>
      </c>
      <c r="C261">
        <f t="shared" si="23"/>
        <v>1884</v>
      </c>
      <c r="D261">
        <f>IF(OR(RIGHT(A261,2)="12",RIGHT(A261,2)="03",RIGHT(A261,2)="06",RIGHT(A261,2)="09"),TRUNC(Input!$B$12/B261),0)</f>
        <v>0</v>
      </c>
      <c r="E261">
        <f>IF(D261=0,0,IF(Input!$C$2="FISSA",Input!$C$3,MIN(Input!$C$6,MAX(Input!$C$5,B261*Input!$C$4))))</f>
        <v>0</v>
      </c>
      <c r="F261">
        <f t="shared" si="24"/>
        <v>1305</v>
      </c>
      <c r="G261">
        <f>G260*(1+(($B261-$B260)/B260))*(1-Input!$B$8/12)</f>
        <v>415.68743789391266</v>
      </c>
      <c r="H261">
        <f t="shared" si="20"/>
        <v>781850.1329921314</v>
      </c>
      <c r="I261">
        <f>I260*(1+(($B261-$B260)/B260))*(1-Input!$B$9/12)</f>
        <v>402.39286451991791</v>
      </c>
      <c r="J261">
        <f t="shared" si="21"/>
        <v>756803.15675552539</v>
      </c>
      <c r="K261">
        <f>K260*(1+(($B261-$B260)/B260))*(1-Input!$B$10/12)</f>
        <v>381.16993034009079</v>
      </c>
      <c r="L261">
        <f t="shared" si="22"/>
        <v>716819.1487607311</v>
      </c>
    </row>
    <row r="262" spans="1:12" x14ac:dyDescent="0.35">
      <c r="A262" t="str">
        <f>Dati!A262</f>
        <v>2009-08</v>
      </c>
      <c r="B262">
        <f>Dati!B262</f>
        <v>440.16330214247301</v>
      </c>
      <c r="C262">
        <f t="shared" si="23"/>
        <v>1884</v>
      </c>
      <c r="D262">
        <f>IF(OR(RIGHT(A262,2)="12",RIGHT(A262,2)="03",RIGHT(A262,2)="06",RIGHT(A262,2)="09"),TRUNC(Input!$B$12/B262),0)</f>
        <v>0</v>
      </c>
      <c r="E262">
        <f>IF(D262=0,0,IF(Input!$C$2="FISSA",Input!$C$3,MIN(Input!$C$6,MAX(Input!$C$5,B262*Input!$C$4))))</f>
        <v>0</v>
      </c>
      <c r="F262">
        <f t="shared" si="24"/>
        <v>1305</v>
      </c>
      <c r="G262">
        <f>G261*(1+(($B262-$B261)/B261))*(1-Input!$B$8/12)</f>
        <v>430.69272163158456</v>
      </c>
      <c r="H262">
        <f t="shared" si="20"/>
        <v>810120.08755390532</v>
      </c>
      <c r="I262">
        <f>I261*(1+(($B262-$B261)/B261))*(1-Input!$B$9/12)</f>
        <v>416.86612806483271</v>
      </c>
      <c r="J262">
        <f t="shared" si="21"/>
        <v>784070.78527414484</v>
      </c>
      <c r="K262">
        <f>K261*(1+(($B262-$B261)/B261))*(1-Input!$B$10/12)</f>
        <v>394.79756376961558</v>
      </c>
      <c r="L262">
        <f t="shared" si="22"/>
        <v>742493.61014195578</v>
      </c>
    </row>
    <row r="263" spans="1:12" x14ac:dyDescent="0.35">
      <c r="A263" t="str">
        <f>Dati!A263</f>
        <v>2009-09</v>
      </c>
      <c r="B263">
        <f>Dati!B263</f>
        <v>460.49802059044998</v>
      </c>
      <c r="C263">
        <f t="shared" si="23"/>
        <v>1894</v>
      </c>
      <c r="D263">
        <f>IF(OR(RIGHT(A263,2)="12",RIGHT(A263,2)="03",RIGHT(A263,2)="06",RIGHT(A263,2)="09"),TRUNC(Input!$B$12/B263),0)</f>
        <v>10</v>
      </c>
      <c r="E263">
        <f>IF(D263=0,0,IF(Input!$C$2="FISSA",Input!$C$3,MIN(Input!$C$6,MAX(Input!$C$5,B263*Input!$C$4))))</f>
        <v>15</v>
      </c>
      <c r="F263">
        <f t="shared" si="24"/>
        <v>1320</v>
      </c>
      <c r="G263">
        <f>G262*(1+(($B263-$B262)/B262))*(1-Input!$B$8/12)</f>
        <v>450.55236787486052</v>
      </c>
      <c r="H263">
        <f t="shared" si="20"/>
        <v>852026.18475498585</v>
      </c>
      <c r="I263">
        <f>I262*(1+(($B263-$B262)/B262))*(1-Input!$B$9/12)</f>
        <v>436.03370151172265</v>
      </c>
      <c r="J263">
        <f t="shared" si="21"/>
        <v>824527.83066320268</v>
      </c>
      <c r="K263">
        <f>K262*(1+(($B263-$B262)/B262))*(1-Input!$B$10/12)</f>
        <v>412.86437171920454</v>
      </c>
      <c r="L263">
        <f t="shared" si="22"/>
        <v>780645.12003617338</v>
      </c>
    </row>
    <row r="264" spans="1:12" x14ac:dyDescent="0.35">
      <c r="A264" t="str">
        <f>Dati!A264</f>
        <v>2009-10</v>
      </c>
      <c r="B264">
        <f>Dati!B264</f>
        <v>453.475235154757</v>
      </c>
      <c r="C264">
        <f t="shared" si="23"/>
        <v>1894</v>
      </c>
      <c r="D264">
        <f>IF(OR(RIGHT(A264,2)="12",RIGHT(A264,2)="03",RIGHT(A264,2)="06",RIGHT(A264,2)="09"),TRUNC(Input!$B$12/B264),0)</f>
        <v>0</v>
      </c>
      <c r="E264">
        <f>IF(D264=0,0,IF(Input!$C$2="FISSA",Input!$C$3,MIN(Input!$C$6,MAX(Input!$C$5,B264*Input!$C$4))))</f>
        <v>0</v>
      </c>
      <c r="F264">
        <f t="shared" si="24"/>
        <v>1320</v>
      </c>
      <c r="G264">
        <f>G263*(1+(($B264-$B263)/B263))*(1-Input!$B$8/12)</f>
        <v>443.64428432190488</v>
      </c>
      <c r="H264">
        <f t="shared" si="20"/>
        <v>838942.27450568788</v>
      </c>
      <c r="I264">
        <f>I263*(1+(($B264-$B263)/B263))*(1-Input!$B$9/12)</f>
        <v>429.29455206743455</v>
      </c>
      <c r="J264">
        <f t="shared" si="21"/>
        <v>811763.88161572104</v>
      </c>
      <c r="K264">
        <f>K263*(1+(($B264-$B263)/B263))*(1-Input!$B$10/12)</f>
        <v>406.39861580528424</v>
      </c>
      <c r="L264">
        <f t="shared" si="22"/>
        <v>768398.97833520838</v>
      </c>
    </row>
    <row r="265" spans="1:12" x14ac:dyDescent="0.35">
      <c r="A265" t="str">
        <f>Dati!A265</f>
        <v>2009-11</v>
      </c>
      <c r="B265">
        <f>Dati!B265</f>
        <v>472.32785379070498</v>
      </c>
      <c r="C265">
        <f t="shared" si="23"/>
        <v>1894</v>
      </c>
      <c r="D265">
        <f>IF(OR(RIGHT(A265,2)="12",RIGHT(A265,2)="03",RIGHT(A265,2)="06",RIGHT(A265,2)="09"),TRUNC(Input!$B$12/B265),0)</f>
        <v>0</v>
      </c>
      <c r="E265">
        <f>IF(D265=0,0,IF(Input!$C$2="FISSA",Input!$C$3,MIN(Input!$C$6,MAX(Input!$C$5,B265*Input!$C$4))))</f>
        <v>0</v>
      </c>
      <c r="F265">
        <f t="shared" si="24"/>
        <v>1320</v>
      </c>
      <c r="G265">
        <f>G264*(1+(($B265-$B264)/B264))*(1-Input!$B$8/12)</f>
        <v>462.049687144183</v>
      </c>
      <c r="H265">
        <f t="shared" si="20"/>
        <v>873802.10745108256</v>
      </c>
      <c r="I265">
        <f>I264*(1+(($B265-$B264)/B264))*(1-Input!$B$9/12)</f>
        <v>447.04873699780228</v>
      </c>
      <c r="J265">
        <f t="shared" si="21"/>
        <v>845390.30787383753</v>
      </c>
      <c r="K265">
        <f>K264*(1+(($B265-$B264)/B264))*(1-Input!$B$10/12)</f>
        <v>423.11771522395981</v>
      </c>
      <c r="L265">
        <f t="shared" si="22"/>
        <v>800064.95263417985</v>
      </c>
    </row>
    <row r="266" spans="1:12" x14ac:dyDescent="0.35">
      <c r="A266" t="str">
        <f>Dati!A266</f>
        <v>2009-12</v>
      </c>
      <c r="B266">
        <f>Dati!B266</f>
        <v>482.24831949134</v>
      </c>
      <c r="C266">
        <f t="shared" si="23"/>
        <v>1904</v>
      </c>
      <c r="D266">
        <f>IF(OR(RIGHT(A266,2)="12",RIGHT(A266,2)="03",RIGHT(A266,2)="06",RIGHT(A266,2)="09"),TRUNC(Input!$B$12/B266),0)</f>
        <v>10</v>
      </c>
      <c r="E266">
        <f>IF(D266=0,0,IF(Input!$C$2="FISSA",Input!$C$3,MIN(Input!$C$6,MAX(Input!$C$5,B266*Input!$C$4))))</f>
        <v>15</v>
      </c>
      <c r="F266">
        <f t="shared" si="24"/>
        <v>1335</v>
      </c>
      <c r="G266">
        <f>G265*(1+(($B266-$B265)/B265))*(1-Input!$B$8/12)</f>
        <v>471.71496409020523</v>
      </c>
      <c r="H266">
        <f t="shared" si="20"/>
        <v>896810.29162775073</v>
      </c>
      <c r="I266">
        <f>I265*(1+(($B266-$B265)/B265))*(1-Input!$B$9/12)</f>
        <v>456.34316533901836</v>
      </c>
      <c r="J266">
        <f t="shared" si="21"/>
        <v>867542.38680549094</v>
      </c>
      <c r="K266">
        <f>K265*(1+(($B266-$B265)/B265))*(1-Input!$B$10/12)</f>
        <v>431.82460140180086</v>
      </c>
      <c r="L266">
        <f t="shared" si="22"/>
        <v>820859.0410690289</v>
      </c>
    </row>
    <row r="267" spans="1:12" x14ac:dyDescent="0.35">
      <c r="A267" t="str">
        <f>Dati!A267</f>
        <v>2010-01</v>
      </c>
      <c r="B267">
        <f>Dati!B267</f>
        <v>461.500820045176</v>
      </c>
      <c r="C267">
        <f t="shared" si="23"/>
        <v>1904</v>
      </c>
      <c r="D267">
        <f>IF(OR(RIGHT(A267,2)="12",RIGHT(A267,2)="03",RIGHT(A267,2)="06",RIGHT(A267,2)="09"),TRUNC(Input!$B$12/B267),0)</f>
        <v>0</v>
      </c>
      <c r="E267">
        <f>IF(D267=0,0,IF(Input!$C$2="FISSA",Input!$C$3,MIN(Input!$C$6,MAX(Input!$C$5,B267*Input!$C$4))))</f>
        <v>0</v>
      </c>
      <c r="F267">
        <f t="shared" si="24"/>
        <v>1335</v>
      </c>
      <c r="G267">
        <f>G266*(1+(($B267-$B266)/B266))*(1-Input!$B$8/12)</f>
        <v>451.38301690972821</v>
      </c>
      <c r="H267">
        <f t="shared" si="20"/>
        <v>858098.26419612253</v>
      </c>
      <c r="I267">
        <f>I266*(1+(($B267-$B266)/B266))*(1-Input!$B$9/12)</f>
        <v>436.61918755088379</v>
      </c>
      <c r="J267">
        <f t="shared" si="21"/>
        <v>829987.93309688277</v>
      </c>
      <c r="K267">
        <f>K266*(1+(($B267-$B266)/B266))*(1-Input!$B$10/12)</f>
        <v>413.07426732532173</v>
      </c>
      <c r="L267">
        <f t="shared" si="22"/>
        <v>785158.40498741262</v>
      </c>
    </row>
    <row r="268" spans="1:12" x14ac:dyDescent="0.35">
      <c r="A268" t="str">
        <f>Dati!A268</f>
        <v>2010-02</v>
      </c>
      <c r="B268">
        <f>Dati!B268</f>
        <v>467.55102171703498</v>
      </c>
      <c r="C268">
        <f t="shared" si="23"/>
        <v>1904</v>
      </c>
      <c r="D268">
        <f>IF(OR(RIGHT(A268,2)="12",RIGHT(A268,2)="03",RIGHT(A268,2)="06",RIGHT(A268,2)="09"),TRUNC(Input!$B$12/B268),0)</f>
        <v>0</v>
      </c>
      <c r="E268">
        <f>IF(D268=0,0,IF(Input!$C$2="FISSA",Input!$C$3,MIN(Input!$C$6,MAX(Input!$C$5,B268*Input!$C$4))))</f>
        <v>0</v>
      </c>
      <c r="F268">
        <f t="shared" si="24"/>
        <v>1335</v>
      </c>
      <c r="G268">
        <f>G267*(1+(($B268-$B267)/B267))*(1-Input!$B$8/12)</f>
        <v>457.26246742524819</v>
      </c>
      <c r="H268">
        <f t="shared" si="20"/>
        <v>869292.7379776726</v>
      </c>
      <c r="I268">
        <f>I267*(1+(($B268-$B267)/B267))*(1-Input!$B$9/12)</f>
        <v>442.25104018238397</v>
      </c>
      <c r="J268">
        <f t="shared" si="21"/>
        <v>840710.98050725914</v>
      </c>
      <c r="K268">
        <f>K267*(1+(($B268-$B267)/B267))*(1-Input!$B$10/12)</f>
        <v>418.31523399571989</v>
      </c>
      <c r="L268">
        <f t="shared" si="22"/>
        <v>795137.20552785066</v>
      </c>
    </row>
    <row r="269" spans="1:12" x14ac:dyDescent="0.35">
      <c r="A269" t="str">
        <f>Dati!A269</f>
        <v>2010-03</v>
      </c>
      <c r="B269">
        <f>Dati!B269</f>
        <v>497.85978293249201</v>
      </c>
      <c r="C269">
        <f t="shared" si="23"/>
        <v>1914</v>
      </c>
      <c r="D269">
        <f>IF(OR(RIGHT(A269,2)="12",RIGHT(A269,2)="03",RIGHT(A269,2)="06",RIGHT(A269,2)="09"),TRUNC(Input!$B$12/B269),0)</f>
        <v>10</v>
      </c>
      <c r="E269">
        <f>IF(D269=0,0,IF(Input!$C$2="FISSA",Input!$C$3,MIN(Input!$C$6,MAX(Input!$C$5,B269*Input!$C$4))))</f>
        <v>15</v>
      </c>
      <c r="F269">
        <f t="shared" si="24"/>
        <v>1350</v>
      </c>
      <c r="G269">
        <f>G268*(1+(($B269-$B268)/B268))*(1-Input!$B$8/12)</f>
        <v>486.86370289631662</v>
      </c>
      <c r="H269">
        <f t="shared" si="20"/>
        <v>930507.12734354998</v>
      </c>
      <c r="I269">
        <f>I268*(1+(($B269-$B268)/B268))*(1-Input!$B$9/12)</f>
        <v>470.82163446466797</v>
      </c>
      <c r="J269">
        <f t="shared" si="21"/>
        <v>899802.6083653745</v>
      </c>
      <c r="K269">
        <f>K268*(1+(($B269-$B268)/B268))*(1-Input!$B$10/12)</f>
        <v>445.24671309338999</v>
      </c>
      <c r="L269">
        <f t="shared" si="22"/>
        <v>850852.20886074845</v>
      </c>
    </row>
    <row r="270" spans="1:12" x14ac:dyDescent="0.35">
      <c r="A270" t="str">
        <f>Dati!A270</f>
        <v>2010-04</v>
      </c>
      <c r="B270">
        <f>Dati!B270</f>
        <v>498.95712587411299</v>
      </c>
      <c r="C270">
        <f t="shared" si="23"/>
        <v>1914</v>
      </c>
      <c r="D270">
        <f>IF(OR(RIGHT(A270,2)="12",RIGHT(A270,2)="03",RIGHT(A270,2)="06",RIGHT(A270,2)="09"),TRUNC(Input!$B$12/B270),0)</f>
        <v>0</v>
      </c>
      <c r="E270">
        <f>IF(D270=0,0,IF(Input!$C$2="FISSA",Input!$C$3,MIN(Input!$C$6,MAX(Input!$C$5,B270*Input!$C$4))))</f>
        <v>0</v>
      </c>
      <c r="F270">
        <f t="shared" si="24"/>
        <v>1350</v>
      </c>
      <c r="G270">
        <f>G269*(1+(($B270-$B269)/B269))*(1-Input!$B$8/12)</f>
        <v>487.89614775201403</v>
      </c>
      <c r="H270">
        <f t="shared" si="20"/>
        <v>932483.22679735487</v>
      </c>
      <c r="I270">
        <f>I269*(1+(($B270-$B269)/B269))*(1-Input!$B$9/12)</f>
        <v>471.76107803169305</v>
      </c>
      <c r="J270">
        <f t="shared" si="21"/>
        <v>901600.70335266052</v>
      </c>
      <c r="K270">
        <f>K269*(1+(($B270-$B269)/B269))*(1-Input!$B$10/12)</f>
        <v>446.04216211944811</v>
      </c>
      <c r="L270">
        <f t="shared" si="22"/>
        <v>852374.69829662365</v>
      </c>
    </row>
    <row r="271" spans="1:12" x14ac:dyDescent="0.35">
      <c r="A271" t="str">
        <f>Dati!A271</f>
        <v>2010-05</v>
      </c>
      <c r="B271">
        <f>Dati!B271</f>
        <v>452.09186834878801</v>
      </c>
      <c r="C271">
        <f t="shared" si="23"/>
        <v>1914</v>
      </c>
      <c r="D271">
        <f>IF(OR(RIGHT(A271,2)="12",RIGHT(A271,2)="03",RIGHT(A271,2)="06",RIGHT(A271,2)="09"),TRUNC(Input!$B$12/B271),0)</f>
        <v>0</v>
      </c>
      <c r="E271">
        <f>IF(D271=0,0,IF(Input!$C$2="FISSA",Input!$C$3,MIN(Input!$C$6,MAX(Input!$C$5,B271*Input!$C$4))))</f>
        <v>0</v>
      </c>
      <c r="F271">
        <f t="shared" si="24"/>
        <v>1350</v>
      </c>
      <c r="G271">
        <f>G270*(1+(($B271-$B270)/B270))*(1-Input!$B$8/12)</f>
        <v>442.03296917395022</v>
      </c>
      <c r="H271">
        <f t="shared" si="20"/>
        <v>844701.10299894074</v>
      </c>
      <c r="I271">
        <f>I270*(1+(($B271-$B270)/B270))*(1-Input!$B$9/12)</f>
        <v>427.36119583560412</v>
      </c>
      <c r="J271">
        <f t="shared" si="21"/>
        <v>816619.32882934634</v>
      </c>
      <c r="K271">
        <f>K270*(1+(($B271-$B270)/B270))*(1-Input!$B$10/12)</f>
        <v>403.97862321492408</v>
      </c>
      <c r="L271">
        <f t="shared" si="22"/>
        <v>771865.0848333647</v>
      </c>
    </row>
    <row r="272" spans="1:12" x14ac:dyDescent="0.35">
      <c r="A272" t="str">
        <f>Dati!A272</f>
        <v>2010-06</v>
      </c>
      <c r="B272">
        <f>Dati!B272</f>
        <v>438.32307181865201</v>
      </c>
      <c r="C272">
        <f t="shared" si="23"/>
        <v>1925</v>
      </c>
      <c r="D272">
        <f>IF(OR(RIGHT(A272,2)="12",RIGHT(A272,2)="03",RIGHT(A272,2)="06",RIGHT(A272,2)="09"),TRUNC(Input!$B$12/B272),0)</f>
        <v>11</v>
      </c>
      <c r="E272">
        <f>IF(D272=0,0,IF(Input!$C$2="FISSA",Input!$C$3,MIN(Input!$C$6,MAX(Input!$C$5,B272*Input!$C$4))))</f>
        <v>15</v>
      </c>
      <c r="F272">
        <f t="shared" si="24"/>
        <v>1365</v>
      </c>
      <c r="G272">
        <f>G271*(1+(($B272-$B271)/B271))*(1-Input!$B$8/12)</f>
        <v>428.53480974336645</v>
      </c>
      <c r="H272">
        <f t="shared" si="20"/>
        <v>823564.50875598041</v>
      </c>
      <c r="I272">
        <f>I271*(1+(($B272-$B271)/B271))*(1-Input!$B$9/12)</f>
        <v>414.25926846555097</v>
      </c>
      <c r="J272">
        <f t="shared" si="21"/>
        <v>796084.09179618559</v>
      </c>
      <c r="K272">
        <f>K271*(1+(($B272-$B271)/B271))*(1-Input!$B$10/12)</f>
        <v>391.51195362900313</v>
      </c>
      <c r="L272">
        <f t="shared" si="22"/>
        <v>752295.51073583099</v>
      </c>
    </row>
    <row r="273" spans="1:12" x14ac:dyDescent="0.35">
      <c r="A273" t="str">
        <f>Dati!A273</f>
        <v>2010-07</v>
      </c>
      <c r="B273">
        <f>Dati!B273</f>
        <v>474.12767673184197</v>
      </c>
      <c r="C273">
        <f t="shared" si="23"/>
        <v>1925</v>
      </c>
      <c r="D273">
        <f>IF(OR(RIGHT(A273,2)="12",RIGHT(A273,2)="03",RIGHT(A273,2)="06",RIGHT(A273,2)="09"),TRUNC(Input!$B$12/B273),0)</f>
        <v>0</v>
      </c>
      <c r="E273">
        <f>IF(D273=0,0,IF(Input!$C$2="FISSA",Input!$C$3,MIN(Input!$C$6,MAX(Input!$C$5,B273*Input!$C$4))))</f>
        <v>0</v>
      </c>
      <c r="F273">
        <f t="shared" si="24"/>
        <v>1365</v>
      </c>
      <c r="G273">
        <f>G272*(1+(($B273-$B272)/B272))*(1-Input!$B$8/12)</f>
        <v>463.50122802096246</v>
      </c>
      <c r="H273">
        <f t="shared" si="20"/>
        <v>890874.86394035269</v>
      </c>
      <c r="I273">
        <f>I272*(1+(($B273-$B272)/B272))*(1-Input!$B$9/12)</f>
        <v>448.00485766278211</v>
      </c>
      <c r="J273">
        <f t="shared" si="21"/>
        <v>861044.35100085556</v>
      </c>
      <c r="K273">
        <f>K272*(1+(($B273-$B272)/B272))*(1-Input!$B$10/12)</f>
        <v>423.31631729594864</v>
      </c>
      <c r="L273">
        <f t="shared" si="22"/>
        <v>813518.91079470108</v>
      </c>
    </row>
    <row r="274" spans="1:12" x14ac:dyDescent="0.35">
      <c r="A274" t="str">
        <f>Dati!A274</f>
        <v>2010-08</v>
      </c>
      <c r="B274">
        <f>Dati!B274</f>
        <v>457.74238289792697</v>
      </c>
      <c r="C274">
        <f t="shared" si="23"/>
        <v>1925</v>
      </c>
      <c r="D274">
        <f>IF(OR(RIGHT(A274,2)="12",RIGHT(A274,2)="03",RIGHT(A274,2)="06",RIGHT(A274,2)="09"),TRUNC(Input!$B$12/B274),0)</f>
        <v>0</v>
      </c>
      <c r="E274">
        <f>IF(D274=0,0,IF(Input!$C$2="FISSA",Input!$C$3,MIN(Input!$C$6,MAX(Input!$C$5,B274*Input!$C$4))))</f>
        <v>0</v>
      </c>
      <c r="F274">
        <f t="shared" si="24"/>
        <v>1365</v>
      </c>
      <c r="G274">
        <f>G273*(1+(($B274-$B273)/B273))*(1-Input!$B$8/12)</f>
        <v>447.44588146883149</v>
      </c>
      <c r="H274">
        <f t="shared" si="20"/>
        <v>859968.32182750059</v>
      </c>
      <c r="I274">
        <f>I273*(1+(($B274-$B273)/B273))*(1-Input!$B$9/12)</f>
        <v>432.43222885451502</v>
      </c>
      <c r="J274">
        <f t="shared" si="21"/>
        <v>831067.04054494144</v>
      </c>
      <c r="K274">
        <f>K273*(1+(($B274-$B273)/B273))*(1-Input!$B$10/12)</f>
        <v>408.51671792037865</v>
      </c>
      <c r="L274">
        <f t="shared" si="22"/>
        <v>785029.68199672888</v>
      </c>
    </row>
    <row r="275" spans="1:12" x14ac:dyDescent="0.35">
      <c r="A275" t="str">
        <f>Dati!A275</f>
        <v>2010-09</v>
      </c>
      <c r="B275">
        <f>Dati!B275</f>
        <v>501.69425294759901</v>
      </c>
      <c r="C275">
        <f t="shared" si="23"/>
        <v>1934</v>
      </c>
      <c r="D275">
        <f>IF(OR(RIGHT(A275,2)="12",RIGHT(A275,2)="03",RIGHT(A275,2)="06",RIGHT(A275,2)="09"),TRUNC(Input!$B$12/B275),0)</f>
        <v>9</v>
      </c>
      <c r="E275">
        <f>IF(D275=0,0,IF(Input!$C$2="FISSA",Input!$C$3,MIN(Input!$C$6,MAX(Input!$C$5,B275*Input!$C$4))))</f>
        <v>15</v>
      </c>
      <c r="F275">
        <f t="shared" si="24"/>
        <v>1380</v>
      </c>
      <c r="G275">
        <f>G274*(1+(($B275-$B274)/B274))*(1-Input!$B$8/12)</f>
        <v>490.3682264785362</v>
      </c>
      <c r="H275">
        <f t="shared" si="20"/>
        <v>946992.15000948904</v>
      </c>
      <c r="I275">
        <f>I274*(1+(($B275-$B274)/B274))*(1-Input!$B$9/12)</f>
        <v>473.85510813585955</v>
      </c>
      <c r="J275">
        <f t="shared" si="21"/>
        <v>915055.77913475235</v>
      </c>
      <c r="K275">
        <f>K274*(1+(($B275-$B274)/B274))*(1-Input!$B$10/12)</f>
        <v>447.5554399820864</v>
      </c>
      <c r="L275">
        <f t="shared" si="22"/>
        <v>864192.2209253551</v>
      </c>
    </row>
    <row r="276" spans="1:12" x14ac:dyDescent="0.35">
      <c r="A276" t="str">
        <f>Dati!A276</f>
        <v>2010-10</v>
      </c>
      <c r="B276">
        <f>Dati!B276</f>
        <v>519.92764752576397</v>
      </c>
      <c r="C276">
        <f t="shared" si="23"/>
        <v>1934</v>
      </c>
      <c r="D276">
        <f>IF(OR(RIGHT(A276,2)="12",RIGHT(A276,2)="03",RIGHT(A276,2)="06",RIGHT(A276,2)="09"),TRUNC(Input!$B$12/B276),0)</f>
        <v>0</v>
      </c>
      <c r="E276">
        <f>IF(D276=0,0,IF(Input!$C$2="FISSA",Input!$C$3,MIN(Input!$C$6,MAX(Input!$C$5,B276*Input!$C$4))))</f>
        <v>0</v>
      </c>
      <c r="F276">
        <f t="shared" si="24"/>
        <v>1380</v>
      </c>
      <c r="G276">
        <f>G275*(1+(($B276-$B275)/B275))*(1-Input!$B$8/12)</f>
        <v>508.14764287880462</v>
      </c>
      <c r="H276">
        <f t="shared" si="20"/>
        <v>981377.54132760817</v>
      </c>
      <c r="I276">
        <f>I275*(1+(($B276-$B275)/B275))*(1-Input!$B$9/12)</f>
        <v>490.97441924676173</v>
      </c>
      <c r="J276">
        <f t="shared" si="21"/>
        <v>948164.52682323719</v>
      </c>
      <c r="K276">
        <f>K275*(1+(($B276-$B275)/B275))*(1-Input!$B$10/12)</f>
        <v>463.62797426464181</v>
      </c>
      <c r="L276">
        <f t="shared" si="22"/>
        <v>895276.50222781731</v>
      </c>
    </row>
    <row r="277" spans="1:12" x14ac:dyDescent="0.35">
      <c r="A277" t="str">
        <f>Dati!A277</f>
        <v>2010-11</v>
      </c>
      <c r="B277">
        <f>Dati!B277</f>
        <v>508.57359014206997</v>
      </c>
      <c r="C277">
        <f t="shared" si="23"/>
        <v>1934</v>
      </c>
      <c r="D277">
        <f>IF(OR(RIGHT(A277,2)="12",RIGHT(A277,2)="03",RIGHT(A277,2)="06",RIGHT(A277,2)="09"),TRUNC(Input!$B$12/B277),0)</f>
        <v>0</v>
      </c>
      <c r="E277">
        <f>IF(D277=0,0,IF(Input!$C$2="FISSA",Input!$C$3,MIN(Input!$C$6,MAX(Input!$C$5,B277*Input!$C$4))))</f>
        <v>0</v>
      </c>
      <c r="F277">
        <f t="shared" si="24"/>
        <v>1380</v>
      </c>
      <c r="G277">
        <f>G276*(1+(($B277-$B276)/B276))*(1-Input!$B$8/12)</f>
        <v>497.00941355635592</v>
      </c>
      <c r="H277">
        <f t="shared" si="20"/>
        <v>959836.20581799233</v>
      </c>
      <c r="I277">
        <f>I276*(1+(($B277-$B276)/B276))*(1-Input!$B$9/12)</f>
        <v>480.1525830035182</v>
      </c>
      <c r="J277">
        <f t="shared" si="21"/>
        <v>927235.09552880423</v>
      </c>
      <c r="K277">
        <f>K276*(1+(($B277-$B276)/B276))*(1-Input!$B$10/12)</f>
        <v>453.31441613194346</v>
      </c>
      <c r="L277">
        <f t="shared" si="22"/>
        <v>875330.08079917869</v>
      </c>
    </row>
    <row r="278" spans="1:12" x14ac:dyDescent="0.35">
      <c r="A278" t="str">
        <f>Dati!A278</f>
        <v>2010-12</v>
      </c>
      <c r="B278">
        <f>Dati!B278</f>
        <v>545.96706988149504</v>
      </c>
      <c r="C278">
        <f t="shared" si="23"/>
        <v>1943</v>
      </c>
      <c r="D278">
        <f>IF(OR(RIGHT(A278,2)="12",RIGHT(A278,2)="03",RIGHT(A278,2)="06",RIGHT(A278,2)="09"),TRUNC(Input!$B$12/B278),0)</f>
        <v>9</v>
      </c>
      <c r="E278">
        <f>IF(D278=0,0,IF(Input!$C$2="FISSA",Input!$C$3,MIN(Input!$C$6,MAX(Input!$C$5,B278*Input!$C$4))))</f>
        <v>15</v>
      </c>
      <c r="F278">
        <f t="shared" si="24"/>
        <v>1395</v>
      </c>
      <c r="G278">
        <f>G277*(1+(($B278-$B277)/B277))*(1-Input!$B$8/12)</f>
        <v>533.5081607022754</v>
      </c>
      <c r="H278">
        <f t="shared" si="20"/>
        <v>1035211.3562445211</v>
      </c>
      <c r="I278">
        <f>I277*(1+(($B278-$B277)/B277))*(1-Input!$B$9/12)</f>
        <v>515.34898755357813</v>
      </c>
      <c r="J278">
        <f t="shared" si="21"/>
        <v>999928.08281660231</v>
      </c>
      <c r="K278">
        <f>K277*(1+(($B278-$B277)/B277))*(1-Input!$B$10/12)</f>
        <v>486.44213049225192</v>
      </c>
      <c r="L278">
        <f t="shared" si="22"/>
        <v>943762.0595464455</v>
      </c>
    </row>
    <row r="279" spans="1:12" x14ac:dyDescent="0.35">
      <c r="A279" t="str">
        <f>Dati!A279</f>
        <v>2011-01</v>
      </c>
      <c r="B279">
        <f>Dati!B279</f>
        <v>554.65934659780896</v>
      </c>
      <c r="C279">
        <f t="shared" si="23"/>
        <v>1943</v>
      </c>
      <c r="D279">
        <f>IF(OR(RIGHT(A279,2)="12",RIGHT(A279,2)="03",RIGHT(A279,2)="06",RIGHT(A279,2)="09"),TRUNC(Input!$B$12/B279),0)</f>
        <v>0</v>
      </c>
      <c r="E279">
        <f>IF(D279=0,0,IF(Input!$C$2="FISSA",Input!$C$3,MIN(Input!$C$6,MAX(Input!$C$5,B279*Input!$C$4))))</f>
        <v>0</v>
      </c>
      <c r="F279">
        <f t="shared" si="24"/>
        <v>1395</v>
      </c>
      <c r="G279">
        <f>G278*(1+(($B279-$B278)/B278))*(1-Input!$B$8/12)</f>
        <v>541.95691376886384</v>
      </c>
      <c r="H279">
        <f t="shared" si="20"/>
        <v>1051627.2834529025</v>
      </c>
      <c r="I279">
        <f>I278*(1+(($B279-$B278)/B278))*(1-Input!$B$9/12)</f>
        <v>523.44472371876509</v>
      </c>
      <c r="J279">
        <f t="shared" si="21"/>
        <v>1015658.0981855605</v>
      </c>
      <c r="K279">
        <f>K278*(1+(($B279-$B278)/B278))*(1-Input!$B$10/12)</f>
        <v>493.98080660324609</v>
      </c>
      <c r="L279">
        <f t="shared" si="22"/>
        <v>958409.70723010716</v>
      </c>
    </row>
    <row r="280" spans="1:12" x14ac:dyDescent="0.35">
      <c r="A280" t="str">
        <f>Dati!A280</f>
        <v>2011-02</v>
      </c>
      <c r="B280">
        <f>Dati!B280</f>
        <v>571.03765671490703</v>
      </c>
      <c r="C280">
        <f t="shared" si="23"/>
        <v>1943</v>
      </c>
      <c r="D280">
        <f>IF(OR(RIGHT(A280,2)="12",RIGHT(A280,2)="03",RIGHT(A280,2)="06",RIGHT(A280,2)="09"),TRUNC(Input!$B$12/B280),0)</f>
        <v>0</v>
      </c>
      <c r="E280">
        <f>IF(D280=0,0,IF(Input!$C$2="FISSA",Input!$C$3,MIN(Input!$C$6,MAX(Input!$C$5,B280*Input!$C$4))))</f>
        <v>0</v>
      </c>
      <c r="F280">
        <f t="shared" si="24"/>
        <v>1395</v>
      </c>
      <c r="G280">
        <f>G279*(1+(($B280-$B279)/B279))*(1-Input!$B$8/12)</f>
        <v>557.9136422381963</v>
      </c>
      <c r="H280">
        <f t="shared" si="20"/>
        <v>1082631.2068688155</v>
      </c>
      <c r="I280">
        <f>I279*(1+(($B280-$B279)/B279))*(1-Input!$B$9/12)</f>
        <v>538.78903883398198</v>
      </c>
      <c r="J280">
        <f t="shared" si="21"/>
        <v>1045472.1024544269</v>
      </c>
      <c r="K280">
        <f>K279*(1+(($B280-$B279)/B279))*(1-Input!$B$10/12)</f>
        <v>508.35546173839742</v>
      </c>
      <c r="L280">
        <f t="shared" si="22"/>
        <v>986339.66215770622</v>
      </c>
    </row>
    <row r="281" spans="1:12" x14ac:dyDescent="0.35">
      <c r="A281" t="str">
        <f>Dati!A281</f>
        <v>2011-03</v>
      </c>
      <c r="B281">
        <f>Dati!B281</f>
        <v>570.70524662646699</v>
      </c>
      <c r="C281">
        <f t="shared" si="23"/>
        <v>1951</v>
      </c>
      <c r="D281">
        <f>IF(OR(RIGHT(A281,2)="12",RIGHT(A281,2)="03",RIGHT(A281,2)="06",RIGHT(A281,2)="09"),TRUNC(Input!$B$12/B281),0)</f>
        <v>8</v>
      </c>
      <c r="E281">
        <f>IF(D281=0,0,IF(Input!$C$2="FISSA",Input!$C$3,MIN(Input!$C$6,MAX(Input!$C$5,B281*Input!$C$4))))</f>
        <v>15</v>
      </c>
      <c r="F281">
        <f t="shared" si="24"/>
        <v>1410</v>
      </c>
      <c r="G281">
        <f>G280*(1+(($B281-$B280)/B280))*(1-Input!$B$8/12)</f>
        <v>557.5424061076809</v>
      </c>
      <c r="H281">
        <f t="shared" si="20"/>
        <v>1086355.2343160855</v>
      </c>
      <c r="I281">
        <f>I280*(1+(($B281-$B280)/B280))*(1-Input!$B$9/12)</f>
        <v>538.36321880289495</v>
      </c>
      <c r="J281">
        <f t="shared" si="21"/>
        <v>1048936.6398844481</v>
      </c>
      <c r="K281">
        <f>K280*(1+(($B281-$B280)/B280))*(1-Input!$B$10/12)</f>
        <v>507.84784847610945</v>
      </c>
      <c r="L281">
        <f t="shared" si="22"/>
        <v>989401.15237688948</v>
      </c>
    </row>
    <row r="282" spans="1:12" x14ac:dyDescent="0.35">
      <c r="A282" t="str">
        <f>Dati!A282</f>
        <v>2011-04</v>
      </c>
      <c r="B282">
        <f>Dati!B282</f>
        <v>594.38271483614596</v>
      </c>
      <c r="C282">
        <f t="shared" si="23"/>
        <v>1951</v>
      </c>
      <c r="D282">
        <f>IF(OR(RIGHT(A282,2)="12",RIGHT(A282,2)="03",RIGHT(A282,2)="06",RIGHT(A282,2)="09"),TRUNC(Input!$B$12/B282),0)</f>
        <v>0</v>
      </c>
      <c r="E282">
        <f>IF(D282=0,0,IF(Input!$C$2="FISSA",Input!$C$3,MIN(Input!$C$6,MAX(Input!$C$5,B282*Input!$C$4))))</f>
        <v>0</v>
      </c>
      <c r="F282">
        <f t="shared" si="24"/>
        <v>1410</v>
      </c>
      <c r="G282">
        <f>G281*(1+(($B282-$B281)/B281))*(1-Input!$B$8/12)</f>
        <v>580.62538378010549</v>
      </c>
      <c r="H282">
        <f t="shared" si="20"/>
        <v>1131390.1237549859</v>
      </c>
      <c r="I282">
        <f>I281*(1+(($B282-$B281)/B281))*(1-Input!$B$9/12)</f>
        <v>560.58206592263025</v>
      </c>
      <c r="J282">
        <f t="shared" si="21"/>
        <v>1092285.6106150516</v>
      </c>
      <c r="K282">
        <f>K281*(1+(($B282-$B281)/B281))*(1-Input!$B$10/12)</f>
        <v>528.69710127652411</v>
      </c>
      <c r="L282">
        <f t="shared" si="22"/>
        <v>1030078.0445904986</v>
      </c>
    </row>
    <row r="283" spans="1:12" x14ac:dyDescent="0.35">
      <c r="A283" t="str">
        <f>Dati!A283</f>
        <v>2011-05</v>
      </c>
      <c r="B283">
        <f>Dati!B283</f>
        <v>582.16187384789896</v>
      </c>
      <c r="C283">
        <f t="shared" si="23"/>
        <v>1951</v>
      </c>
      <c r="D283">
        <f>IF(OR(RIGHT(A283,2)="12",RIGHT(A283,2)="03",RIGHT(A283,2)="06",RIGHT(A283,2)="09"),TRUNC(Input!$B$12/B283),0)</f>
        <v>0</v>
      </c>
      <c r="E283">
        <f>IF(D283=0,0,IF(Input!$C$2="FISSA",Input!$C$3,MIN(Input!$C$6,MAX(Input!$C$5,B283*Input!$C$4))))</f>
        <v>0</v>
      </c>
      <c r="F283">
        <f t="shared" si="24"/>
        <v>1410</v>
      </c>
      <c r="G283">
        <f>G282*(1+(($B283-$B282)/B282))*(1-Input!$B$8/12)</f>
        <v>568.64001059452676</v>
      </c>
      <c r="H283">
        <f t="shared" si="20"/>
        <v>1108006.6606699217</v>
      </c>
      <c r="I283">
        <f>I282*(1+(($B283-$B282)/B282))*(1-Input!$B$9/12)</f>
        <v>548.94179847169073</v>
      </c>
      <c r="J283">
        <f t="shared" si="21"/>
        <v>1069575.4488182687</v>
      </c>
      <c r="K283">
        <f>K282*(1+(($B283-$B282)/B282))*(1-Input!$B$10/12)</f>
        <v>517.611032069771</v>
      </c>
      <c r="L283">
        <f t="shared" si="22"/>
        <v>1008449.1235681232</v>
      </c>
    </row>
    <row r="284" spans="1:12" x14ac:dyDescent="0.35">
      <c r="A284" t="str">
        <f>Dati!A284</f>
        <v>2011-06</v>
      </c>
      <c r="B284">
        <f>Dati!B284</f>
        <v>573.21501588644901</v>
      </c>
      <c r="C284">
        <f t="shared" si="23"/>
        <v>1959</v>
      </c>
      <c r="D284">
        <f>IF(OR(RIGHT(A284,2)="12",RIGHT(A284,2)="03",RIGHT(A284,2)="06",RIGHT(A284,2)="09"),TRUNC(Input!$B$12/B284),0)</f>
        <v>8</v>
      </c>
      <c r="E284">
        <f>IF(D284=0,0,IF(Input!$C$2="FISSA",Input!$C$3,MIN(Input!$C$6,MAX(Input!$C$5,B284*Input!$C$4))))</f>
        <v>15</v>
      </c>
      <c r="F284">
        <f t="shared" si="24"/>
        <v>1425</v>
      </c>
      <c r="G284">
        <f>G283*(1+(($B284-$B283)/B283))*(1-Input!$B$8/12)</f>
        <v>559.85430272676092</v>
      </c>
      <c r="H284">
        <f t="shared" si="20"/>
        <v>1095329.5790417246</v>
      </c>
      <c r="I284">
        <f>I283*(1+(($B284-$B283)/B283))*(1-Input!$B$9/12)</f>
        <v>540.39287240725935</v>
      </c>
      <c r="J284">
        <f t="shared" si="21"/>
        <v>1057204.6370458212</v>
      </c>
      <c r="K284">
        <f>K283*(1+(($B284-$B283)/B283))*(1-Input!$B$10/12)</f>
        <v>509.44385623182779</v>
      </c>
      <c r="L284">
        <f t="shared" si="22"/>
        <v>996575.51435815066</v>
      </c>
    </row>
    <row r="285" spans="1:12" x14ac:dyDescent="0.35">
      <c r="A285" t="str">
        <f>Dati!A285</f>
        <v>2011-07</v>
      </c>
      <c r="B285">
        <f>Dati!B285</f>
        <v>564.06743460486405</v>
      </c>
      <c r="C285">
        <f t="shared" si="23"/>
        <v>1959</v>
      </c>
      <c r="D285">
        <f>IF(OR(RIGHT(A285,2)="12",RIGHT(A285,2)="03",RIGHT(A285,2)="06",RIGHT(A285,2)="09"),TRUNC(Input!$B$12/B285),0)</f>
        <v>0</v>
      </c>
      <c r="E285">
        <f>IF(D285=0,0,IF(Input!$C$2="FISSA",Input!$C$3,MIN(Input!$C$6,MAX(Input!$C$5,B285*Input!$C$4))))</f>
        <v>0</v>
      </c>
      <c r="F285">
        <f t="shared" si="24"/>
        <v>1425</v>
      </c>
      <c r="G285">
        <f>G284*(1+(($B285-$B284)/B284))*(1-Input!$B$8/12)</f>
        <v>550.8740267470132</v>
      </c>
      <c r="H285">
        <f t="shared" si="20"/>
        <v>1077737.2183973989</v>
      </c>
      <c r="I285">
        <f>I284*(1+(($B285-$B284)/B284))*(1-Input!$B$9/12)</f>
        <v>531.65829403789803</v>
      </c>
      <c r="J285">
        <f t="shared" si="21"/>
        <v>1040093.5980202423</v>
      </c>
      <c r="K285">
        <f>K284*(1+(($B285-$B284)/B284))*(1-Input!$B$10/12)</f>
        <v>501.10507833653065</v>
      </c>
      <c r="L285">
        <f t="shared" si="22"/>
        <v>980239.84846126358</v>
      </c>
    </row>
    <row r="286" spans="1:12" x14ac:dyDescent="0.35">
      <c r="A286" t="str">
        <f>Dati!A286</f>
        <v>2011-08</v>
      </c>
      <c r="B286">
        <f>Dati!B286</f>
        <v>523.09422964578005</v>
      </c>
      <c r="C286">
        <f t="shared" si="23"/>
        <v>1959</v>
      </c>
      <c r="D286">
        <f>IF(OR(RIGHT(A286,2)="12",RIGHT(A286,2)="03",RIGHT(A286,2)="06",RIGHT(A286,2)="09"),TRUNC(Input!$B$12/B286),0)</f>
        <v>0</v>
      </c>
      <c r="E286">
        <f>IF(D286=0,0,IF(Input!$C$2="FISSA",Input!$C$3,MIN(Input!$C$6,MAX(Input!$C$5,B286*Input!$C$4))))</f>
        <v>0</v>
      </c>
      <c r="F286">
        <f t="shared" si="24"/>
        <v>1425</v>
      </c>
      <c r="G286">
        <f>G285*(1+(($B286-$B285)/B285))*(1-Input!$B$8/12)</f>
        <v>510.81660405175717</v>
      </c>
      <c r="H286">
        <f t="shared" si="20"/>
        <v>999264.72733739228</v>
      </c>
      <c r="I286">
        <f>I285*(1+(($B286-$B285)/B285))*(1-Input!$B$9/12)</f>
        <v>492.93653499181698</v>
      </c>
      <c r="J286">
        <f t="shared" si="21"/>
        <v>964237.67204896943</v>
      </c>
      <c r="K286">
        <f>K285*(1+(($B286-$B285)/B285))*(1-Input!$B$10/12)</f>
        <v>464.51175874866101</v>
      </c>
      <c r="L286">
        <f t="shared" si="22"/>
        <v>908553.53538862697</v>
      </c>
    </row>
    <row r="287" spans="1:12" x14ac:dyDescent="0.35">
      <c r="A287" t="str">
        <f>Dati!A287</f>
        <v>2011-09</v>
      </c>
      <c r="B287">
        <f>Dati!B287</f>
        <v>473.89821765470901</v>
      </c>
      <c r="C287">
        <f t="shared" si="23"/>
        <v>1969</v>
      </c>
      <c r="D287">
        <f>IF(OR(RIGHT(A287,2)="12",RIGHT(A287,2)="03",RIGHT(A287,2)="06",RIGHT(A287,2)="09"),TRUNC(Input!$B$12/B287),0)</f>
        <v>10</v>
      </c>
      <c r="E287">
        <f>IF(D287=0,0,IF(Input!$C$2="FISSA",Input!$C$3,MIN(Input!$C$6,MAX(Input!$C$5,B287*Input!$C$4))))</f>
        <v>15</v>
      </c>
      <c r="F287">
        <f t="shared" si="24"/>
        <v>1440</v>
      </c>
      <c r="G287">
        <f>G286*(1+(($B287-$B286)/B286))*(1-Input!$B$8/12)</f>
        <v>462.73671466283514</v>
      </c>
      <c r="H287">
        <f t="shared" si="20"/>
        <v>909688.59117112239</v>
      </c>
      <c r="I287">
        <f>I286*(1+(($B287-$B286)/B286))*(1-Input!$B$9/12)</f>
        <v>446.48375968012965</v>
      </c>
      <c r="J287">
        <f t="shared" si="21"/>
        <v>877686.52281017532</v>
      </c>
      <c r="K287">
        <f>K286*(1+(($B287-$B286)/B286))*(1-Input!$B$10/12)</f>
        <v>420.64997223715852</v>
      </c>
      <c r="L287">
        <f t="shared" si="22"/>
        <v>826819.79533496511</v>
      </c>
    </row>
    <row r="288" spans="1:12" x14ac:dyDescent="0.35">
      <c r="A288" t="str">
        <f>Dati!A288</f>
        <v>2011-10</v>
      </c>
      <c r="B288">
        <f>Dati!B288</f>
        <v>524.79887650037699</v>
      </c>
      <c r="C288">
        <f t="shared" si="23"/>
        <v>1969</v>
      </c>
      <c r="D288">
        <f>IF(OR(RIGHT(A288,2)="12",RIGHT(A288,2)="03",RIGHT(A288,2)="06",RIGHT(A288,2)="09"),TRUNC(Input!$B$12/B288),0)</f>
        <v>0</v>
      </c>
      <c r="E288">
        <f>IF(D288=0,0,IF(Input!$C$2="FISSA",Input!$C$3,MIN(Input!$C$6,MAX(Input!$C$5,B288*Input!$C$4))))</f>
        <v>0</v>
      </c>
      <c r="F288">
        <f t="shared" si="24"/>
        <v>1440</v>
      </c>
      <c r="G288">
        <f>G287*(1+(($B288-$B287)/B287))*(1-Input!$B$8/12)</f>
        <v>512.39583089504856</v>
      </c>
      <c r="H288">
        <f t="shared" si="20"/>
        <v>1007467.3910323506</v>
      </c>
      <c r="I288">
        <f>I287*(1+(($B288-$B287)/B287))*(1-Input!$B$9/12)</f>
        <v>494.33686659962603</v>
      </c>
      <c r="J288">
        <f t="shared" si="21"/>
        <v>971909.2903346637</v>
      </c>
      <c r="K288">
        <f>K287*(1+(($B288-$B287)/B287))*(1-Input!$B$10/12)</f>
        <v>465.63722478570304</v>
      </c>
      <c r="L288">
        <f t="shared" si="22"/>
        <v>915399.69560304924</v>
      </c>
    </row>
    <row r="289" spans="1:12" x14ac:dyDescent="0.35">
      <c r="A289" t="str">
        <f>Dati!A289</f>
        <v>2011-11</v>
      </c>
      <c r="B289">
        <f>Dati!B289</f>
        <v>509.35052381701502</v>
      </c>
      <c r="C289">
        <f t="shared" si="23"/>
        <v>1969</v>
      </c>
      <c r="D289">
        <f>IF(OR(RIGHT(A289,2)="12",RIGHT(A289,2)="03",RIGHT(A289,2)="06",RIGHT(A289,2)="09"),TRUNC(Input!$B$12/B289),0)</f>
        <v>0</v>
      </c>
      <c r="E289">
        <f>IF(D289=0,0,IF(Input!$C$2="FISSA",Input!$C$3,MIN(Input!$C$6,MAX(Input!$C$5,B289*Input!$C$4))))</f>
        <v>0</v>
      </c>
      <c r="F289">
        <f t="shared" si="24"/>
        <v>1440</v>
      </c>
      <c r="G289">
        <f>G288*(1+(($B289-$B288)/B288))*(1-Input!$B$8/12)</f>
        <v>497.27114036124368</v>
      </c>
      <c r="H289">
        <f t="shared" si="20"/>
        <v>977686.87537128886</v>
      </c>
      <c r="I289">
        <f>I288*(1+(($B289-$B288)/B288))*(1-Input!$B$9/12)</f>
        <v>479.68526003471499</v>
      </c>
      <c r="J289">
        <f t="shared" si="21"/>
        <v>943060.27700835385</v>
      </c>
      <c r="K289">
        <f>K288*(1+(($B289-$B288)/B288))*(1-Input!$B$10/12)</f>
        <v>451.74209219427485</v>
      </c>
      <c r="L289">
        <f t="shared" si="22"/>
        <v>888040.17953052721</v>
      </c>
    </row>
    <row r="290" spans="1:12" x14ac:dyDescent="0.35">
      <c r="A290" t="str">
        <f>Dati!A290</f>
        <v>2011-12</v>
      </c>
      <c r="B290">
        <f>Dati!B290</f>
        <v>508.49664845026001</v>
      </c>
      <c r="C290">
        <f t="shared" si="23"/>
        <v>1978</v>
      </c>
      <c r="D290">
        <f>IF(OR(RIGHT(A290,2)="12",RIGHT(A290,2)="03",RIGHT(A290,2)="06",RIGHT(A290,2)="09"),TRUNC(Input!$B$12/B290),0)</f>
        <v>9</v>
      </c>
      <c r="E290">
        <f>IF(D290=0,0,IF(Input!$C$2="FISSA",Input!$C$3,MIN(Input!$C$6,MAX(Input!$C$5,B290*Input!$C$4))))</f>
        <v>15</v>
      </c>
      <c r="F290">
        <f t="shared" si="24"/>
        <v>1455</v>
      </c>
      <c r="G290">
        <f>G289*(1+(($B290-$B289)/B289))*(1-Input!$B$8/12)</f>
        <v>496.3961450835323</v>
      </c>
      <c r="H290">
        <f t="shared" si="20"/>
        <v>980416.57497522689</v>
      </c>
      <c r="I290">
        <f>I289*(1+(($B290-$B289)/B289))*(1-Input!$B$9/12)</f>
        <v>478.78134862575325</v>
      </c>
      <c r="J290">
        <f t="shared" si="21"/>
        <v>945574.50758173992</v>
      </c>
      <c r="K290">
        <f>K289*(1+(($B290-$B289)/B289))*(1-Input!$B$10/12)</f>
        <v>450.79688128926102</v>
      </c>
      <c r="L290">
        <f t="shared" si="22"/>
        <v>890221.23119015829</v>
      </c>
    </row>
    <row r="291" spans="1:12" x14ac:dyDescent="0.35">
      <c r="A291" t="str">
        <f>Dati!A291</f>
        <v>2012-01</v>
      </c>
      <c r="B291">
        <f>Dati!B291</f>
        <v>538.20594274613302</v>
      </c>
      <c r="C291">
        <f t="shared" si="23"/>
        <v>1978</v>
      </c>
      <c r="D291">
        <f>IF(OR(RIGHT(A291,2)="12",RIGHT(A291,2)="03",RIGHT(A291,2)="06",RIGHT(A291,2)="09"),TRUNC(Input!$B$12/B291),0)</f>
        <v>0</v>
      </c>
      <c r="E291">
        <f>IF(D291=0,0,IF(Input!$C$2="FISSA",Input!$C$3,MIN(Input!$C$6,MAX(Input!$C$5,B291*Input!$C$4))))</f>
        <v>0</v>
      </c>
      <c r="F291">
        <f t="shared" si="24"/>
        <v>1455</v>
      </c>
      <c r="G291">
        <f>G290*(1+(($B291-$B290)/B290))*(1-Input!$B$8/12)</f>
        <v>525.35467527948356</v>
      </c>
      <c r="H291">
        <f t="shared" si="20"/>
        <v>1037696.5477028185</v>
      </c>
      <c r="I291">
        <f>I290*(1+(($B291-$B290)/B290))*(1-Input!$B$9/12)</f>
        <v>506.64893060766894</v>
      </c>
      <c r="J291">
        <f t="shared" si="21"/>
        <v>1000696.5847419691</v>
      </c>
      <c r="K291">
        <f>K290*(1+(($B291-$B290)/B290))*(1-Input!$B$10/12)</f>
        <v>476.93621758090887</v>
      </c>
      <c r="L291">
        <f t="shared" si="22"/>
        <v>941924.83837503777</v>
      </c>
    </row>
    <row r="292" spans="1:12" x14ac:dyDescent="0.35">
      <c r="A292" t="str">
        <f>Dati!A292</f>
        <v>2012-02</v>
      </c>
      <c r="B292">
        <f>Dati!B292</f>
        <v>565.55590977088798</v>
      </c>
      <c r="C292">
        <f t="shared" si="23"/>
        <v>1978</v>
      </c>
      <c r="D292">
        <f>IF(OR(RIGHT(A292,2)="12",RIGHT(A292,2)="03",RIGHT(A292,2)="06",RIGHT(A292,2)="09"),TRUNC(Input!$B$12/B292),0)</f>
        <v>0</v>
      </c>
      <c r="E292">
        <f>IF(D292=0,0,IF(Input!$C$2="FISSA",Input!$C$3,MIN(Input!$C$6,MAX(Input!$C$5,B292*Input!$C$4))))</f>
        <v>0</v>
      </c>
      <c r="F292">
        <f t="shared" si="24"/>
        <v>1455</v>
      </c>
      <c r="G292">
        <f>G291*(1+(($B292-$B291)/B291))*(1-Input!$B$8/12)</f>
        <v>552.00557620642292</v>
      </c>
      <c r="H292">
        <f t="shared" si="20"/>
        <v>1090412.0297363044</v>
      </c>
      <c r="I292">
        <f>I291*(1+(($B292-$B291)/B291))*(1-Input!$B$9/12)</f>
        <v>532.28435186729178</v>
      </c>
      <c r="J292">
        <f t="shared" si="21"/>
        <v>1051403.4479935032</v>
      </c>
      <c r="K292">
        <f>K291*(1+(($B292-$B291)/B291))*(1-Input!$B$10/12)</f>
        <v>500.96382409695286</v>
      </c>
      <c r="L292">
        <f t="shared" si="22"/>
        <v>989451.4440637728</v>
      </c>
    </row>
    <row r="293" spans="1:12" x14ac:dyDescent="0.35">
      <c r="A293" t="str">
        <f>Dati!A293</f>
        <v>2012-03</v>
      </c>
      <c r="B293">
        <f>Dati!B293</f>
        <v>569.58942590344896</v>
      </c>
      <c r="C293">
        <f t="shared" si="23"/>
        <v>1986</v>
      </c>
      <c r="D293">
        <f>IF(OR(RIGHT(A293,2)="12",RIGHT(A293,2)="03",RIGHT(A293,2)="06",RIGHT(A293,2)="09"),TRUNC(Input!$B$12/B293),0)</f>
        <v>8</v>
      </c>
      <c r="E293">
        <f>IF(D293=0,0,IF(Input!$C$2="FISSA",Input!$C$3,MIN(Input!$C$6,MAX(Input!$C$5,B293*Input!$C$4))))</f>
        <v>15</v>
      </c>
      <c r="F293">
        <f t="shared" si="24"/>
        <v>1470</v>
      </c>
      <c r="G293">
        <f>G292*(1+(($B293-$B292)/B292))*(1-Input!$B$8/12)</f>
        <v>555.89612350794971</v>
      </c>
      <c r="H293">
        <f t="shared" si="20"/>
        <v>1102539.7012867881</v>
      </c>
      <c r="I293">
        <f>I292*(1+(($B293-$B292)/B292))*(1-Input!$B$9/12)</f>
        <v>535.96889347882666</v>
      </c>
      <c r="J293">
        <f t="shared" si="21"/>
        <v>1062964.2224489497</v>
      </c>
      <c r="K293">
        <f>K292*(1+(($B293-$B292)/B292))*(1-Input!$B$10/12)</f>
        <v>504.32644912906659</v>
      </c>
      <c r="L293">
        <f t="shared" si="22"/>
        <v>1000122.3279703263</v>
      </c>
    </row>
    <row r="294" spans="1:12" x14ac:dyDescent="0.35">
      <c r="A294" t="str">
        <f>Dati!A294</f>
        <v>2012-04</v>
      </c>
      <c r="B294">
        <f>Dati!B294</f>
        <v>563.44352549571795</v>
      </c>
      <c r="C294">
        <f t="shared" si="23"/>
        <v>1986</v>
      </c>
      <c r="D294">
        <f>IF(OR(RIGHT(A294,2)="12",RIGHT(A294,2)="03",RIGHT(A294,2)="06",RIGHT(A294,2)="09"),TRUNC(Input!$B$12/B294),0)</f>
        <v>0</v>
      </c>
      <c r="E294">
        <f>IF(D294=0,0,IF(Input!$C$2="FISSA",Input!$C$3,MIN(Input!$C$6,MAX(Input!$C$5,B294*Input!$C$4))))</f>
        <v>0</v>
      </c>
      <c r="F294">
        <f t="shared" si="24"/>
        <v>1470</v>
      </c>
      <c r="G294">
        <f>G293*(1+(($B294-$B293)/B293))*(1-Input!$B$8/12)</f>
        <v>549.85214973514587</v>
      </c>
      <c r="H294">
        <f t="shared" si="20"/>
        <v>1090536.3693739998</v>
      </c>
      <c r="I294">
        <f>I293*(1+(($B294-$B293)/B293))*(1-Input!$B$9/12)</f>
        <v>530.07530504962585</v>
      </c>
      <c r="J294">
        <f t="shared" si="21"/>
        <v>1051259.5558285569</v>
      </c>
      <c r="K294">
        <f>K293*(1+(($B294-$B293)/B293))*(1-Input!$B$10/12)</f>
        <v>498.67687109408945</v>
      </c>
      <c r="L294">
        <f t="shared" si="22"/>
        <v>988902.26599286159</v>
      </c>
    </row>
    <row r="295" spans="1:12" x14ac:dyDescent="0.35">
      <c r="A295" t="str">
        <f>Dati!A295</f>
        <v>2012-05</v>
      </c>
      <c r="B295">
        <f>Dati!B295</f>
        <v>513.43092149884899</v>
      </c>
      <c r="C295">
        <f t="shared" si="23"/>
        <v>1986</v>
      </c>
      <c r="D295">
        <f>IF(OR(RIGHT(A295,2)="12",RIGHT(A295,2)="03",RIGHT(A295,2)="06",RIGHT(A295,2)="09"),TRUNC(Input!$B$12/B295),0)</f>
        <v>0</v>
      </c>
      <c r="E295">
        <f>IF(D295=0,0,IF(Input!$C$2="FISSA",Input!$C$3,MIN(Input!$C$6,MAX(Input!$C$5,B295*Input!$C$4))))</f>
        <v>0</v>
      </c>
      <c r="F295">
        <f t="shared" si="24"/>
        <v>1470</v>
      </c>
      <c r="G295">
        <f>G294*(1+(($B295-$B294)/B294))*(1-Input!$B$8/12)</f>
        <v>501.00419514736939</v>
      </c>
      <c r="H295">
        <f t="shared" si="20"/>
        <v>993524.33156267565</v>
      </c>
      <c r="I295">
        <f>I294*(1+(($B295-$B294)/B294))*(1-Input!$B$9/12)</f>
        <v>482.92391453094717</v>
      </c>
      <c r="J295">
        <f t="shared" si="21"/>
        <v>957616.89425846108</v>
      </c>
      <c r="K295">
        <f>K294*(1+(($B295-$B294)/B294))*(1-Input!$B$10/12)</f>
        <v>454.22377249236149</v>
      </c>
      <c r="L295">
        <f t="shared" si="22"/>
        <v>900618.41216982994</v>
      </c>
    </row>
    <row r="296" spans="1:12" x14ac:dyDescent="0.35">
      <c r="A296" t="str">
        <f>Dati!A296</f>
        <v>2012-06</v>
      </c>
      <c r="B296">
        <f>Dati!B296</f>
        <v>539.04396752336697</v>
      </c>
      <c r="C296">
        <f t="shared" si="23"/>
        <v>1995</v>
      </c>
      <c r="D296">
        <f>IF(OR(RIGHT(A296,2)="12",RIGHT(A296,2)="03",RIGHT(A296,2)="06",RIGHT(A296,2)="09"),TRUNC(Input!$B$12/B296),0)</f>
        <v>9</v>
      </c>
      <c r="E296">
        <f>IF(D296=0,0,IF(Input!$C$2="FISSA",Input!$C$3,MIN(Input!$C$6,MAX(Input!$C$5,B296*Input!$C$4))))</f>
        <v>15</v>
      </c>
      <c r="F296">
        <f t="shared" si="24"/>
        <v>1485</v>
      </c>
      <c r="G296">
        <f>G295*(1+(($B296-$B295)/B295))*(1-Input!$B$8/12)</f>
        <v>525.95348763894629</v>
      </c>
      <c r="H296">
        <f t="shared" si="20"/>
        <v>1047792.2078396978</v>
      </c>
      <c r="I296">
        <f>I295*(1+(($B296-$B295)/B295))*(1-Input!$B$9/12)</f>
        <v>506.90945801652424</v>
      </c>
      <c r="J296">
        <f t="shared" si="21"/>
        <v>1009799.3687429659</v>
      </c>
      <c r="K296">
        <f>K295*(1+(($B296-$B295)/B295))*(1-Input!$B$10/12)</f>
        <v>476.68450576182823</v>
      </c>
      <c r="L296">
        <f t="shared" si="22"/>
        <v>949500.58899484738</v>
      </c>
    </row>
    <row r="297" spans="1:12" x14ac:dyDescent="0.35">
      <c r="A297" t="str">
        <f>Dati!A297</f>
        <v>2012-07</v>
      </c>
      <c r="B297">
        <f>Dati!B297</f>
        <v>546.60142348985096</v>
      </c>
      <c r="C297">
        <f t="shared" si="23"/>
        <v>1995</v>
      </c>
      <c r="D297">
        <f>IF(OR(RIGHT(A297,2)="12",RIGHT(A297,2)="03",RIGHT(A297,2)="06",RIGHT(A297,2)="09"),TRUNC(Input!$B$12/B297),0)</f>
        <v>0</v>
      </c>
      <c r="E297">
        <f>IF(D297=0,0,IF(Input!$C$2="FISSA",Input!$C$3,MIN(Input!$C$6,MAX(Input!$C$5,B297*Input!$C$4))))</f>
        <v>0</v>
      </c>
      <c r="F297">
        <f t="shared" si="24"/>
        <v>1485</v>
      </c>
      <c r="G297">
        <f>G296*(1+(($B297-$B296)/B296))*(1-Input!$B$8/12)</f>
        <v>533.28296968036443</v>
      </c>
      <c r="H297">
        <f t="shared" si="20"/>
        <v>1062414.524512327</v>
      </c>
      <c r="I297">
        <f>I296*(1+(($B297-$B296)/B296))*(1-Input!$B$9/12)</f>
        <v>513.90929786340962</v>
      </c>
      <c r="J297">
        <f t="shared" si="21"/>
        <v>1023764.0492375022</v>
      </c>
      <c r="K297">
        <f>K296*(1+(($B297-$B296)/B296))*(1-Input!$B$10/12)</f>
        <v>483.16627198830957</v>
      </c>
      <c r="L297">
        <f t="shared" si="22"/>
        <v>962431.71261667763</v>
      </c>
    </row>
    <row r="298" spans="1:12" x14ac:dyDescent="0.35">
      <c r="A298" t="str">
        <f>Dati!A298</f>
        <v>2012-08</v>
      </c>
      <c r="B298">
        <f>Dati!B298</f>
        <v>558.76041539661401</v>
      </c>
      <c r="C298">
        <f t="shared" si="23"/>
        <v>1995</v>
      </c>
      <c r="D298">
        <f>IF(OR(RIGHT(A298,2)="12",RIGHT(A298,2)="03",RIGHT(A298,2)="06",RIGHT(A298,2)="09"),TRUNC(Input!$B$12/B298),0)</f>
        <v>0</v>
      </c>
      <c r="E298">
        <f>IF(D298=0,0,IF(Input!$C$2="FISSA",Input!$C$3,MIN(Input!$C$6,MAX(Input!$C$5,B298*Input!$C$4))))</f>
        <v>0</v>
      </c>
      <c r="F298">
        <f t="shared" si="24"/>
        <v>1485</v>
      </c>
      <c r="G298">
        <f>G297*(1+(($B298-$B297)/B297))*(1-Input!$B$8/12)</f>
        <v>545.10026759367577</v>
      </c>
      <c r="H298">
        <f t="shared" si="20"/>
        <v>1085990.0338493832</v>
      </c>
      <c r="I298">
        <f>I297*(1+(($B298-$B297)/B297))*(1-Input!$B$9/12)</f>
        <v>525.23161675657173</v>
      </c>
      <c r="J298">
        <f t="shared" si="21"/>
        <v>1046352.0754293606</v>
      </c>
      <c r="K298">
        <f>K297*(1+(($B298-$B297)/B297))*(1-Input!$B$10/12)</f>
        <v>493.70836957272303</v>
      </c>
      <c r="L298">
        <f t="shared" si="22"/>
        <v>983463.1972975824</v>
      </c>
    </row>
    <row r="299" spans="1:12" x14ac:dyDescent="0.35">
      <c r="A299" t="str">
        <f>Dati!A299</f>
        <v>2012-09</v>
      </c>
      <c r="B299">
        <f>Dati!B299</f>
        <v>576.59290556250596</v>
      </c>
      <c r="C299">
        <f t="shared" si="23"/>
        <v>2003</v>
      </c>
      <c r="D299">
        <f>IF(OR(RIGHT(A299,2)="12",RIGHT(A299,2)="03",RIGHT(A299,2)="06",RIGHT(A299,2)="09"),TRUNC(Input!$B$12/B299),0)</f>
        <v>8</v>
      </c>
      <c r="E299">
        <f>IF(D299=0,0,IF(Input!$C$2="FISSA",Input!$C$3,MIN(Input!$C$6,MAX(Input!$C$5,B299*Input!$C$4))))</f>
        <v>15</v>
      </c>
      <c r="F299">
        <f t="shared" si="24"/>
        <v>1500</v>
      </c>
      <c r="G299">
        <f>G298*(1+(($B299-$B298)/B298))*(1-Input!$B$8/12)</f>
        <v>562.44992792853554</v>
      </c>
      <c r="H299">
        <f t="shared" si="20"/>
        <v>1125087.2056408566</v>
      </c>
      <c r="I299">
        <f>I298*(1+(($B299-$B298)/B298))*(1-Input!$B$9/12)</f>
        <v>541.88114079695526</v>
      </c>
      <c r="J299">
        <f t="shared" si="21"/>
        <v>1083887.9250163015</v>
      </c>
      <c r="K299">
        <f>K298*(1+(($B299-$B298)/B298))*(1-Input!$B$10/12)</f>
        <v>509.25248728313545</v>
      </c>
      <c r="L299">
        <f t="shared" si="22"/>
        <v>1018532.7320281203</v>
      </c>
    </row>
    <row r="300" spans="1:12" x14ac:dyDescent="0.35">
      <c r="A300" t="str">
        <f>Dati!A300</f>
        <v>2012-10</v>
      </c>
      <c r="B300">
        <f>Dati!B300</f>
        <v>572.89817105925397</v>
      </c>
      <c r="C300">
        <f t="shared" si="23"/>
        <v>2003</v>
      </c>
      <c r="D300">
        <f>IF(OR(RIGHT(A300,2)="12",RIGHT(A300,2)="03",RIGHT(A300,2)="06",RIGHT(A300,2)="09"),TRUNC(Input!$B$12/B300),0)</f>
        <v>0</v>
      </c>
      <c r="E300">
        <f>IF(D300=0,0,IF(Input!$C$2="FISSA",Input!$C$3,MIN(Input!$C$6,MAX(Input!$C$5,B300*Input!$C$4))))</f>
        <v>0</v>
      </c>
      <c r="F300">
        <f t="shared" si="24"/>
        <v>1500</v>
      </c>
      <c r="G300">
        <f>G299*(1+(($B300-$B299)/B299))*(1-Input!$B$8/12)</f>
        <v>558.79924935442523</v>
      </c>
      <c r="H300">
        <f t="shared" si="20"/>
        <v>1117774.8964569138</v>
      </c>
      <c r="I300">
        <f>I299*(1+(($B300-$B299)/B299))*(1-Input!$B$9/12)</f>
        <v>538.29666639023776</v>
      </c>
      <c r="J300">
        <f t="shared" si="21"/>
        <v>1076708.2227796463</v>
      </c>
      <c r="K300">
        <f>K299*(1+(($B300-$B299)/B299))*(1-Input!$B$10/12)</f>
        <v>505.77843281470132</v>
      </c>
      <c r="L300">
        <f t="shared" si="22"/>
        <v>1011574.2009278467</v>
      </c>
    </row>
    <row r="301" spans="1:12" x14ac:dyDescent="0.35">
      <c r="A301" t="str">
        <f>Dati!A301</f>
        <v>2012-11</v>
      </c>
      <c r="B301">
        <f>Dati!B301</f>
        <v>580.50087842635799</v>
      </c>
      <c r="C301">
        <f t="shared" si="23"/>
        <v>2003</v>
      </c>
      <c r="D301">
        <f>IF(OR(RIGHT(A301,2)="12",RIGHT(A301,2)="03",RIGHT(A301,2)="06",RIGHT(A301,2)="09"),TRUNC(Input!$B$12/B301),0)</f>
        <v>0</v>
      </c>
      <c r="E301">
        <f>IF(D301=0,0,IF(Input!$C$2="FISSA",Input!$C$3,MIN(Input!$C$6,MAX(Input!$C$5,B301*Input!$C$4))))</f>
        <v>0</v>
      </c>
      <c r="F301">
        <f t="shared" si="24"/>
        <v>1500</v>
      </c>
      <c r="G301">
        <f>G300*(1+(($B301-$B300)/B300))*(1-Input!$B$8/12)</f>
        <v>566.16767087932067</v>
      </c>
      <c r="H301">
        <f t="shared" si="20"/>
        <v>1132533.8447712793</v>
      </c>
      <c r="I301">
        <f>I300*(1+(($B301-$B300)/B300))*(1-Input!$B$9/12)</f>
        <v>545.32655736057075</v>
      </c>
      <c r="J301">
        <f t="shared" si="21"/>
        <v>1090789.0943932233</v>
      </c>
      <c r="K301">
        <f>K300*(1+(($B301-$B300)/B300))*(1-Input!$B$10/12)</f>
        <v>512.27688273441674</v>
      </c>
      <c r="L301">
        <f t="shared" si="22"/>
        <v>1024590.5961170368</v>
      </c>
    </row>
    <row r="302" spans="1:12" x14ac:dyDescent="0.35">
      <c r="A302" t="str">
        <f>Dati!A302</f>
        <v>2012-12</v>
      </c>
      <c r="B302">
        <f>Dati!B302</f>
        <v>593.93146631711897</v>
      </c>
      <c r="C302">
        <f t="shared" si="23"/>
        <v>2011</v>
      </c>
      <c r="D302">
        <f>IF(OR(RIGHT(A302,2)="12",RIGHT(A302,2)="03",RIGHT(A302,2)="06",RIGHT(A302,2)="09"),TRUNC(Input!$B$12/B302),0)</f>
        <v>8</v>
      </c>
      <c r="E302">
        <f>IF(D302=0,0,IF(Input!$C$2="FISSA",Input!$C$3,MIN(Input!$C$6,MAX(Input!$C$5,B302*Input!$C$4))))</f>
        <v>15</v>
      </c>
      <c r="F302">
        <f t="shared" si="24"/>
        <v>1515</v>
      </c>
      <c r="G302">
        <f>G301*(1+(($B302-$B301)/B301))*(1-Input!$B$8/12)</f>
        <v>579.21837050779277</v>
      </c>
      <c r="H302">
        <f t="shared" si="20"/>
        <v>1163293.1430911713</v>
      </c>
      <c r="I302">
        <f>I301*(1+(($B302-$B301)/B301))*(1-Input!$B$9/12)</f>
        <v>557.8271067173373</v>
      </c>
      <c r="J302">
        <f t="shared" si="21"/>
        <v>1120275.3116085653</v>
      </c>
      <c r="K302">
        <f>K301*(1+(($B302-$B301)/B301))*(1-Input!$B$10/12)</f>
        <v>523.9106391142966</v>
      </c>
      <c r="L302">
        <f t="shared" si="22"/>
        <v>1052069.2952588506</v>
      </c>
    </row>
    <row r="303" spans="1:12" x14ac:dyDescent="0.35">
      <c r="A303" t="str">
        <f>Dati!A303</f>
        <v>2013-01</v>
      </c>
      <c r="B303">
        <f>Dati!B303</f>
        <v>621.46333200457195</v>
      </c>
      <c r="C303">
        <f t="shared" si="23"/>
        <v>2011</v>
      </c>
      <c r="D303">
        <f>IF(OR(RIGHT(A303,2)="12",RIGHT(A303,2)="03",RIGHT(A303,2)="06",RIGHT(A303,2)="09"),TRUNC(Input!$B$12/B303),0)</f>
        <v>0</v>
      </c>
      <c r="E303">
        <f>IF(D303=0,0,IF(Input!$C$2="FISSA",Input!$C$3,MIN(Input!$C$6,MAX(Input!$C$5,B303*Input!$C$4))))</f>
        <v>0</v>
      </c>
      <c r="F303">
        <f t="shared" si="24"/>
        <v>1515</v>
      </c>
      <c r="G303">
        <f>G302*(1+(($B303-$B302)/B302))*(1-Input!$B$8/12)</f>
        <v>606.01770068026224</v>
      </c>
      <c r="H303">
        <f t="shared" si="20"/>
        <v>1217186.5960680074</v>
      </c>
      <c r="I303">
        <f>I302*(1+(($B303-$B302)/B302))*(1-Input!$B$9/12)</f>
        <v>583.56374321204771</v>
      </c>
      <c r="J303">
        <f t="shared" si="21"/>
        <v>1172031.687599428</v>
      </c>
      <c r="K303">
        <f>K302*(1+(($B303-$B302)/B302))*(1-Input!$B$10/12)</f>
        <v>547.96825373351112</v>
      </c>
      <c r="L303">
        <f t="shared" si="22"/>
        <v>1100449.158258091</v>
      </c>
    </row>
    <row r="304" spans="1:12" x14ac:dyDescent="0.35">
      <c r="A304" t="str">
        <f>Dati!A304</f>
        <v>2013-02</v>
      </c>
      <c r="B304">
        <f>Dati!B304</f>
        <v>621.64755301831303</v>
      </c>
      <c r="C304">
        <f t="shared" si="23"/>
        <v>2011</v>
      </c>
      <c r="D304">
        <f>IF(OR(RIGHT(A304,2)="12",RIGHT(A304,2)="03",RIGHT(A304,2)="06",RIGHT(A304,2)="09"),TRUNC(Input!$B$12/B304),0)</f>
        <v>0</v>
      </c>
      <c r="E304">
        <f>IF(D304=0,0,IF(Input!$C$2="FISSA",Input!$C$3,MIN(Input!$C$6,MAX(Input!$C$5,B304*Input!$C$4))))</f>
        <v>0</v>
      </c>
      <c r="F304">
        <f t="shared" si="24"/>
        <v>1515</v>
      </c>
      <c r="G304">
        <f>G303*(1+(($B304-$B303)/B303))*(1-Input!$B$8/12)</f>
        <v>606.14682668438661</v>
      </c>
      <c r="H304">
        <f t="shared" si="20"/>
        <v>1217446.2684623015</v>
      </c>
      <c r="I304">
        <f>I303*(1+(($B304-$B303)/B303))*(1-Input!$B$9/12)</f>
        <v>583.61511779309137</v>
      </c>
      <c r="J304">
        <f t="shared" si="21"/>
        <v>1172135.0018819068</v>
      </c>
      <c r="K304">
        <f>K303*(1+(($B304-$B303)/B303))*(1-Input!$B$10/12)</f>
        <v>547.90230073883606</v>
      </c>
      <c r="L304">
        <f t="shared" si="22"/>
        <v>1100316.5267857993</v>
      </c>
    </row>
    <row r="305" spans="1:12" x14ac:dyDescent="0.35">
      <c r="A305" t="str">
        <f>Dati!A305</f>
        <v>2013-03</v>
      </c>
      <c r="B305">
        <f>Dati!B305</f>
        <v>633.31075441460996</v>
      </c>
      <c r="C305">
        <f t="shared" si="23"/>
        <v>2018</v>
      </c>
      <c r="D305">
        <f>IF(OR(RIGHT(A305,2)="12",RIGHT(A305,2)="03",RIGHT(A305,2)="06",RIGHT(A305,2)="09"),TRUNC(Input!$B$12/B305),0)</f>
        <v>7</v>
      </c>
      <c r="E305">
        <f>IF(D305=0,0,IF(Input!$C$2="FISSA",Input!$C$3,MIN(Input!$C$6,MAX(Input!$C$5,B305*Input!$C$4))))</f>
        <v>15</v>
      </c>
      <c r="F305">
        <f t="shared" si="24"/>
        <v>1530</v>
      </c>
      <c r="G305">
        <f>G304*(1+(($B305-$B304)/B304))*(1-Input!$B$8/12)</f>
        <v>617.46774725934654</v>
      </c>
      <c r="H305">
        <f t="shared" si="20"/>
        <v>1244519.9139693612</v>
      </c>
      <c r="I305">
        <f>I304*(1+(($B305-$B304)/B304))*(1-Input!$B$9/12)</f>
        <v>594.44089615717155</v>
      </c>
      <c r="J305">
        <f t="shared" si="21"/>
        <v>1198051.7284451721</v>
      </c>
      <c r="K305">
        <f>K304*(1+(($B305-$B304)/B304))*(1-Input!$B$10/12)</f>
        <v>557.94933570893352</v>
      </c>
      <c r="L305">
        <f t="shared" si="22"/>
        <v>1124411.7594606278</v>
      </c>
    </row>
    <row r="306" spans="1:12" x14ac:dyDescent="0.35">
      <c r="A306" t="str">
        <f>Dati!A306</f>
        <v>2013-04</v>
      </c>
      <c r="B306">
        <f>Dati!B306</f>
        <v>651.82910890973301</v>
      </c>
      <c r="C306">
        <f t="shared" si="23"/>
        <v>2018</v>
      </c>
      <c r="D306">
        <f>IF(OR(RIGHT(A306,2)="12",RIGHT(A306,2)="03",RIGHT(A306,2)="06",RIGHT(A306,2)="09"),TRUNC(Input!$B$12/B306),0)</f>
        <v>0</v>
      </c>
      <c r="E306">
        <f>IF(D306=0,0,IF(Input!$C$2="FISSA",Input!$C$3,MIN(Input!$C$6,MAX(Input!$C$5,B306*Input!$C$4))))</f>
        <v>0</v>
      </c>
      <c r="F306">
        <f t="shared" si="24"/>
        <v>1530</v>
      </c>
      <c r="G306">
        <f>G305*(1+(($B306-$B305)/B305))*(1-Input!$B$8/12)</f>
        <v>635.46988328176246</v>
      </c>
      <c r="H306">
        <f t="shared" si="20"/>
        <v>1280848.2244625967</v>
      </c>
      <c r="I306">
        <f>I305*(1+(($B306-$B305)/B305))*(1-Input!$B$9/12)</f>
        <v>611.69521157869372</v>
      </c>
      <c r="J306">
        <f t="shared" si="21"/>
        <v>1232870.9369658038</v>
      </c>
      <c r="K306">
        <f>K305*(1+(($B306-$B305)/B305))*(1-Input!$B$10/12)</f>
        <v>574.02480420584379</v>
      </c>
      <c r="L306">
        <f t="shared" si="22"/>
        <v>1156852.0548873928</v>
      </c>
    </row>
    <row r="307" spans="1:12" x14ac:dyDescent="0.35">
      <c r="A307" t="str">
        <f>Dati!A307</f>
        <v>2013-05</v>
      </c>
      <c r="B307">
        <f>Dati!B307</f>
        <v>650.58922849637395</v>
      </c>
      <c r="C307">
        <f t="shared" si="23"/>
        <v>2018</v>
      </c>
      <c r="D307">
        <f>IF(OR(RIGHT(A307,2)="12",RIGHT(A307,2)="03",RIGHT(A307,2)="06",RIGHT(A307,2)="09"),TRUNC(Input!$B$12/B307),0)</f>
        <v>0</v>
      </c>
      <c r="E307">
        <f>IF(D307=0,0,IF(Input!$C$2="FISSA",Input!$C$3,MIN(Input!$C$6,MAX(Input!$C$5,B307*Input!$C$4))))</f>
        <v>0</v>
      </c>
      <c r="F307">
        <f t="shared" si="24"/>
        <v>1530</v>
      </c>
      <c r="G307">
        <f>G306*(1+(($B307-$B306)/B306))*(1-Input!$B$8/12)</f>
        <v>634.20826556824727</v>
      </c>
      <c r="H307">
        <f t="shared" si="20"/>
        <v>1278302.279916723</v>
      </c>
      <c r="I307">
        <f>I306*(1+(($B307-$B306)/B306))*(1-Input!$B$9/12)</f>
        <v>610.40447798599507</v>
      </c>
      <c r="J307">
        <f t="shared" si="21"/>
        <v>1230266.2365757381</v>
      </c>
      <c r="K307">
        <f>K306*(1+(($B307-$B306)/B306))*(1-Input!$B$10/12)</f>
        <v>572.69419763932819</v>
      </c>
      <c r="L307">
        <f t="shared" si="22"/>
        <v>1154166.8908361644</v>
      </c>
    </row>
    <row r="308" spans="1:12" x14ac:dyDescent="0.35">
      <c r="A308" t="str">
        <f>Dati!A308</f>
        <v>2013-06</v>
      </c>
      <c r="B308">
        <f>Dati!B308</f>
        <v>631.83789997311806</v>
      </c>
      <c r="C308">
        <f t="shared" si="23"/>
        <v>2025</v>
      </c>
      <c r="D308">
        <f>IF(OR(RIGHT(A308,2)="12",RIGHT(A308,2)="03",RIGHT(A308,2)="06",RIGHT(A308,2)="09"),TRUNC(Input!$B$12/B308),0)</f>
        <v>7</v>
      </c>
      <c r="E308">
        <f>IF(D308=0,0,IF(Input!$C$2="FISSA",Input!$C$3,MIN(Input!$C$6,MAX(Input!$C$5,B308*Input!$C$4))))</f>
        <v>15</v>
      </c>
      <c r="F308">
        <f t="shared" si="24"/>
        <v>1545</v>
      </c>
      <c r="G308">
        <f>G307*(1+(($B308-$B307)/B307))*(1-Input!$B$8/12)</f>
        <v>615.87774288864716</v>
      </c>
      <c r="H308">
        <f t="shared" si="20"/>
        <v>1245607.4293495105</v>
      </c>
      <c r="I308">
        <f>I307*(1+(($B308-$B307)/B307))*(1-Input!$B$9/12)</f>
        <v>592.68785480352312</v>
      </c>
      <c r="J308">
        <f t="shared" si="21"/>
        <v>1198647.9059771344</v>
      </c>
      <c r="K308">
        <f>K307*(1+(($B308-$B307)/B307))*(1-Input!$B$10/12)</f>
        <v>555.95622019112625</v>
      </c>
      <c r="L308">
        <f t="shared" si="22"/>
        <v>1124266.3458870307</v>
      </c>
    </row>
    <row r="309" spans="1:12" x14ac:dyDescent="0.35">
      <c r="A309" t="str">
        <f>Dati!A309</f>
        <v>2013-07</v>
      </c>
      <c r="B309">
        <f>Dati!B309</f>
        <v>662.28817736183998</v>
      </c>
      <c r="C309">
        <f t="shared" si="23"/>
        <v>2025</v>
      </c>
      <c r="D309">
        <f>IF(OR(RIGHT(A309,2)="12",RIGHT(A309,2)="03",RIGHT(A309,2)="06",RIGHT(A309,2)="09"),TRUNC(Input!$B$12/B309),0)</f>
        <v>0</v>
      </c>
      <c r="E309">
        <f>IF(D309=0,0,IF(Input!$C$2="FISSA",Input!$C$3,MIN(Input!$C$6,MAX(Input!$C$5,B309*Input!$C$4))))</f>
        <v>0</v>
      </c>
      <c r="F309">
        <f t="shared" si="24"/>
        <v>1545</v>
      </c>
      <c r="G309">
        <f>G308*(1+(($B309-$B308)/B308))*(1-Input!$B$8/12)</f>
        <v>645.50505298982625</v>
      </c>
      <c r="H309">
        <f t="shared" si="20"/>
        <v>1305602.7323043982</v>
      </c>
      <c r="I309">
        <f>I308*(1+(($B309-$B308)/B308))*(1-Input!$B$9/12)</f>
        <v>621.12193966607811</v>
      </c>
      <c r="J309">
        <f t="shared" si="21"/>
        <v>1256226.9278238083</v>
      </c>
      <c r="K309">
        <f>K308*(1+(($B309-$B308)/B308))*(1-Input!$B$10/12)</f>
        <v>582.50670585886508</v>
      </c>
      <c r="L309">
        <f t="shared" si="22"/>
        <v>1178031.0793642018</v>
      </c>
    </row>
    <row r="310" spans="1:12" x14ac:dyDescent="0.35">
      <c r="A310" t="str">
        <f>Dati!A310</f>
        <v>2013-08</v>
      </c>
      <c r="B310">
        <f>Dati!B310</f>
        <v>648.76836670777595</v>
      </c>
      <c r="C310">
        <f t="shared" si="23"/>
        <v>2025</v>
      </c>
      <c r="D310">
        <f>IF(OR(RIGHT(A310,2)="12",RIGHT(A310,2)="03",RIGHT(A310,2)="06",RIGHT(A310,2)="09"),TRUNC(Input!$B$12/B310),0)</f>
        <v>0</v>
      </c>
      <c r="E310">
        <f>IF(D310=0,0,IF(Input!$C$2="FISSA",Input!$C$3,MIN(Input!$C$6,MAX(Input!$C$5,B310*Input!$C$4))))</f>
        <v>0</v>
      </c>
      <c r="F310">
        <f t="shared" si="24"/>
        <v>1545</v>
      </c>
      <c r="G310">
        <f>G309*(1+(($B310-$B309)/B309))*(1-Input!$B$8/12)</f>
        <v>632.2751554964459</v>
      </c>
      <c r="H310">
        <f t="shared" si="20"/>
        <v>1278812.1898803029</v>
      </c>
      <c r="I310">
        <f>I309*(1+(($B310-$B309)/B309))*(1-Input!$B$9/12)</f>
        <v>608.31572902228766</v>
      </c>
      <c r="J310">
        <f t="shared" si="21"/>
        <v>1230294.3512701325</v>
      </c>
      <c r="K310">
        <f>K309*(1+(($B310-$B309)/B309))*(1-Input!$B$10/12)</f>
        <v>570.37778080140095</v>
      </c>
      <c r="L310">
        <f t="shared" si="22"/>
        <v>1153470.0061228368</v>
      </c>
    </row>
    <row r="311" spans="1:12" x14ac:dyDescent="0.35">
      <c r="A311" t="str">
        <f>Dati!A311</f>
        <v>2013-09</v>
      </c>
      <c r="B311">
        <f>Dati!B311</f>
        <v>682.528573494341</v>
      </c>
      <c r="C311">
        <f t="shared" si="23"/>
        <v>2032</v>
      </c>
      <c r="D311">
        <f>IF(OR(RIGHT(A311,2)="12",RIGHT(A311,2)="03",RIGHT(A311,2)="06",RIGHT(A311,2)="09"),TRUNC(Input!$B$12/B311),0)</f>
        <v>7</v>
      </c>
      <c r="E311">
        <f>IF(D311=0,0,IF(Input!$C$2="FISSA",Input!$C$3,MIN(Input!$C$6,MAX(Input!$C$5,B311*Input!$C$4))))</f>
        <v>15</v>
      </c>
      <c r="F311">
        <f t="shared" si="24"/>
        <v>1560</v>
      </c>
      <c r="G311">
        <f>G310*(1+(($B311-$B310)/B310))*(1-Input!$B$8/12)</f>
        <v>665.1216673396649</v>
      </c>
      <c r="H311">
        <f t="shared" si="20"/>
        <v>1349967.228034199</v>
      </c>
      <c r="I311">
        <f>I310*(1+(($B311-$B310)/B310))*(1-Input!$B$9/12)</f>
        <v>639.83755921444128</v>
      </c>
      <c r="J311">
        <f t="shared" si="21"/>
        <v>1298589.9203237446</v>
      </c>
      <c r="K311">
        <f>K310*(1+(($B311-$B310)/B310))*(1-Input!$B$10/12)</f>
        <v>599.80872231153126</v>
      </c>
      <c r="L311">
        <f t="shared" si="22"/>
        <v>1217251.3237370315</v>
      </c>
    </row>
    <row r="312" spans="1:12" x14ac:dyDescent="0.35">
      <c r="A312" t="str">
        <f>Dati!A312</f>
        <v>2013-10</v>
      </c>
      <c r="B312">
        <f>Dati!B312</f>
        <v>710.11435360268501</v>
      </c>
      <c r="C312">
        <f t="shared" si="23"/>
        <v>2032</v>
      </c>
      <c r="D312">
        <f>IF(OR(RIGHT(A312,2)="12",RIGHT(A312,2)="03",RIGHT(A312,2)="06",RIGHT(A312,2)="09"),TRUNC(Input!$B$12/B312),0)</f>
        <v>0</v>
      </c>
      <c r="E312">
        <f>IF(D312=0,0,IF(Input!$C$2="FISSA",Input!$C$3,MIN(Input!$C$6,MAX(Input!$C$5,B312*Input!$C$4))))</f>
        <v>0</v>
      </c>
      <c r="F312">
        <f t="shared" si="24"/>
        <v>1560</v>
      </c>
      <c r="G312">
        <f>G311*(1+(($B312-$B311)/B311))*(1-Input!$B$8/12)</f>
        <v>691.9462449490004</v>
      </c>
      <c r="H312">
        <f t="shared" si="20"/>
        <v>1404474.7697363689</v>
      </c>
      <c r="I312">
        <f>I311*(1+(($B312-$B311)/B311))*(1-Input!$B$9/12)</f>
        <v>665.55920811395129</v>
      </c>
      <c r="J312">
        <f t="shared" si="21"/>
        <v>1350856.3108875491</v>
      </c>
      <c r="K312">
        <f>K311*(1+(($B312-$B311)/B311))*(1-Input!$B$10/12)</f>
        <v>623.79119009889314</v>
      </c>
      <c r="L312">
        <f t="shared" si="22"/>
        <v>1265983.6982809508</v>
      </c>
    </row>
    <row r="313" spans="1:12" x14ac:dyDescent="0.35">
      <c r="A313" t="str">
        <f>Dati!A313</f>
        <v>2013-11</v>
      </c>
      <c r="B313">
        <f>Dati!B313</f>
        <v>720.47121686755099</v>
      </c>
      <c r="C313">
        <f t="shared" si="23"/>
        <v>2032</v>
      </c>
      <c r="D313">
        <f>IF(OR(RIGHT(A313,2)="12",RIGHT(A313,2)="03",RIGHT(A313,2)="06",RIGHT(A313,2)="09"),TRUNC(Input!$B$12/B313),0)</f>
        <v>0</v>
      </c>
      <c r="E313">
        <f>IF(D313=0,0,IF(Input!$C$2="FISSA",Input!$C$3,MIN(Input!$C$6,MAX(Input!$C$5,B313*Input!$C$4))))</f>
        <v>0</v>
      </c>
      <c r="F313">
        <f t="shared" si="24"/>
        <v>1560</v>
      </c>
      <c r="G313">
        <f>G312*(1+(($B313-$B312)/B312))*(1-Input!$B$8/12)</f>
        <v>701.97962712658205</v>
      </c>
      <c r="H313">
        <f t="shared" si="20"/>
        <v>1424862.6023212147</v>
      </c>
      <c r="I313">
        <f>I312*(1+(($B313-$B312)/B312))*(1-Input!$B$9/12)</f>
        <v>675.12556381336674</v>
      </c>
      <c r="J313">
        <f t="shared" si="21"/>
        <v>1370295.1456687611</v>
      </c>
      <c r="K313">
        <f>K312*(1+(($B313-$B312)/B312))*(1-Input!$B$10/12)</f>
        <v>632.62534504511859</v>
      </c>
      <c r="L313">
        <f t="shared" si="22"/>
        <v>1283934.701131681</v>
      </c>
    </row>
    <row r="314" spans="1:12" x14ac:dyDescent="0.35">
      <c r="A314" t="str">
        <f>Dati!A314</f>
        <v>2013-12</v>
      </c>
      <c r="B314">
        <f>Dati!B314</f>
        <v>733.14874310518201</v>
      </c>
      <c r="C314">
        <f t="shared" si="23"/>
        <v>2038</v>
      </c>
      <c r="D314">
        <f>IF(OR(RIGHT(A314,2)="12",RIGHT(A314,2)="03",RIGHT(A314,2)="06",RIGHT(A314,2)="09"),TRUNC(Input!$B$12/B314),0)</f>
        <v>6</v>
      </c>
      <c r="E314">
        <f>IF(D314=0,0,IF(Input!$C$2="FISSA",Input!$C$3,MIN(Input!$C$6,MAX(Input!$C$5,B314*Input!$C$4))))</f>
        <v>15</v>
      </c>
      <c r="F314">
        <f t="shared" si="24"/>
        <v>1575</v>
      </c>
      <c r="G314">
        <f>G313*(1+(($B314-$B313)/B313))*(1-Input!$B$8/12)</f>
        <v>714.27224475939954</v>
      </c>
      <c r="H314">
        <f t="shared" si="20"/>
        <v>1454111.8348196563</v>
      </c>
      <c r="I314">
        <f>I313*(1+(($B314-$B313)/B313))*(1-Input!$B$9/12)</f>
        <v>686.86205464109548</v>
      </c>
      <c r="J314">
        <f t="shared" si="21"/>
        <v>1398249.8673585525</v>
      </c>
      <c r="K314">
        <f>K313*(1+(($B314-$B313)/B313))*(1-Input!$B$10/12)</f>
        <v>643.48888920240302</v>
      </c>
      <c r="L314">
        <f t="shared" si="22"/>
        <v>1309855.3561944973</v>
      </c>
    </row>
    <row r="315" spans="1:12" x14ac:dyDescent="0.35">
      <c r="A315" t="str">
        <f>Dati!A315</f>
        <v>2014-01</v>
      </c>
      <c r="B315">
        <f>Dati!B315</f>
        <v>703.98601189411499</v>
      </c>
      <c r="C315">
        <f t="shared" si="23"/>
        <v>2038</v>
      </c>
      <c r="D315">
        <f>IF(OR(RIGHT(A315,2)="12",RIGHT(A315,2)="03",RIGHT(A315,2)="06",RIGHT(A315,2)="09"),TRUNC(Input!$B$12/B315),0)</f>
        <v>0</v>
      </c>
      <c r="E315">
        <f>IF(D315=0,0,IF(Input!$C$2="FISSA",Input!$C$3,MIN(Input!$C$6,MAX(Input!$C$5,B315*Input!$C$4))))</f>
        <v>0</v>
      </c>
      <c r="F315">
        <f t="shared" si="24"/>
        <v>1575</v>
      </c>
      <c r="G315">
        <f>G314*(1+(($B315-$B314)/B314))*(1-Input!$B$8/12)</f>
        <v>685.80321603798996</v>
      </c>
      <c r="H315">
        <f t="shared" si="20"/>
        <v>1396091.9542854235</v>
      </c>
      <c r="I315">
        <f>I314*(1+(($B315-$B314)/B314))*(1-Input!$B$9/12)</f>
        <v>659.40308204614462</v>
      </c>
      <c r="J315">
        <f t="shared" si="21"/>
        <v>1342288.4812100427</v>
      </c>
      <c r="K315">
        <f>K314*(1+(($B315-$B314)/B314))*(1-Input!$B$10/12)</f>
        <v>617.63513622019957</v>
      </c>
      <c r="L315">
        <f t="shared" si="22"/>
        <v>1257165.4076167666</v>
      </c>
    </row>
    <row r="316" spans="1:12" x14ac:dyDescent="0.35">
      <c r="A316" t="str">
        <f>Dati!A316</f>
        <v>2014-02</v>
      </c>
      <c r="B316">
        <f>Dati!B316</f>
        <v>738.34569159311297</v>
      </c>
      <c r="C316">
        <f t="shared" si="23"/>
        <v>2038</v>
      </c>
      <c r="D316">
        <f>IF(OR(RIGHT(A316,2)="12",RIGHT(A316,2)="03",RIGHT(A316,2)="06",RIGHT(A316,2)="09"),TRUNC(Input!$B$12/B316),0)</f>
        <v>0</v>
      </c>
      <c r="E316">
        <f>IF(D316=0,0,IF(Input!$C$2="FISSA",Input!$C$3,MIN(Input!$C$6,MAX(Input!$C$5,B316*Input!$C$4))))</f>
        <v>0</v>
      </c>
      <c r="F316">
        <f t="shared" si="24"/>
        <v>1575</v>
      </c>
      <c r="G316">
        <f>G315*(1+(($B316-$B315)/B315))*(1-Input!$B$8/12)</f>
        <v>719.21550234488382</v>
      </c>
      <c r="H316">
        <f t="shared" si="20"/>
        <v>1464186.1937788732</v>
      </c>
      <c r="I316">
        <f>I315*(1+(($B316-$B315)/B315))*(1-Input!$B$9/12)</f>
        <v>691.44270726182424</v>
      </c>
      <c r="J316">
        <f t="shared" si="21"/>
        <v>1407585.2373995979</v>
      </c>
      <c r="K316">
        <f>K315*(1+(($B316-$B315)/B315))*(1-Input!$B$10/12)</f>
        <v>647.51035153501437</v>
      </c>
      <c r="L316">
        <f t="shared" si="22"/>
        <v>1318051.0964283592</v>
      </c>
    </row>
    <row r="317" spans="1:12" x14ac:dyDescent="0.35">
      <c r="A317" t="str">
        <f>Dati!A317</f>
        <v>2014-03</v>
      </c>
      <c r="B317">
        <f>Dati!B317</f>
        <v>742.02199719035002</v>
      </c>
      <c r="C317">
        <f t="shared" si="23"/>
        <v>2044</v>
      </c>
      <c r="D317">
        <f>IF(OR(RIGHT(A317,2)="12",RIGHT(A317,2)="03",RIGHT(A317,2)="06",RIGHT(A317,2)="09"),TRUNC(Input!$B$12/B317),0)</f>
        <v>6</v>
      </c>
      <c r="E317">
        <f>IF(D317=0,0,IF(Input!$C$2="FISSA",Input!$C$3,MIN(Input!$C$6,MAX(Input!$C$5,B317*Input!$C$4))))</f>
        <v>15</v>
      </c>
      <c r="F317">
        <f t="shared" si="24"/>
        <v>1590</v>
      </c>
      <c r="G317">
        <f>G316*(1+(($B317-$B316)/B316))*(1-Input!$B$8/12)</f>
        <v>722.73632354855692</v>
      </c>
      <c r="H317">
        <f t="shared" si="20"/>
        <v>1475683.0453332504</v>
      </c>
      <c r="I317">
        <f>I316*(1+(($B317-$B316)/B316))*(1-Input!$B$9/12)</f>
        <v>694.74070985789274</v>
      </c>
      <c r="J317">
        <f t="shared" si="21"/>
        <v>1418460.0109495327</v>
      </c>
      <c r="K317">
        <f>K316*(1+(($B317-$B316)/B316))*(1-Input!$B$10/12)</f>
        <v>650.46323851285126</v>
      </c>
      <c r="L317">
        <f t="shared" si="22"/>
        <v>1327956.8595202679</v>
      </c>
    </row>
    <row r="318" spans="1:12" x14ac:dyDescent="0.35">
      <c r="A318" t="str">
        <f>Dati!A318</f>
        <v>2014-04</v>
      </c>
      <c r="B318">
        <f>Dati!B318</f>
        <v>749.47771565666699</v>
      </c>
      <c r="C318">
        <f t="shared" si="23"/>
        <v>2044</v>
      </c>
      <c r="D318">
        <f>IF(OR(RIGHT(A318,2)="12",RIGHT(A318,2)="03",RIGHT(A318,2)="06",RIGHT(A318,2)="09"),TRUNC(Input!$B$12/B318),0)</f>
        <v>0</v>
      </c>
      <c r="E318">
        <f>IF(D318=0,0,IF(Input!$C$2="FISSA",Input!$C$3,MIN(Input!$C$6,MAX(Input!$C$5,B318*Input!$C$4))))</f>
        <v>0</v>
      </c>
      <c r="F318">
        <f t="shared" si="24"/>
        <v>1590</v>
      </c>
      <c r="G318">
        <f>G317*(1+(($B318-$B317)/B317))*(1-Input!$B$8/12)</f>
        <v>729.93742945906274</v>
      </c>
      <c r="H318">
        <f t="shared" si="20"/>
        <v>1490402.1058143242</v>
      </c>
      <c r="I318">
        <f>I317*(1+(($B318-$B317)/B317))*(1-Input!$B$9/12)</f>
        <v>701.57516155512565</v>
      </c>
      <c r="J318">
        <f t="shared" si="21"/>
        <v>1432429.6302186768</v>
      </c>
      <c r="K318">
        <f>K317*(1+(($B318-$B317)/B317))*(1-Input!$B$10/12)</f>
        <v>656.7252396225465</v>
      </c>
      <c r="L318">
        <f t="shared" si="22"/>
        <v>1340756.3897884851</v>
      </c>
    </row>
    <row r="319" spans="1:12" x14ac:dyDescent="0.35">
      <c r="A319" t="str">
        <f>Dati!A319</f>
        <v>2014-05</v>
      </c>
      <c r="B319">
        <f>Dati!B319</f>
        <v>766.06867983919199</v>
      </c>
      <c r="C319">
        <f t="shared" si="23"/>
        <v>2044</v>
      </c>
      <c r="D319">
        <f>IF(OR(RIGHT(A319,2)="12",RIGHT(A319,2)="03",RIGHT(A319,2)="06",RIGHT(A319,2)="09"),TRUNC(Input!$B$12/B319),0)</f>
        <v>0</v>
      </c>
      <c r="E319">
        <f>IF(D319=0,0,IF(Input!$C$2="FISSA",Input!$C$3,MIN(Input!$C$6,MAX(Input!$C$5,B319*Input!$C$4))))</f>
        <v>0</v>
      </c>
      <c r="F319">
        <f t="shared" si="24"/>
        <v>1590</v>
      </c>
      <c r="G319">
        <f>G318*(1+(($B319-$B318)/B318))*(1-Input!$B$8/12)</f>
        <v>746.03366151335047</v>
      </c>
      <c r="H319">
        <f t="shared" si="20"/>
        <v>1523302.8041332883</v>
      </c>
      <c r="I319">
        <f>I318*(1+(($B319-$B318)/B318))*(1-Input!$B$9/12)</f>
        <v>716.95632418969092</v>
      </c>
      <c r="J319">
        <f t="shared" si="21"/>
        <v>1463868.7266437283</v>
      </c>
      <c r="K319">
        <f>K318*(1+(($B319-$B318)/B318))*(1-Input!$B$10/12)</f>
        <v>670.98327706143903</v>
      </c>
      <c r="L319">
        <f t="shared" si="22"/>
        <v>1369899.8183135814</v>
      </c>
    </row>
    <row r="320" spans="1:12" x14ac:dyDescent="0.35">
      <c r="A320" t="str">
        <f>Dati!A320</f>
        <v>2014-06</v>
      </c>
      <c r="B320">
        <f>Dati!B320</f>
        <v>780.82468029967299</v>
      </c>
      <c r="C320">
        <f t="shared" si="23"/>
        <v>2050</v>
      </c>
      <c r="D320">
        <f>IF(OR(RIGHT(A320,2)="12",RIGHT(A320,2)="03",RIGHT(A320,2)="06",RIGHT(A320,2)="09"),TRUNC(Input!$B$12/B320),0)</f>
        <v>6</v>
      </c>
      <c r="E320">
        <f>IF(D320=0,0,IF(Input!$C$2="FISSA",Input!$C$3,MIN(Input!$C$6,MAX(Input!$C$5,B320*Input!$C$4))))</f>
        <v>15</v>
      </c>
      <c r="F320">
        <f t="shared" si="24"/>
        <v>1605</v>
      </c>
      <c r="G320">
        <f>G319*(1+(($B320-$B319)/B319))*(1-Input!$B$8/12)</f>
        <v>760.34038084977976</v>
      </c>
      <c r="H320">
        <f t="shared" si="20"/>
        <v>1557092.7807420485</v>
      </c>
      <c r="I320">
        <f>I319*(1+(($B320-$B319)/B319))*(1-Input!$B$9/12)</f>
        <v>730.61408039803428</v>
      </c>
      <c r="J320">
        <f t="shared" si="21"/>
        <v>1496153.8648159702</v>
      </c>
      <c r="K320">
        <f>K319*(1+(($B320-$B319)/B319))*(1-Input!$B$10/12)</f>
        <v>683.62278272711956</v>
      </c>
      <c r="L320">
        <f t="shared" si="22"/>
        <v>1399821.7045905951</v>
      </c>
    </row>
    <row r="321" spans="1:12" x14ac:dyDescent="0.35">
      <c r="A321" t="str">
        <f>Dati!A321</f>
        <v>2014-07</v>
      </c>
      <c r="B321">
        <f>Dati!B321</f>
        <v>771.59057354925903</v>
      </c>
      <c r="C321">
        <f t="shared" si="23"/>
        <v>2050</v>
      </c>
      <c r="D321">
        <f>IF(OR(RIGHT(A321,2)="12",RIGHT(A321,2)="03",RIGHT(A321,2)="06",RIGHT(A321,2)="09"),TRUNC(Input!$B$12/B321),0)</f>
        <v>0</v>
      </c>
      <c r="E321">
        <f>IF(D321=0,0,IF(Input!$C$2="FISSA",Input!$C$3,MIN(Input!$C$6,MAX(Input!$C$5,B321*Input!$C$4))))</f>
        <v>0</v>
      </c>
      <c r="F321">
        <f t="shared" si="24"/>
        <v>1605</v>
      </c>
      <c r="G321">
        <f>G320*(1+(($B321-$B320)/B320))*(1-Input!$B$8/12)</f>
        <v>751.28591099117261</v>
      </c>
      <c r="H321">
        <f t="shared" si="20"/>
        <v>1538531.1175319038</v>
      </c>
      <c r="I321">
        <f>I320*(1+(($B321-$B320)/B320))*(1-Input!$B$9/12)</f>
        <v>721.82335776394871</v>
      </c>
      <c r="J321">
        <f t="shared" si="21"/>
        <v>1478132.8834160948</v>
      </c>
      <c r="K321">
        <f>K320*(1+(($B321-$B320)/B320))*(1-Input!$B$10/12)</f>
        <v>675.2567205916348</v>
      </c>
      <c r="L321">
        <f t="shared" si="22"/>
        <v>1382671.2772128514</v>
      </c>
    </row>
    <row r="322" spans="1:12" x14ac:dyDescent="0.35">
      <c r="A322" t="str">
        <f>Dati!A322</f>
        <v>2014-08</v>
      </c>
      <c r="B322">
        <f>Dati!B322</f>
        <v>788.95176497983698</v>
      </c>
      <c r="C322">
        <f t="shared" si="23"/>
        <v>2050</v>
      </c>
      <c r="D322">
        <f>IF(OR(RIGHT(A322,2)="12",RIGHT(A322,2)="03",RIGHT(A322,2)="06",RIGHT(A322,2)="09"),TRUNC(Input!$B$12/B322),0)</f>
        <v>0</v>
      </c>
      <c r="E322">
        <f>IF(D322=0,0,IF(Input!$C$2="FISSA",Input!$C$3,MIN(Input!$C$6,MAX(Input!$C$5,B322*Input!$C$4))))</f>
        <v>0</v>
      </c>
      <c r="F322">
        <f t="shared" si="24"/>
        <v>1605</v>
      </c>
      <c r="G322">
        <f>G321*(1+(($B322-$B321)/B321))*(1-Input!$B$8/12)</f>
        <v>768.12622104220543</v>
      </c>
      <c r="H322">
        <f t="shared" si="20"/>
        <v>1573053.7531365212</v>
      </c>
      <c r="I322">
        <f>I321*(1+(($B322-$B321)/B321))*(1-Input!$B$9/12)</f>
        <v>737.91099732030909</v>
      </c>
      <c r="J322">
        <f t="shared" si="21"/>
        <v>1511112.5445066337</v>
      </c>
      <c r="K322">
        <f>K321*(1+(($B322-$B321)/B321))*(1-Input!$B$10/12)</f>
        <v>690.16266230426493</v>
      </c>
      <c r="L322">
        <f t="shared" si="22"/>
        <v>1413228.457723743</v>
      </c>
    </row>
    <row r="323" spans="1:12" x14ac:dyDescent="0.35">
      <c r="A323" t="str">
        <f>Dati!A323</f>
        <v>2014-09</v>
      </c>
      <c r="B323">
        <f>Dati!B323</f>
        <v>763.67228210256997</v>
      </c>
      <c r="C323">
        <f t="shared" si="23"/>
        <v>2056</v>
      </c>
      <c r="D323">
        <f>IF(OR(RIGHT(A323,2)="12",RIGHT(A323,2)="03",RIGHT(A323,2)="06",RIGHT(A323,2)="09"),TRUNC(Input!$B$12/B323),0)</f>
        <v>6</v>
      </c>
      <c r="E323">
        <f>IF(D323=0,0,IF(Input!$C$2="FISSA",Input!$C$3,MIN(Input!$C$6,MAX(Input!$C$5,B323*Input!$C$4))))</f>
        <v>15</v>
      </c>
      <c r="F323">
        <f t="shared" si="24"/>
        <v>1620</v>
      </c>
      <c r="G323">
        <f>G322*(1+(($B323-$B322)/B322))*(1-Input!$B$8/12)</f>
        <v>743.45206784908316</v>
      </c>
      <c r="H323">
        <f t="shared" ref="H323:H386" si="25">G323*C323-F323</f>
        <v>1526917.451497715</v>
      </c>
      <c r="I323">
        <f>I322*(1+(($B323-$B322)/B322))*(1-Input!$B$9/12)</f>
        <v>714.11815001566356</v>
      </c>
      <c r="J323">
        <f t="shared" ref="J323:J386" si="26">I323*$C323-$F323</f>
        <v>1466606.9164322042</v>
      </c>
      <c r="K323">
        <f>K322*(1+(($B323-$B322)/B322))*(1-Input!$B$10/12)</f>
        <v>667.77021256504963</v>
      </c>
      <c r="L323">
        <f t="shared" ref="L323:L386" si="27">K323*$C323-$F323</f>
        <v>1371315.5570337421</v>
      </c>
    </row>
    <row r="324" spans="1:12" x14ac:dyDescent="0.35">
      <c r="A324" t="str">
        <f>Dati!A324</f>
        <v>2014-10</v>
      </c>
      <c r="B324">
        <f>Dati!B324</f>
        <v>769.22298358482306</v>
      </c>
      <c r="C324">
        <f t="shared" ref="C324:C387" si="28">C323+D324</f>
        <v>2056</v>
      </c>
      <c r="D324">
        <f>IF(OR(RIGHT(A324,2)="12",RIGHT(A324,2)="03",RIGHT(A324,2)="06",RIGHT(A324,2)="09"),TRUNC(Input!$B$12/B324),0)</f>
        <v>0</v>
      </c>
      <c r="E324">
        <f>IF(D324=0,0,IF(Input!$C$2="FISSA",Input!$C$3,MIN(Input!$C$6,MAX(Input!$C$5,B324*Input!$C$4))))</f>
        <v>0</v>
      </c>
      <c r="F324">
        <f t="shared" ref="F324:F387" si="29">F323+E324</f>
        <v>1620</v>
      </c>
      <c r="G324">
        <f>G323*(1+(($B324-$B323)/B323))*(1-Input!$B$8/12)</f>
        <v>748.79339539115608</v>
      </c>
      <c r="H324">
        <f t="shared" si="25"/>
        <v>1537899.2209242168</v>
      </c>
      <c r="I324">
        <f>I323*(1+(($B324-$B323)/B323))*(1-Input!$B$9/12)</f>
        <v>719.15881459272987</v>
      </c>
      <c r="J324">
        <f t="shared" si="26"/>
        <v>1476970.5228026526</v>
      </c>
      <c r="K324">
        <f>K323*(1+(($B324-$B323)/B323))*(1-Input!$B$10/12)</f>
        <v>672.34359625661057</v>
      </c>
      <c r="L324">
        <f t="shared" si="27"/>
        <v>1380718.4339035912</v>
      </c>
    </row>
    <row r="325" spans="1:12" x14ac:dyDescent="0.35">
      <c r="A325" t="str">
        <f>Dati!A325</f>
        <v>2014-11</v>
      </c>
      <c r="B325">
        <f>Dati!B325</f>
        <v>782.41879793913404</v>
      </c>
      <c r="C325">
        <f t="shared" si="28"/>
        <v>2056</v>
      </c>
      <c r="D325">
        <f>IF(OR(RIGHT(A325,2)="12",RIGHT(A325,2)="03",RIGHT(A325,2)="06",RIGHT(A325,2)="09"),TRUNC(Input!$B$12/B325),0)</f>
        <v>0</v>
      </c>
      <c r="E325">
        <f>IF(D325=0,0,IF(Input!$C$2="FISSA",Input!$C$3,MIN(Input!$C$6,MAX(Input!$C$5,B325*Input!$C$4))))</f>
        <v>0</v>
      </c>
      <c r="F325">
        <f t="shared" si="29"/>
        <v>1620</v>
      </c>
      <c r="G325">
        <f>G324*(1+(($B325-$B324)/B324))*(1-Input!$B$8/12)</f>
        <v>761.57527573375137</v>
      </c>
      <c r="H325">
        <f t="shared" si="25"/>
        <v>1564178.7669085928</v>
      </c>
      <c r="I325">
        <f>I324*(1+(($B325-$B324)/B324))*(1-Input!$B$9/12)</f>
        <v>731.34339657411738</v>
      </c>
      <c r="J325">
        <f t="shared" si="26"/>
        <v>1502022.0233563853</v>
      </c>
      <c r="K325">
        <f>K324*(1+(($B325-$B324)/B324))*(1-Input!$B$10/12)</f>
        <v>683.5925217108304</v>
      </c>
      <c r="L325">
        <f t="shared" si="27"/>
        <v>1403846.2246374672</v>
      </c>
    </row>
    <row r="326" spans="1:12" x14ac:dyDescent="0.35">
      <c r="A326" t="str">
        <f>Dati!A326</f>
        <v>2014-12</v>
      </c>
      <c r="B326">
        <f>Dati!B326</f>
        <v>767.64704929628397</v>
      </c>
      <c r="C326">
        <f t="shared" si="28"/>
        <v>2062</v>
      </c>
      <c r="D326">
        <f>IF(OR(RIGHT(A326,2)="12",RIGHT(A326,2)="03",RIGHT(A326,2)="06",RIGHT(A326,2)="09"),TRUNC(Input!$B$12/B326),0)</f>
        <v>6</v>
      </c>
      <c r="E326">
        <f>IF(D326=0,0,IF(Input!$C$2="FISSA",Input!$C$3,MIN(Input!$C$6,MAX(Input!$C$5,B326*Input!$C$4))))</f>
        <v>15</v>
      </c>
      <c r="F326">
        <f t="shared" si="29"/>
        <v>1635</v>
      </c>
      <c r="G326">
        <f>G325*(1+(($B326-$B325)/B325))*(1-Input!$B$8/12)</f>
        <v>747.13477789132014</v>
      </c>
      <c r="H326">
        <f t="shared" si="25"/>
        <v>1538956.9120119021</v>
      </c>
      <c r="I326">
        <f>I325*(1+(($B326-$B325)/B325))*(1-Input!$B$9/12)</f>
        <v>717.3864440810089</v>
      </c>
      <c r="J326">
        <f t="shared" si="26"/>
        <v>1477615.8476950403</v>
      </c>
      <c r="K326">
        <f>K325*(1+(($B326-$B325)/B325))*(1-Input!$B$10/12)</f>
        <v>670.40712022515606</v>
      </c>
      <c r="L326">
        <f t="shared" si="27"/>
        <v>1380744.4819042718</v>
      </c>
    </row>
    <row r="327" spans="1:12" x14ac:dyDescent="0.35">
      <c r="A327" t="str">
        <f>Dati!A327</f>
        <v>2015-01</v>
      </c>
      <c r="B327">
        <f>Dati!B327</f>
        <v>755.81668410688405</v>
      </c>
      <c r="C327">
        <f t="shared" si="28"/>
        <v>2062</v>
      </c>
      <c r="D327">
        <f>IF(OR(RIGHT(A327,2)="12",RIGHT(A327,2)="03",RIGHT(A327,2)="06",RIGHT(A327,2)="09"),TRUNC(Input!$B$12/B327),0)</f>
        <v>0</v>
      </c>
      <c r="E327">
        <f>IF(D327=0,0,IF(Input!$C$2="FISSA",Input!$C$3,MIN(Input!$C$6,MAX(Input!$C$5,B327*Input!$C$4))))</f>
        <v>0</v>
      </c>
      <c r="F327">
        <f t="shared" si="29"/>
        <v>1635</v>
      </c>
      <c r="G327">
        <f>G326*(1+(($B327-$B326)/B326))*(1-Input!$B$8/12)</f>
        <v>735.55922978775448</v>
      </c>
      <c r="H327">
        <f t="shared" si="25"/>
        <v>1515088.1318223497</v>
      </c>
      <c r="I327">
        <f>I326*(1+(($B327-$B326)/B326))*(1-Input!$B$9/12)</f>
        <v>706.18350310616938</v>
      </c>
      <c r="J327">
        <f t="shared" si="26"/>
        <v>1454515.3834049213</v>
      </c>
      <c r="K327">
        <f>K326*(1+(($B327-$B326)/B326))*(1-Input!$B$10/12)</f>
        <v>659.80030801713781</v>
      </c>
      <c r="L327">
        <f t="shared" si="27"/>
        <v>1358873.2351313382</v>
      </c>
    </row>
    <row r="328" spans="1:12" x14ac:dyDescent="0.35">
      <c r="A328" t="str">
        <f>Dati!A328</f>
        <v>2015-02</v>
      </c>
      <c r="B328">
        <f>Dati!B328</f>
        <v>798.23983418450098</v>
      </c>
      <c r="C328">
        <f t="shared" si="28"/>
        <v>2062</v>
      </c>
      <c r="D328">
        <f>IF(OR(RIGHT(A328,2)="12",RIGHT(A328,2)="03",RIGHT(A328,2)="06",RIGHT(A328,2)="09"),TRUNC(Input!$B$12/B328),0)</f>
        <v>0</v>
      </c>
      <c r="E328">
        <f>IF(D328=0,0,IF(Input!$C$2="FISSA",Input!$C$3,MIN(Input!$C$6,MAX(Input!$C$5,B328*Input!$C$4))))</f>
        <v>0</v>
      </c>
      <c r="F328">
        <f t="shared" si="29"/>
        <v>1635</v>
      </c>
      <c r="G328">
        <f>G327*(1+(($B328-$B327)/B327))*(1-Input!$B$8/12)</f>
        <v>776.78061436631288</v>
      </c>
      <c r="H328">
        <f t="shared" si="25"/>
        <v>1600086.6268233371</v>
      </c>
      <c r="I328">
        <f>I327*(1+(($B328-$B327)/B327))*(1-Input!$B$9/12)</f>
        <v>745.66541858902303</v>
      </c>
      <c r="J328">
        <f t="shared" si="26"/>
        <v>1535927.0931305655</v>
      </c>
      <c r="K328">
        <f>K327*(1+(($B328-$B327)/B327))*(1-Input!$B$10/12)</f>
        <v>696.54381809752726</v>
      </c>
      <c r="L328">
        <f t="shared" si="27"/>
        <v>1434638.3529171012</v>
      </c>
    </row>
    <row r="329" spans="1:12" x14ac:dyDescent="0.35">
      <c r="A329" t="str">
        <f>Dati!A329</f>
        <v>2015-03</v>
      </c>
      <c r="B329">
        <f>Dati!B329</f>
        <v>786.34846328414994</v>
      </c>
      <c r="C329">
        <f t="shared" si="28"/>
        <v>2068</v>
      </c>
      <c r="D329">
        <f>IF(OR(RIGHT(A329,2)="12",RIGHT(A329,2)="03",RIGHT(A329,2)="06",RIGHT(A329,2)="09"),TRUNC(Input!$B$12/B329),0)</f>
        <v>6</v>
      </c>
      <c r="E329">
        <f>IF(D329=0,0,IF(Input!$C$2="FISSA",Input!$C$3,MIN(Input!$C$6,MAX(Input!$C$5,B329*Input!$C$4))))</f>
        <v>15</v>
      </c>
      <c r="F329">
        <f t="shared" si="29"/>
        <v>1650</v>
      </c>
      <c r="G329">
        <f>G328*(1+(($B329-$B328)/B328))*(1-Input!$B$8/12)</f>
        <v>765.14515384085689</v>
      </c>
      <c r="H329">
        <f t="shared" si="25"/>
        <v>1580670.178142892</v>
      </c>
      <c r="I329">
        <f>I328*(1+(($B329-$B328)/B328))*(1-Input!$B$9/12)</f>
        <v>734.40421547680603</v>
      </c>
      <c r="J329">
        <f t="shared" si="26"/>
        <v>1517097.9176060348</v>
      </c>
      <c r="K329">
        <f>K328*(1+(($B329-$B328)/B328))*(1-Input!$B$10/12)</f>
        <v>685.88150865292607</v>
      </c>
      <c r="L329">
        <f t="shared" si="27"/>
        <v>1416752.9598942511</v>
      </c>
    </row>
    <row r="330" spans="1:12" x14ac:dyDescent="0.35">
      <c r="A330" t="str">
        <f>Dati!A330</f>
        <v>2015-04</v>
      </c>
      <c r="B330">
        <f>Dati!B330</f>
        <v>809.55041079420198</v>
      </c>
      <c r="C330">
        <f t="shared" si="28"/>
        <v>2068</v>
      </c>
      <c r="D330">
        <f>IF(OR(RIGHT(A330,2)="12",RIGHT(A330,2)="03",RIGHT(A330,2)="06",RIGHT(A330,2)="09"),TRUNC(Input!$B$12/B330),0)</f>
        <v>0</v>
      </c>
      <c r="E330">
        <f>IF(D330=0,0,IF(Input!$C$2="FISSA",Input!$C$3,MIN(Input!$C$6,MAX(Input!$C$5,B330*Input!$C$4))))</f>
        <v>0</v>
      </c>
      <c r="F330">
        <f t="shared" si="29"/>
        <v>1650</v>
      </c>
      <c r="G330">
        <f>G329*(1+(($B330-$B329)/B329))*(1-Input!$B$8/12)</f>
        <v>787.65583440087687</v>
      </c>
      <c r="H330">
        <f t="shared" si="25"/>
        <v>1627222.2655410133</v>
      </c>
      <c r="I330">
        <f>I329*(1+(($B330-$B329)/B329))*(1-Input!$B$9/12)</f>
        <v>755.91598401792771</v>
      </c>
      <c r="J330">
        <f t="shared" si="26"/>
        <v>1561584.2549490745</v>
      </c>
      <c r="K330">
        <f>K329*(1+(($B330-$B329)/B329))*(1-Input!$B$10/12)</f>
        <v>705.82486833420216</v>
      </c>
      <c r="L330">
        <f t="shared" si="27"/>
        <v>1457995.8277151301</v>
      </c>
    </row>
    <row r="331" spans="1:12" x14ac:dyDescent="0.35">
      <c r="A331" t="str">
        <f>Dati!A331</f>
        <v>2015-05</v>
      </c>
      <c r="B331">
        <f>Dati!B331</f>
        <v>809.12276926325103</v>
      </c>
      <c r="C331">
        <f t="shared" si="28"/>
        <v>2068</v>
      </c>
      <c r="D331">
        <f>IF(OR(RIGHT(A331,2)="12",RIGHT(A331,2)="03",RIGHT(A331,2)="06",RIGHT(A331,2)="09"),TRUNC(Input!$B$12/B331),0)</f>
        <v>0</v>
      </c>
      <c r="E331">
        <f>IF(D331=0,0,IF(Input!$C$2="FISSA",Input!$C$3,MIN(Input!$C$6,MAX(Input!$C$5,B331*Input!$C$4))))</f>
        <v>0</v>
      </c>
      <c r="F331">
        <f t="shared" si="29"/>
        <v>1650</v>
      </c>
      <c r="G331">
        <f>G330*(1+(($B331-$B330)/B330))*(1-Input!$B$8/12)</f>
        <v>787.17415527274682</v>
      </c>
      <c r="H331">
        <f t="shared" si="25"/>
        <v>1626226.1531040403</v>
      </c>
      <c r="I331">
        <f>I330*(1+(($B331-$B330)/B330))*(1-Input!$B$9/12)</f>
        <v>755.35927533557401</v>
      </c>
      <c r="J331">
        <f t="shared" si="26"/>
        <v>1560432.9813939671</v>
      </c>
      <c r="K331">
        <f>K330*(1+(($B331-$B330)/B330))*(1-Input!$B$10/12)</f>
        <v>705.15808103459221</v>
      </c>
      <c r="L331">
        <f t="shared" si="27"/>
        <v>1456616.9115795367</v>
      </c>
    </row>
    <row r="332" spans="1:12" x14ac:dyDescent="0.35">
      <c r="A332" t="str">
        <f>Dati!A332</f>
        <v>2015-06</v>
      </c>
      <c r="B332">
        <f>Dati!B332</f>
        <v>790.43266432210896</v>
      </c>
      <c r="C332">
        <f t="shared" si="28"/>
        <v>2074</v>
      </c>
      <c r="D332">
        <f>IF(OR(RIGHT(A332,2)="12",RIGHT(A332,2)="03",RIGHT(A332,2)="06",RIGHT(A332,2)="09"),TRUNC(Input!$B$12/B332),0)</f>
        <v>6</v>
      </c>
      <c r="E332">
        <f>IF(D332=0,0,IF(Input!$C$2="FISSA",Input!$C$3,MIN(Input!$C$6,MAX(Input!$C$5,B332*Input!$C$4))))</f>
        <v>15</v>
      </c>
      <c r="F332">
        <f t="shared" si="29"/>
        <v>1665</v>
      </c>
      <c r="G332">
        <f>G331*(1+(($B332-$B331)/B331))*(1-Input!$B$8/12)</f>
        <v>768.92696361004118</v>
      </c>
      <c r="H332">
        <f t="shared" si="25"/>
        <v>1593089.5225272253</v>
      </c>
      <c r="I332">
        <f>I331*(1+(($B332-$B331)/B331))*(1-Input!$B$9/12)</f>
        <v>737.7573337025002</v>
      </c>
      <c r="J332">
        <f t="shared" si="26"/>
        <v>1528443.7100989853</v>
      </c>
      <c r="K332">
        <f>K331*(1+(($B332-$B331)/B331))*(1-Input!$B$10/12)</f>
        <v>688.58245036053131</v>
      </c>
      <c r="L332">
        <f t="shared" si="27"/>
        <v>1426455.002047742</v>
      </c>
    </row>
    <row r="333" spans="1:12" x14ac:dyDescent="0.35">
      <c r="A333" t="str">
        <f>Dati!A333</f>
        <v>2015-07</v>
      </c>
      <c r="B333">
        <f>Dati!B333</f>
        <v>797.58490050635601</v>
      </c>
      <c r="C333">
        <f t="shared" si="28"/>
        <v>2074</v>
      </c>
      <c r="D333">
        <f>IF(OR(RIGHT(A333,2)="12",RIGHT(A333,2)="03",RIGHT(A333,2)="06",RIGHT(A333,2)="09"),TRUNC(Input!$B$12/B333),0)</f>
        <v>0</v>
      </c>
      <c r="E333">
        <f>IF(D333=0,0,IF(Input!$C$2="FISSA",Input!$C$3,MIN(Input!$C$6,MAX(Input!$C$5,B333*Input!$C$4))))</f>
        <v>0</v>
      </c>
      <c r="F333">
        <f t="shared" si="29"/>
        <v>1665</v>
      </c>
      <c r="G333">
        <f>G332*(1+(($B333-$B332)/B332))*(1-Input!$B$8/12)</f>
        <v>775.8199482416926</v>
      </c>
      <c r="H333">
        <f t="shared" si="25"/>
        <v>1607385.5726532706</v>
      </c>
      <c r="I333">
        <f>I332*(1+(($B333-$B332)/B332))*(1-Input!$B$9/12)</f>
        <v>744.27784654789787</v>
      </c>
      <c r="J333">
        <f t="shared" si="26"/>
        <v>1541967.2537403402</v>
      </c>
      <c r="K333">
        <f>K332*(1+(($B333-$B332)/B332))*(1-Input!$B$10/12)</f>
        <v>694.52358862626375</v>
      </c>
      <c r="L333">
        <f t="shared" si="27"/>
        <v>1438776.9228108709</v>
      </c>
    </row>
    <row r="334" spans="1:12" x14ac:dyDescent="0.35">
      <c r="A334" t="str">
        <f>Dati!A334</f>
        <v>2015-08</v>
      </c>
      <c r="B334">
        <f>Dati!B334</f>
        <v>743.23315803263699</v>
      </c>
      <c r="C334">
        <f t="shared" si="28"/>
        <v>2074</v>
      </c>
      <c r="D334">
        <f>IF(OR(RIGHT(A334,2)="12",RIGHT(A334,2)="03",RIGHT(A334,2)="06",RIGHT(A334,2)="09"),TRUNC(Input!$B$12/B334),0)</f>
        <v>0</v>
      </c>
      <c r="E334">
        <f>IF(D334=0,0,IF(Input!$C$2="FISSA",Input!$C$3,MIN(Input!$C$6,MAX(Input!$C$5,B334*Input!$C$4))))</f>
        <v>0</v>
      </c>
      <c r="F334">
        <f t="shared" si="29"/>
        <v>1665</v>
      </c>
      <c r="G334">
        <f>G333*(1+(($B334-$B333)/B333))*(1-Input!$B$8/12)</f>
        <v>722.89114120787247</v>
      </c>
      <c r="H334">
        <f t="shared" si="25"/>
        <v>1497611.2268651274</v>
      </c>
      <c r="I334">
        <f>I333*(1+(($B334-$B333)/B333))*(1-Input!$B$9/12)</f>
        <v>693.41424321233819</v>
      </c>
      <c r="J334">
        <f t="shared" si="26"/>
        <v>1436476.1404223894</v>
      </c>
      <c r="K334">
        <f>K333*(1+(($B334-$B333)/B333))*(1-Input!$B$10/12)</f>
        <v>646.92533594259453</v>
      </c>
      <c r="L334">
        <f t="shared" si="27"/>
        <v>1340058.1467449411</v>
      </c>
    </row>
    <row r="335" spans="1:12" x14ac:dyDescent="0.35">
      <c r="A335" t="str">
        <f>Dati!A335</f>
        <v>2015-09</v>
      </c>
      <c r="B335">
        <f>Dati!B335</f>
        <v>716.635502642863</v>
      </c>
      <c r="C335">
        <f t="shared" si="28"/>
        <v>2080</v>
      </c>
      <c r="D335">
        <f>IF(OR(RIGHT(A335,2)="12",RIGHT(A335,2)="03",RIGHT(A335,2)="06",RIGHT(A335,2)="09"),TRUNC(Input!$B$12/B335),0)</f>
        <v>6</v>
      </c>
      <c r="E335">
        <f>IF(D335=0,0,IF(Input!$C$2="FISSA",Input!$C$3,MIN(Input!$C$6,MAX(Input!$C$5,B335*Input!$C$4))))</f>
        <v>15</v>
      </c>
      <c r="F335">
        <f t="shared" si="29"/>
        <v>1680</v>
      </c>
      <c r="G335">
        <f>G334*(1+(($B335-$B334)/B334))*(1-Input!$B$8/12)</f>
        <v>696.96336869405627</v>
      </c>
      <c r="H335">
        <f t="shared" si="25"/>
        <v>1448003.8068836371</v>
      </c>
      <c r="I335">
        <f>I334*(1+(($B335-$B334)/B334))*(1-Input!$B$9/12)</f>
        <v>668.46013698107959</v>
      </c>
      <c r="J335">
        <f t="shared" si="26"/>
        <v>1388717.0849206455</v>
      </c>
      <c r="K335">
        <f>K334*(1+(($B335-$B334)/B334))*(1-Input!$B$10/12)</f>
        <v>623.51428699610676</v>
      </c>
      <c r="L335">
        <f t="shared" si="27"/>
        <v>1295229.716951902</v>
      </c>
    </row>
    <row r="336" spans="1:12" x14ac:dyDescent="0.35">
      <c r="A336" t="str">
        <f>Dati!A336</f>
        <v>2015-10</v>
      </c>
      <c r="B336">
        <f>Dati!B336</f>
        <v>773.07081742092498</v>
      </c>
      <c r="C336">
        <f t="shared" si="28"/>
        <v>2080</v>
      </c>
      <c r="D336">
        <f>IF(OR(RIGHT(A336,2)="12",RIGHT(A336,2)="03",RIGHT(A336,2)="06",RIGHT(A336,2)="09"),TRUNC(Input!$B$12/B336),0)</f>
        <v>0</v>
      </c>
      <c r="E336">
        <f>IF(D336=0,0,IF(Input!$C$2="FISSA",Input!$C$3,MIN(Input!$C$6,MAX(Input!$C$5,B336*Input!$C$4))))</f>
        <v>0</v>
      </c>
      <c r="F336">
        <f t="shared" si="29"/>
        <v>1680</v>
      </c>
      <c r="G336">
        <f>G335*(1+(($B336-$B335)/B335))*(1-Input!$B$8/12)</f>
        <v>751.78684141629924</v>
      </c>
      <c r="H336">
        <f t="shared" si="25"/>
        <v>1562036.6301459025</v>
      </c>
      <c r="I336">
        <f>I335*(1+(($B336-$B335)/B335))*(1-Input!$B$9/12)</f>
        <v>720.95139412870026</v>
      </c>
      <c r="J336">
        <f t="shared" si="26"/>
        <v>1497898.8997876965</v>
      </c>
      <c r="K336">
        <f>K335*(1+(($B336-$B335)/B335))*(1-Input!$B$10/12)</f>
        <v>672.33601431505906</v>
      </c>
      <c r="L336">
        <f t="shared" si="27"/>
        <v>1396778.9097753228</v>
      </c>
    </row>
    <row r="337" spans="1:12" x14ac:dyDescent="0.35">
      <c r="A337" t="str">
        <f>Dati!A337</f>
        <v>2015-11</v>
      </c>
      <c r="B337">
        <f>Dati!B337</f>
        <v>767.031395011727</v>
      </c>
      <c r="C337">
        <f t="shared" si="28"/>
        <v>2080</v>
      </c>
      <c r="D337">
        <f>IF(OR(RIGHT(A337,2)="12",RIGHT(A337,2)="03",RIGHT(A337,2)="06",RIGHT(A337,2)="09"),TRUNC(Input!$B$12/B337),0)</f>
        <v>0</v>
      </c>
      <c r="E337">
        <f>IF(D337=0,0,IF(Input!$C$2="FISSA",Input!$C$3,MIN(Input!$C$6,MAX(Input!$C$5,B337*Input!$C$4))))</f>
        <v>0</v>
      </c>
      <c r="F337">
        <f t="shared" si="29"/>
        <v>1680</v>
      </c>
      <c r="G337">
        <f>G336*(1+(($B337-$B336)/B336))*(1-Input!$B$8/12)</f>
        <v>745.85153527176294</v>
      </c>
      <c r="H337">
        <f t="shared" si="25"/>
        <v>1549691.193365267</v>
      </c>
      <c r="I337">
        <f>I336*(1+(($B337-$B336)/B336))*(1-Input!$B$9/12)</f>
        <v>715.17011685725731</v>
      </c>
      <c r="J337">
        <f t="shared" si="26"/>
        <v>1485873.8430630951</v>
      </c>
      <c r="K337">
        <f>K336*(1+(($B337-$B336)/B336))*(1-Input!$B$10/12)</f>
        <v>666.80560587821992</v>
      </c>
      <c r="L337">
        <f t="shared" si="27"/>
        <v>1385275.6602266973</v>
      </c>
    </row>
    <row r="338" spans="1:12" x14ac:dyDescent="0.35">
      <c r="A338" t="str">
        <f>Dati!A338</f>
        <v>2015-12</v>
      </c>
      <c r="B338">
        <f>Dati!B338</f>
        <v>753.52118490525197</v>
      </c>
      <c r="C338">
        <f t="shared" si="28"/>
        <v>2086</v>
      </c>
      <c r="D338">
        <f>IF(OR(RIGHT(A338,2)="12",RIGHT(A338,2)="03",RIGHT(A338,2)="06",RIGHT(A338,2)="09"),TRUNC(Input!$B$12/B338),0)</f>
        <v>6</v>
      </c>
      <c r="E338">
        <f>IF(D338=0,0,IF(Input!$C$2="FISSA",Input!$C$3,MIN(Input!$C$6,MAX(Input!$C$5,B338*Input!$C$4))))</f>
        <v>15</v>
      </c>
      <c r="F338">
        <f t="shared" si="29"/>
        <v>1695</v>
      </c>
      <c r="G338">
        <f>G337*(1+(($B338-$B337)/B337))*(1-Input!$B$8/12)</f>
        <v>732.65331992710662</v>
      </c>
      <c r="H338">
        <f t="shared" si="25"/>
        <v>1526619.8253679443</v>
      </c>
      <c r="I338">
        <f>I337*(1+(($B338-$B337)/B337))*(1-Input!$B$9/12)</f>
        <v>702.42700286014042</v>
      </c>
      <c r="J338">
        <f t="shared" si="26"/>
        <v>1463567.7279662529</v>
      </c>
      <c r="K338">
        <f>K337*(1+(($B338-$B337)/B337))*(1-Input!$B$10/12)</f>
        <v>654.7877941456893</v>
      </c>
      <c r="L338">
        <f t="shared" si="27"/>
        <v>1364192.3385879078</v>
      </c>
    </row>
    <row r="339" spans="1:12" x14ac:dyDescent="0.35">
      <c r="A339" t="str">
        <f>Dati!A339</f>
        <v>2016-01</v>
      </c>
      <c r="B339">
        <f>Dati!B339</f>
        <v>708.25295266067201</v>
      </c>
      <c r="C339">
        <f t="shared" si="28"/>
        <v>2086</v>
      </c>
      <c r="D339">
        <f>IF(OR(RIGHT(A339,2)="12",RIGHT(A339,2)="03",RIGHT(A339,2)="06",RIGHT(A339,2)="09"),TRUNC(Input!$B$12/B339),0)</f>
        <v>0</v>
      </c>
      <c r="E339">
        <f>IF(D339=0,0,IF(Input!$C$2="FISSA",Input!$C$3,MIN(Input!$C$6,MAX(Input!$C$5,B339*Input!$C$4))))</f>
        <v>0</v>
      </c>
      <c r="F339">
        <f t="shared" si="29"/>
        <v>1695</v>
      </c>
      <c r="G339">
        <f>G338*(1+(($B339-$B338)/B338))*(1-Input!$B$8/12)</f>
        <v>688.58135049049656</v>
      </c>
      <c r="H339">
        <f t="shared" si="25"/>
        <v>1434685.6971231757</v>
      </c>
      <c r="I339">
        <f>I338*(1+(($B339-$B338)/B338))*(1-Input!$B$9/12)</f>
        <v>660.09073635676498</v>
      </c>
      <c r="J339">
        <f t="shared" si="26"/>
        <v>1375254.2760402118</v>
      </c>
      <c r="K339">
        <f>K338*(1+(($B339-$B338)/B338))*(1-Input!$B$10/12)</f>
        <v>615.19459100043377</v>
      </c>
      <c r="L339">
        <f t="shared" si="27"/>
        <v>1281600.9168269048</v>
      </c>
    </row>
    <row r="340" spans="1:12" x14ac:dyDescent="0.35">
      <c r="A340" t="str">
        <f>Dati!A340</f>
        <v>2016-02</v>
      </c>
      <c r="B340">
        <f>Dati!B340</f>
        <v>703.77540899362896</v>
      </c>
      <c r="C340">
        <f t="shared" si="28"/>
        <v>2086</v>
      </c>
      <c r="D340">
        <f>IF(OR(RIGHT(A340,2)="12",RIGHT(A340,2)="03",RIGHT(A340,2)="06",RIGHT(A340,2)="09"),TRUNC(Input!$B$12/B340),0)</f>
        <v>0</v>
      </c>
      <c r="E340">
        <f>IF(D340=0,0,IF(Input!$C$2="FISSA",Input!$C$3,MIN(Input!$C$6,MAX(Input!$C$5,B340*Input!$C$4))))</f>
        <v>0</v>
      </c>
      <c r="F340">
        <f t="shared" si="29"/>
        <v>1695</v>
      </c>
      <c r="G340">
        <f>G339*(1+(($B340-$B339)/B339))*(1-Input!$B$8/12)</f>
        <v>684.17115080332383</v>
      </c>
      <c r="H340">
        <f t="shared" si="25"/>
        <v>1425486.0205757334</v>
      </c>
      <c r="I340">
        <f>I339*(1+(($B340-$B339)/B339))*(1-Input!$B$9/12)</f>
        <v>655.78102256415548</v>
      </c>
      <c r="J340">
        <f t="shared" si="26"/>
        <v>1366264.2130688282</v>
      </c>
      <c r="K340">
        <f>K339*(1+(($B340-$B339)/B339))*(1-Input!$B$10/12)</f>
        <v>611.05064759112065</v>
      </c>
      <c r="L340">
        <f t="shared" si="27"/>
        <v>1272956.6508750776</v>
      </c>
    </row>
    <row r="341" spans="1:12" x14ac:dyDescent="0.35">
      <c r="A341" t="str">
        <f>Dati!A341</f>
        <v>2016-03</v>
      </c>
      <c r="B341">
        <f>Dati!B341</f>
        <v>756.41591376034705</v>
      </c>
      <c r="C341">
        <f t="shared" si="28"/>
        <v>2092</v>
      </c>
      <c r="D341">
        <f>IF(OR(RIGHT(A341,2)="12",RIGHT(A341,2)="03",RIGHT(A341,2)="06",RIGHT(A341,2)="09"),TRUNC(Input!$B$12/B341),0)</f>
        <v>6</v>
      </c>
      <c r="E341">
        <f>IF(D341=0,0,IF(Input!$C$2="FISSA",Input!$C$3,MIN(Input!$C$6,MAX(Input!$C$5,B341*Input!$C$4))))</f>
        <v>15</v>
      </c>
      <c r="F341">
        <f t="shared" si="29"/>
        <v>1710</v>
      </c>
      <c r="G341">
        <f>G340*(1+(($B341-$B340)/B340))*(1-Input!$B$8/12)</f>
        <v>735.28403109141868</v>
      </c>
      <c r="H341">
        <f t="shared" si="25"/>
        <v>1536504.1930432478</v>
      </c>
      <c r="I341">
        <f>I340*(1+(($B341-$B340)/B340))*(1-Input!$B$9/12)</f>
        <v>704.68483658033438</v>
      </c>
      <c r="J341">
        <f t="shared" si="26"/>
        <v>1472490.6781260595</v>
      </c>
      <c r="K341">
        <f>K340*(1+(($B341-$B340)/B340))*(1-Input!$B$10/12)</f>
        <v>656.4819418238468</v>
      </c>
      <c r="L341">
        <f t="shared" si="27"/>
        <v>1371650.2222954875</v>
      </c>
    </row>
    <row r="342" spans="1:12" x14ac:dyDescent="0.35">
      <c r="A342" t="str">
        <f>Dati!A342</f>
        <v>2016-04</v>
      </c>
      <c r="B342">
        <f>Dati!B342</f>
        <v>768.02805432940897</v>
      </c>
      <c r="C342">
        <f t="shared" si="28"/>
        <v>2092</v>
      </c>
      <c r="D342">
        <f>IF(OR(RIGHT(A342,2)="12",RIGHT(A342,2)="03",RIGHT(A342,2)="06",RIGHT(A342,2)="09"),TRUNC(Input!$B$12/B342),0)</f>
        <v>0</v>
      </c>
      <c r="E342">
        <f>IF(D342=0,0,IF(Input!$C$2="FISSA",Input!$C$3,MIN(Input!$C$6,MAX(Input!$C$5,B342*Input!$C$4))))</f>
        <v>0</v>
      </c>
      <c r="F342">
        <f t="shared" si="29"/>
        <v>1710</v>
      </c>
      <c r="G342">
        <f>G341*(1+(($B342-$B341)/B341))*(1-Input!$B$8/12)</f>
        <v>746.50955064457912</v>
      </c>
      <c r="H342">
        <f t="shared" si="25"/>
        <v>1559987.9799484594</v>
      </c>
      <c r="I342">
        <f>I341*(1+(($B342-$B341)/B341))*(1-Input!$B$9/12)</f>
        <v>715.35376294737489</v>
      </c>
      <c r="J342">
        <f t="shared" si="26"/>
        <v>1494810.0720859084</v>
      </c>
      <c r="K342">
        <f>K341*(1+(($B342-$B341)/B341))*(1-Input!$B$10/12)</f>
        <v>666.28220985027724</v>
      </c>
      <c r="L342">
        <f t="shared" si="27"/>
        <v>1392152.3830067799</v>
      </c>
    </row>
    <row r="343" spans="1:12" x14ac:dyDescent="0.35">
      <c r="A343" t="str">
        <f>Dati!A343</f>
        <v>2016-05</v>
      </c>
      <c r="B343">
        <f>Dati!B343</f>
        <v>769.64668222525404</v>
      </c>
      <c r="C343">
        <f t="shared" si="28"/>
        <v>2092</v>
      </c>
      <c r="D343">
        <f>IF(OR(RIGHT(A343,2)="12",RIGHT(A343,2)="03",RIGHT(A343,2)="06",RIGHT(A343,2)="09"),TRUNC(Input!$B$12/B343),0)</f>
        <v>0</v>
      </c>
      <c r="E343">
        <f>IF(D343=0,0,IF(Input!$C$2="FISSA",Input!$C$3,MIN(Input!$C$6,MAX(Input!$C$5,B343*Input!$C$4))))</f>
        <v>0</v>
      </c>
      <c r="F343">
        <f t="shared" si="29"/>
        <v>1710</v>
      </c>
      <c r="G343">
        <f>G342*(1+(($B343-$B342)/B342))*(1-Input!$B$8/12)</f>
        <v>748.02048781248322</v>
      </c>
      <c r="H343">
        <f t="shared" si="25"/>
        <v>1563148.860503715</v>
      </c>
      <c r="I343">
        <f>I342*(1+(($B343-$B342)/B342))*(1-Input!$B$9/12)</f>
        <v>716.71203305189897</v>
      </c>
      <c r="J343">
        <f t="shared" si="26"/>
        <v>1497651.5731445726</v>
      </c>
      <c r="K343">
        <f>K342*(1+(($B343-$B342)/B342))*(1-Input!$B$10/12)</f>
        <v>667.40820454720961</v>
      </c>
      <c r="L343">
        <f t="shared" si="27"/>
        <v>1394507.9639127625</v>
      </c>
    </row>
    <row r="344" spans="1:12" x14ac:dyDescent="0.35">
      <c r="A344" t="str">
        <f>Dati!A344</f>
        <v>2016-06</v>
      </c>
      <c r="B344">
        <f>Dati!B344</f>
        <v>765.39260004274104</v>
      </c>
      <c r="C344">
        <f t="shared" si="28"/>
        <v>2098</v>
      </c>
      <c r="D344">
        <f>IF(OR(RIGHT(A344,2)="12",RIGHT(A344,2)="03",RIGHT(A344,2)="06",RIGHT(A344,2)="09"),TRUNC(Input!$B$12/B344),0)</f>
        <v>6</v>
      </c>
      <c r="E344">
        <f>IF(D344=0,0,IF(Input!$C$2="FISSA",Input!$C$3,MIN(Input!$C$6,MAX(Input!$C$5,B344*Input!$C$4))))</f>
        <v>15</v>
      </c>
      <c r="F344">
        <f t="shared" si="29"/>
        <v>1725</v>
      </c>
      <c r="G344">
        <f>G343*(1+(($B344-$B343)/B343))*(1-Input!$B$8/12)</f>
        <v>743.82394999482244</v>
      </c>
      <c r="H344">
        <f t="shared" si="25"/>
        <v>1558817.6470891375</v>
      </c>
      <c r="I344">
        <f>I343*(1+(($B344-$B343)/B343))*(1-Input!$B$9/12)</f>
        <v>712.60204782855112</v>
      </c>
      <c r="J344">
        <f t="shared" si="26"/>
        <v>1493314.0963443003</v>
      </c>
      <c r="K344">
        <f>K343*(1+(($B344-$B343)/B343))*(1-Input!$B$10/12)</f>
        <v>663.4426772942719</v>
      </c>
      <c r="L344">
        <f t="shared" si="27"/>
        <v>1390177.7369633825</v>
      </c>
    </row>
    <row r="345" spans="1:12" x14ac:dyDescent="0.35">
      <c r="A345" t="str">
        <f>Dati!A345</f>
        <v>2016-07</v>
      </c>
      <c r="B345">
        <f>Dati!B345</f>
        <v>798.60893998916504</v>
      </c>
      <c r="C345">
        <f t="shared" si="28"/>
        <v>2098</v>
      </c>
      <c r="D345">
        <f>IF(OR(RIGHT(A345,2)="12",RIGHT(A345,2)="03",RIGHT(A345,2)="06",RIGHT(A345,2)="09"),TRUNC(Input!$B$12/B345),0)</f>
        <v>0</v>
      </c>
      <c r="E345">
        <f>IF(D345=0,0,IF(Input!$C$2="FISSA",Input!$C$3,MIN(Input!$C$6,MAX(Input!$C$5,B345*Input!$C$4))))</f>
        <v>0</v>
      </c>
      <c r="F345">
        <f t="shared" si="29"/>
        <v>1725</v>
      </c>
      <c r="G345">
        <f>G344*(1+(($B345-$B344)/B344))*(1-Input!$B$8/12)</f>
        <v>776.03958304892137</v>
      </c>
      <c r="H345">
        <f t="shared" si="25"/>
        <v>1626406.0452366371</v>
      </c>
      <c r="I345">
        <f>I344*(1+(($B345-$B344)/B344))*(1-Input!$B$9/12)</f>
        <v>743.37249344423742</v>
      </c>
      <c r="J345">
        <f t="shared" si="26"/>
        <v>1557870.4912460102</v>
      </c>
      <c r="K345">
        <f>K344*(1+(($B345-$B344)/B344))*(1-Input!$B$10/12)</f>
        <v>691.94618579509006</v>
      </c>
      <c r="L345">
        <f t="shared" si="27"/>
        <v>1449978.097798099</v>
      </c>
    </row>
    <row r="346" spans="1:12" x14ac:dyDescent="0.35">
      <c r="A346" t="str">
        <f>Dati!A346</f>
        <v>2016-08</v>
      </c>
      <c r="B346">
        <f>Dati!B346</f>
        <v>801.68369862596501</v>
      </c>
      <c r="C346">
        <f t="shared" si="28"/>
        <v>2098</v>
      </c>
      <c r="D346">
        <f>IF(OR(RIGHT(A346,2)="12",RIGHT(A346,2)="03",RIGHT(A346,2)="06",RIGHT(A346,2)="09"),TRUNC(Input!$B$12/B346),0)</f>
        <v>0</v>
      </c>
      <c r="E346">
        <f>IF(D346=0,0,IF(Input!$C$2="FISSA",Input!$C$3,MIN(Input!$C$6,MAX(Input!$C$5,B346*Input!$C$4))))</f>
        <v>0</v>
      </c>
      <c r="F346">
        <f t="shared" si="29"/>
        <v>1725</v>
      </c>
      <c r="G346">
        <f>G345*(1+(($B346-$B345)/B345))*(1-Input!$B$8/12)</f>
        <v>778.96252747974017</v>
      </c>
      <c r="H346">
        <f t="shared" si="25"/>
        <v>1632538.3826524948</v>
      </c>
      <c r="I346">
        <f>I345*(1+(($B346-$B345)/B345))*(1-Input!$B$9/12)</f>
        <v>746.07911832356342</v>
      </c>
      <c r="J346">
        <f t="shared" si="26"/>
        <v>1563548.9902428361</v>
      </c>
      <c r="K346">
        <f>K345*(1+(($B346-$B345)/B345))*(1-Input!$B$10/12)</f>
        <v>694.32085662424129</v>
      </c>
      <c r="L346">
        <f t="shared" si="27"/>
        <v>1454960.1571976582</v>
      </c>
    </row>
    <row r="347" spans="1:12" x14ac:dyDescent="0.35">
      <c r="A347" t="str">
        <f>Dati!A347</f>
        <v>2016-09</v>
      </c>
      <c r="B347">
        <f>Dati!B347</f>
        <v>806.94503298318102</v>
      </c>
      <c r="C347">
        <f t="shared" si="28"/>
        <v>2104</v>
      </c>
      <c r="D347">
        <f>IF(OR(RIGHT(A347,2)="12",RIGHT(A347,2)="03",RIGHT(A347,2)="06",RIGHT(A347,2)="09"),TRUNC(Input!$B$12/B347),0)</f>
        <v>6</v>
      </c>
      <c r="E347">
        <f>IF(D347=0,0,IF(Input!$C$2="FISSA",Input!$C$3,MIN(Input!$C$6,MAX(Input!$C$5,B347*Input!$C$4))))</f>
        <v>15</v>
      </c>
      <c r="F347">
        <f t="shared" si="29"/>
        <v>1740</v>
      </c>
      <c r="G347">
        <f>G346*(1+(($B347-$B346)/B346))*(1-Input!$B$8/12)</f>
        <v>784.00940650931045</v>
      </c>
      <c r="H347">
        <f t="shared" si="25"/>
        <v>1647815.7912955892</v>
      </c>
      <c r="I347">
        <f>I346*(1+(($B347-$B346)/B346))*(1-Input!$B$9/12)</f>
        <v>750.81907461415335</v>
      </c>
      <c r="J347">
        <f t="shared" si="26"/>
        <v>1577983.3329881786</v>
      </c>
      <c r="K347">
        <f>K346*(1+(($B347-$B346)/B346))*(1-Input!$B$10/12)</f>
        <v>698.58638515835946</v>
      </c>
      <c r="L347">
        <f t="shared" si="27"/>
        <v>1468085.7543731884</v>
      </c>
    </row>
    <row r="348" spans="1:12" x14ac:dyDescent="0.35">
      <c r="A348" t="str">
        <f>Dati!A348</f>
        <v>2016-10</v>
      </c>
      <c r="B348">
        <f>Dati!B348</f>
        <v>793.44186683505802</v>
      </c>
      <c r="C348">
        <f t="shared" si="28"/>
        <v>2104</v>
      </c>
      <c r="D348">
        <f>IF(OR(RIGHT(A348,2)="12",RIGHT(A348,2)="03",RIGHT(A348,2)="06",RIGHT(A348,2)="09"),TRUNC(Input!$B$12/B348),0)</f>
        <v>0</v>
      </c>
      <c r="E348">
        <f>IF(D348=0,0,IF(Input!$C$2="FISSA",Input!$C$3,MIN(Input!$C$6,MAX(Input!$C$5,B348*Input!$C$4))))</f>
        <v>0</v>
      </c>
      <c r="F348">
        <f t="shared" si="29"/>
        <v>1740</v>
      </c>
      <c r="G348">
        <f>G347*(1+(($B348-$B347)/B347))*(1-Input!$B$8/12)</f>
        <v>770.82579713460018</v>
      </c>
      <c r="H348">
        <f t="shared" si="25"/>
        <v>1620077.4771711987</v>
      </c>
      <c r="I348">
        <f>I347*(1+(($B348-$B347)/B347))*(1-Input!$B$9/12)</f>
        <v>738.10129957710933</v>
      </c>
      <c r="J348">
        <f t="shared" si="26"/>
        <v>1551225.1343102381</v>
      </c>
      <c r="K348">
        <f>K347*(1+(($B348-$B347)/B347))*(1-Input!$B$10/12)</f>
        <v>686.61025192136526</v>
      </c>
      <c r="L348">
        <f t="shared" si="27"/>
        <v>1442887.9700425526</v>
      </c>
    </row>
    <row r="349" spans="1:12" x14ac:dyDescent="0.35">
      <c r="A349" t="str">
        <f>Dati!A349</f>
        <v>2016-11</v>
      </c>
      <c r="B349">
        <f>Dati!B349</f>
        <v>799.86065275126896</v>
      </c>
      <c r="C349">
        <f t="shared" si="28"/>
        <v>2104</v>
      </c>
      <c r="D349">
        <f>IF(OR(RIGHT(A349,2)="12",RIGHT(A349,2)="03",RIGHT(A349,2)="06",RIGHT(A349,2)="09"),TRUNC(Input!$B$12/B349),0)</f>
        <v>0</v>
      </c>
      <c r="E349">
        <f>IF(D349=0,0,IF(Input!$C$2="FISSA",Input!$C$3,MIN(Input!$C$6,MAX(Input!$C$5,B349*Input!$C$4))))</f>
        <v>0</v>
      </c>
      <c r="F349">
        <f t="shared" si="29"/>
        <v>1740</v>
      </c>
      <c r="G349">
        <f>G348*(1+(($B349-$B348)/B348))*(1-Input!$B$8/12)</f>
        <v>776.99686843764709</v>
      </c>
      <c r="H349">
        <f t="shared" si="25"/>
        <v>1633061.4111928095</v>
      </c>
      <c r="I349">
        <f>I348*(1+(($B349-$B348)/B348))*(1-Input!$B$9/12)</f>
        <v>743.91737629762258</v>
      </c>
      <c r="J349">
        <f t="shared" si="26"/>
        <v>1563462.1597301979</v>
      </c>
      <c r="K349">
        <f>K348*(1+(($B349-$B348)/B348))*(1-Input!$B$10/12)</f>
        <v>691.87638945601896</v>
      </c>
      <c r="L349">
        <f t="shared" si="27"/>
        <v>1453967.9234154639</v>
      </c>
    </row>
    <row r="350" spans="1:12" x14ac:dyDescent="0.35">
      <c r="A350" t="str">
        <f>Dati!A350</f>
        <v>2016-12</v>
      </c>
      <c r="B350">
        <f>Dati!B350</f>
        <v>817.45740073046898</v>
      </c>
      <c r="C350">
        <f t="shared" si="28"/>
        <v>2110</v>
      </c>
      <c r="D350">
        <f>IF(OR(RIGHT(A350,2)="12",RIGHT(A350,2)="03",RIGHT(A350,2)="06",RIGHT(A350,2)="09"),TRUNC(Input!$B$12/B350),0)</f>
        <v>6</v>
      </c>
      <c r="E350">
        <f>IF(D350=0,0,IF(Input!$C$2="FISSA",Input!$C$3,MIN(Input!$C$6,MAX(Input!$C$5,B350*Input!$C$4))))</f>
        <v>15</v>
      </c>
      <c r="F350">
        <f t="shared" si="29"/>
        <v>1755</v>
      </c>
      <c r="G350">
        <f>G349*(1+(($B350-$B349)/B349))*(1-Input!$B$8/12)</f>
        <v>794.02444427139608</v>
      </c>
      <c r="H350">
        <f t="shared" si="25"/>
        <v>1673636.5774126458</v>
      </c>
      <c r="I350">
        <f>I349*(1+(($B350-$B349)/B349))*(1-Input!$B$9/12)</f>
        <v>760.12499285866772</v>
      </c>
      <c r="J350">
        <f t="shared" si="26"/>
        <v>1602108.7349317889</v>
      </c>
      <c r="K350">
        <f>K349*(1+(($B350-$B349)/B349))*(1-Input!$B$10/12)</f>
        <v>706.80288484291736</v>
      </c>
      <c r="L350">
        <f t="shared" si="27"/>
        <v>1489599.0870185557</v>
      </c>
    </row>
    <row r="351" spans="1:12" x14ac:dyDescent="0.35">
      <c r="A351" t="str">
        <f>Dati!A351</f>
        <v>2017-01</v>
      </c>
      <c r="B351">
        <f>Dati!B351</f>
        <v>839.98439342273798</v>
      </c>
      <c r="C351">
        <f t="shared" si="28"/>
        <v>2110</v>
      </c>
      <c r="D351">
        <f>IF(OR(RIGHT(A351,2)="12",RIGHT(A351,2)="03",RIGHT(A351,2)="06",RIGHT(A351,2)="09"),TRUNC(Input!$B$12/B351),0)</f>
        <v>0</v>
      </c>
      <c r="E351">
        <f>IF(D351=0,0,IF(Input!$C$2="FISSA",Input!$C$3,MIN(Input!$C$6,MAX(Input!$C$5,B351*Input!$C$4))))</f>
        <v>0</v>
      </c>
      <c r="F351">
        <f t="shared" si="29"/>
        <v>1755</v>
      </c>
      <c r="G351">
        <f>G350*(1+(($B351-$B350)/B350))*(1-Input!$B$8/12)</f>
        <v>815.83769369481422</v>
      </c>
      <c r="H351">
        <f t="shared" si="25"/>
        <v>1719662.533696058</v>
      </c>
      <c r="I351">
        <f>I350*(1+(($B351-$B350)/B350))*(1-Input!$B$9/12)</f>
        <v>780.90933066251353</v>
      </c>
      <c r="J351">
        <f t="shared" si="26"/>
        <v>1645963.6876979035</v>
      </c>
      <c r="K351">
        <f>K350*(1+(($B351-$B350)/B350))*(1-Input!$B$10/12)</f>
        <v>725.97791095948946</v>
      </c>
      <c r="L351">
        <f t="shared" si="27"/>
        <v>1530058.3921245227</v>
      </c>
    </row>
    <row r="352" spans="1:12" x14ac:dyDescent="0.35">
      <c r="A352" t="str">
        <f>Dati!A352</f>
        <v>2017-02</v>
      </c>
      <c r="B352">
        <f>Dati!B352</f>
        <v>863.92227909479095</v>
      </c>
      <c r="C352">
        <f t="shared" si="28"/>
        <v>2110</v>
      </c>
      <c r="D352">
        <f>IF(OR(RIGHT(A352,2)="12",RIGHT(A352,2)="03",RIGHT(A352,2)="06",RIGHT(A352,2)="09"),TRUNC(Input!$B$12/B352),0)</f>
        <v>0</v>
      </c>
      <c r="E352">
        <f>IF(D352=0,0,IF(Input!$C$2="FISSA",Input!$C$3,MIN(Input!$C$6,MAX(Input!$C$5,B352*Input!$C$4))))</f>
        <v>0</v>
      </c>
      <c r="F352">
        <f t="shared" si="29"/>
        <v>1755</v>
      </c>
      <c r="G352">
        <f>G351*(1+(($B352-$B351)/B351))*(1-Input!$B$8/12)</f>
        <v>839.01752246437468</v>
      </c>
      <c r="H352">
        <f t="shared" si="25"/>
        <v>1768571.9723998306</v>
      </c>
      <c r="I352">
        <f>I351*(1+(($B352-$B351)/B351))*(1-Input!$B$9/12)</f>
        <v>802.99636869293693</v>
      </c>
      <c r="J352">
        <f t="shared" si="26"/>
        <v>1692567.3379420969</v>
      </c>
      <c r="K352">
        <f>K351*(1+(($B352-$B351)/B351))*(1-Input!$B$10/12)</f>
        <v>746.35572729623027</v>
      </c>
      <c r="L352">
        <f t="shared" si="27"/>
        <v>1573055.5845950458</v>
      </c>
    </row>
    <row r="353" spans="1:12" x14ac:dyDescent="0.35">
      <c r="A353" t="str">
        <f>Dati!A353</f>
        <v>2017-03</v>
      </c>
      <c r="B353">
        <f>Dati!B353</f>
        <v>875.06669169896395</v>
      </c>
      <c r="C353">
        <f t="shared" si="28"/>
        <v>2115</v>
      </c>
      <c r="D353">
        <f>IF(OR(RIGHT(A353,2)="12",RIGHT(A353,2)="03",RIGHT(A353,2)="06",RIGHT(A353,2)="09"),TRUNC(Input!$B$12/B353),0)</f>
        <v>5</v>
      </c>
      <c r="E353">
        <f>IF(D353=0,0,IF(Input!$C$2="FISSA",Input!$C$3,MIN(Input!$C$6,MAX(Input!$C$5,B353*Input!$C$4))))</f>
        <v>15</v>
      </c>
      <c r="F353">
        <f t="shared" si="29"/>
        <v>1770</v>
      </c>
      <c r="G353">
        <f>G352*(1+(($B353-$B352)/B352))*(1-Input!$B$8/12)</f>
        <v>849.76984897948137</v>
      </c>
      <c r="H353">
        <f t="shared" si="25"/>
        <v>1795493.2305916031</v>
      </c>
      <c r="I353">
        <f>I352*(1+(($B353-$B352)/B352))*(1-Input!$B$9/12)</f>
        <v>813.18540115810106</v>
      </c>
      <c r="J353">
        <f t="shared" si="26"/>
        <v>1718117.1234493838</v>
      </c>
      <c r="K353">
        <f>K352*(1+(($B353-$B352)/B352))*(1-Input!$B$10/12)</f>
        <v>755.66856338156515</v>
      </c>
      <c r="L353">
        <f t="shared" si="27"/>
        <v>1596469.0115520102</v>
      </c>
    </row>
    <row r="354" spans="1:12" x14ac:dyDescent="0.35">
      <c r="A354" t="str">
        <f>Dati!A354</f>
        <v>2017-04</v>
      </c>
      <c r="B354">
        <f>Dati!B354</f>
        <v>889.10870799999998</v>
      </c>
      <c r="C354">
        <f t="shared" si="28"/>
        <v>2115</v>
      </c>
      <c r="D354">
        <f>IF(OR(RIGHT(A354,2)="12",RIGHT(A354,2)="03",RIGHT(A354,2)="06",RIGHT(A354,2)="09"),TRUNC(Input!$B$12/B354),0)</f>
        <v>0</v>
      </c>
      <c r="E354">
        <f>IF(D354=0,0,IF(Input!$C$2="FISSA",Input!$C$3,MIN(Input!$C$6,MAX(Input!$C$5,B354*Input!$C$4))))</f>
        <v>0</v>
      </c>
      <c r="F354">
        <f t="shared" si="29"/>
        <v>1770</v>
      </c>
      <c r="G354">
        <f>G353*(1+(($B354-$B353)/B353))*(1-Input!$B$8/12)</f>
        <v>863.33398152280813</v>
      </c>
      <c r="H354">
        <f t="shared" si="25"/>
        <v>1824181.3709207391</v>
      </c>
      <c r="I354">
        <f>I353*(1+(($B354-$B353)/B353))*(1-Input!$B$9/12)</f>
        <v>826.06228886993176</v>
      </c>
      <c r="J354">
        <f t="shared" si="26"/>
        <v>1745351.7409599058</v>
      </c>
      <c r="K354">
        <f>K353*(1+(($B354-$B353)/B353))*(1-Input!$B$10/12)</f>
        <v>767.47470790155148</v>
      </c>
      <c r="L354">
        <f t="shared" si="27"/>
        <v>1621439.0072117813</v>
      </c>
    </row>
    <row r="355" spans="1:12" x14ac:dyDescent="0.35">
      <c r="A355" t="str">
        <f>Dati!A355</f>
        <v>2017-05</v>
      </c>
      <c r="B355">
        <f>Dati!B355</f>
        <v>909.52899200000002</v>
      </c>
      <c r="C355">
        <f t="shared" si="28"/>
        <v>2115</v>
      </c>
      <c r="D355">
        <f>IF(OR(RIGHT(A355,2)="12",RIGHT(A355,2)="03",RIGHT(A355,2)="06",RIGHT(A355,2)="09"),TRUNC(Input!$B$12/B355),0)</f>
        <v>0</v>
      </c>
      <c r="E355">
        <f>IF(D355=0,0,IF(Input!$C$2="FISSA",Input!$C$3,MIN(Input!$C$6,MAX(Input!$C$5,B355*Input!$C$4))))</f>
        <v>0</v>
      </c>
      <c r="F355">
        <f t="shared" si="29"/>
        <v>1770</v>
      </c>
      <c r="G355">
        <f>G354*(1+(($B355-$B354)/B354))*(1-Input!$B$8/12)</f>
        <v>883.08869691851214</v>
      </c>
      <c r="H355">
        <f t="shared" si="25"/>
        <v>1865962.5939826532</v>
      </c>
      <c r="I355">
        <f>I354*(1+(($B355-$B354)/B354))*(1-Input!$B$9/12)</f>
        <v>844.85852807726167</v>
      </c>
      <c r="J355">
        <f t="shared" si="26"/>
        <v>1785105.7868834084</v>
      </c>
      <c r="K355">
        <f>K354*(1+(($B355-$B354)/B354))*(1-Input!$B$10/12)</f>
        <v>784.7742812298676</v>
      </c>
      <c r="L355">
        <f t="shared" si="27"/>
        <v>1658027.6048011701</v>
      </c>
    </row>
    <row r="356" spans="1:12" x14ac:dyDescent="0.35">
      <c r="A356" t="str">
        <f>Dati!A356</f>
        <v>2017-06</v>
      </c>
      <c r="B356">
        <f>Dati!B356</f>
        <v>914.04176900000004</v>
      </c>
      <c r="C356">
        <f t="shared" si="28"/>
        <v>2120</v>
      </c>
      <c r="D356">
        <f>IF(OR(RIGHT(A356,2)="12",RIGHT(A356,2)="03",RIGHT(A356,2)="06",RIGHT(A356,2)="09"),TRUNC(Input!$B$12/B356),0)</f>
        <v>5</v>
      </c>
      <c r="E356">
        <f>IF(D356=0,0,IF(Input!$C$2="FISSA",Input!$C$3,MIN(Input!$C$6,MAX(Input!$C$5,B356*Input!$C$4))))</f>
        <v>15</v>
      </c>
      <c r="F356">
        <f t="shared" si="29"/>
        <v>1785</v>
      </c>
      <c r="G356">
        <f>G355*(1+(($B356-$B355)/B355))*(1-Input!$B$8/12)</f>
        <v>887.3963302085433</v>
      </c>
      <c r="H356">
        <f t="shared" si="25"/>
        <v>1879495.2200421118</v>
      </c>
      <c r="I356">
        <f>I355*(1+(($B356-$B355)/B355))*(1-Input!$B$9/12)</f>
        <v>848.87354647613233</v>
      </c>
      <c r="J356">
        <f t="shared" si="26"/>
        <v>1797826.9185294006</v>
      </c>
      <c r="K356">
        <f>K355*(1+(($B356-$B355)/B355))*(1-Input!$B$10/12)</f>
        <v>788.33945561308872</v>
      </c>
      <c r="L356">
        <f t="shared" si="27"/>
        <v>1669494.645899748</v>
      </c>
    </row>
    <row r="357" spans="1:12" x14ac:dyDescent="0.35">
      <c r="A357" t="str">
        <f>Dati!A357</f>
        <v>2017-07</v>
      </c>
      <c r="B357">
        <f>Dati!B357</f>
        <v>939.91854599999999</v>
      </c>
      <c r="C357">
        <f t="shared" si="28"/>
        <v>2120</v>
      </c>
      <c r="D357">
        <f>IF(OR(RIGHT(A357,2)="12",RIGHT(A357,2)="03",RIGHT(A357,2)="06",RIGHT(A357,2)="09"),TRUNC(Input!$B$12/B357),0)</f>
        <v>0</v>
      </c>
      <c r="E357">
        <f>IF(D357=0,0,IF(Input!$C$2="FISSA",Input!$C$3,MIN(Input!$C$6,MAX(Input!$C$5,B357*Input!$C$4))))</f>
        <v>0</v>
      </c>
      <c r="F357">
        <f t="shared" si="29"/>
        <v>1785</v>
      </c>
      <c r="G357">
        <f>G356*(1+(($B357-$B356)/B356))*(1-Input!$B$8/12)</f>
        <v>912.44272418618016</v>
      </c>
      <c r="H357">
        <f t="shared" si="25"/>
        <v>1932593.5752747019</v>
      </c>
      <c r="I357">
        <f>I356*(1+(($B357-$B356)/B356))*(1-Input!$B$9/12)</f>
        <v>872.72353765985849</v>
      </c>
      <c r="J357">
        <f t="shared" si="26"/>
        <v>1848388.8998389</v>
      </c>
      <c r="K357">
        <f>K356*(1+(($B357-$B356)/B356))*(1-Input!$B$10/12)</f>
        <v>810.31979113318653</v>
      </c>
      <c r="L357">
        <f t="shared" si="27"/>
        <v>1716092.9572023554</v>
      </c>
    </row>
    <row r="358" spans="1:12" x14ac:dyDescent="0.35">
      <c r="A358" t="str">
        <f>Dati!A358</f>
        <v>2017-08</v>
      </c>
      <c r="B358">
        <f>Dati!B358</f>
        <v>943.97957799999995</v>
      </c>
      <c r="C358">
        <f t="shared" si="28"/>
        <v>2120</v>
      </c>
      <c r="D358">
        <f>IF(OR(RIGHT(A358,2)="12",RIGHT(A358,2)="03",RIGHT(A358,2)="06",RIGHT(A358,2)="09"),TRUNC(Input!$B$12/B358),0)</f>
        <v>0</v>
      </c>
      <c r="E358">
        <f>IF(D358=0,0,IF(Input!$C$2="FISSA",Input!$C$3,MIN(Input!$C$6,MAX(Input!$C$5,B358*Input!$C$4))))</f>
        <v>0</v>
      </c>
      <c r="F358">
        <f t="shared" si="29"/>
        <v>1785</v>
      </c>
      <c r="G358">
        <f>G357*(1+(($B358-$B357)/B357))*(1-Input!$B$8/12)</f>
        <v>916.30867814755322</v>
      </c>
      <c r="H358">
        <f t="shared" si="25"/>
        <v>1940789.3976728129</v>
      </c>
      <c r="I358">
        <f>I357*(1+(($B358-$B357)/B357))*(1-Input!$B$9/12)</f>
        <v>876.31164251420375</v>
      </c>
      <c r="J358">
        <f t="shared" si="26"/>
        <v>1855995.6821301118</v>
      </c>
      <c r="K358">
        <f>K357*(1+(($B358-$B357)/B357))*(1-Input!$B$10/12)</f>
        <v>813.4817839732118</v>
      </c>
      <c r="L358">
        <f t="shared" si="27"/>
        <v>1722796.382023209</v>
      </c>
    </row>
    <row r="359" spans="1:12" x14ac:dyDescent="0.35">
      <c r="A359" t="str">
        <f>Dati!A359</f>
        <v>2017-09</v>
      </c>
      <c r="B359">
        <f>Dati!B359</f>
        <v>962.57015200000001</v>
      </c>
      <c r="C359">
        <f t="shared" si="28"/>
        <v>2125</v>
      </c>
      <c r="D359">
        <f>IF(OR(RIGHT(A359,2)="12",RIGHT(A359,2)="03",RIGHT(A359,2)="06",RIGHT(A359,2)="09"),TRUNC(Input!$B$12/B359),0)</f>
        <v>5</v>
      </c>
      <c r="E359">
        <f>IF(D359=0,0,IF(Input!$C$2="FISSA",Input!$C$3,MIN(Input!$C$6,MAX(Input!$C$5,B359*Input!$C$4))))</f>
        <v>15</v>
      </c>
      <c r="F359">
        <f t="shared" si="29"/>
        <v>1800</v>
      </c>
      <c r="G359">
        <f>G358*(1+(($B359-$B358)/B358))*(1-Input!$B$8/12)</f>
        <v>934.27644327150449</v>
      </c>
      <c r="H359">
        <f t="shared" si="25"/>
        <v>1983537.4419519471</v>
      </c>
      <c r="I359">
        <f>I358*(1+(($B359-$B358)/B358))*(1-Input!$B$9/12)</f>
        <v>893.38341532019399</v>
      </c>
      <c r="J359">
        <f t="shared" si="26"/>
        <v>1896639.7575554121</v>
      </c>
      <c r="K359">
        <f>K358*(1+(($B359-$B358)/B358))*(1-Input!$B$10/12)</f>
        <v>829.15673052813179</v>
      </c>
      <c r="L359">
        <f t="shared" si="27"/>
        <v>1760158.05237228</v>
      </c>
    </row>
    <row r="360" spans="1:12" x14ac:dyDescent="0.35">
      <c r="A360" t="str">
        <f>Dati!A360</f>
        <v>2017-10</v>
      </c>
      <c r="B360">
        <f>Dati!B360</f>
        <v>982.77961800000003</v>
      </c>
      <c r="C360">
        <f t="shared" si="28"/>
        <v>2125</v>
      </c>
      <c r="D360">
        <f>IF(OR(RIGHT(A360,2)="12",RIGHT(A360,2)="03",RIGHT(A360,2)="06",RIGHT(A360,2)="09"),TRUNC(Input!$B$12/B360),0)</f>
        <v>0</v>
      </c>
      <c r="E360">
        <f>IF(D360=0,0,IF(Input!$C$2="FISSA",Input!$C$3,MIN(Input!$C$6,MAX(Input!$C$5,B360*Input!$C$4))))</f>
        <v>0</v>
      </c>
      <c r="F360">
        <f t="shared" si="29"/>
        <v>1800</v>
      </c>
      <c r="G360">
        <f>G359*(1+(($B360-$B359)/B359))*(1-Input!$B$8/12)</f>
        <v>953.81238288275165</v>
      </c>
      <c r="H360">
        <f t="shared" si="25"/>
        <v>2025051.3136258472</v>
      </c>
      <c r="I360">
        <f>I359*(1+(($B360-$B359)/B359))*(1-Input!$B$9/12)</f>
        <v>911.95025458794635</v>
      </c>
      <c r="J360">
        <f t="shared" si="26"/>
        <v>1936094.290999386</v>
      </c>
      <c r="K360">
        <f>K359*(1+(($B360-$B359)/B359))*(1-Input!$B$10/12)</f>
        <v>846.21240390490379</v>
      </c>
      <c r="L360">
        <f t="shared" si="27"/>
        <v>1796401.3582979206</v>
      </c>
    </row>
    <row r="361" spans="1:12" x14ac:dyDescent="0.35">
      <c r="A361" t="str">
        <f>Dati!A361</f>
        <v>2017-11</v>
      </c>
      <c r="B361">
        <f>Dati!B361</f>
        <v>1002.254231</v>
      </c>
      <c r="C361">
        <f t="shared" si="28"/>
        <v>2125</v>
      </c>
      <c r="D361">
        <f>IF(OR(RIGHT(A361,2)="12",RIGHT(A361,2)="03",RIGHT(A361,2)="06",RIGHT(A361,2)="09"),TRUNC(Input!$B$12/B361),0)</f>
        <v>0</v>
      </c>
      <c r="E361">
        <f>IF(D361=0,0,IF(Input!$C$2="FISSA",Input!$C$3,MIN(Input!$C$6,MAX(Input!$C$5,B361*Input!$C$4))))</f>
        <v>0</v>
      </c>
      <c r="F361">
        <f t="shared" si="29"/>
        <v>1800</v>
      </c>
      <c r="G361">
        <f>G360*(1+(($B361-$B360)/B360))*(1-Input!$B$8/12)</f>
        <v>972.63192609583552</v>
      </c>
      <c r="H361">
        <f t="shared" si="25"/>
        <v>2065042.8429536505</v>
      </c>
      <c r="I361">
        <f>I360*(1+(($B361-$B360)/B360))*(1-Input!$B$9/12)</f>
        <v>929.8275691401202</v>
      </c>
      <c r="J361">
        <f t="shared" si="26"/>
        <v>1974083.5844227555</v>
      </c>
      <c r="K361">
        <f>K360*(1+(($B361-$B360)/B360))*(1-Input!$B$10/12)</f>
        <v>862.6212462017229</v>
      </c>
      <c r="L361">
        <f t="shared" si="27"/>
        <v>1831270.1481786612</v>
      </c>
    </row>
    <row r="362" spans="1:12" x14ac:dyDescent="0.35">
      <c r="A362" t="str">
        <f>Dati!A362</f>
        <v>2017-12</v>
      </c>
      <c r="B362">
        <f>Dati!B362</f>
        <v>1018.749548</v>
      </c>
      <c r="C362">
        <f t="shared" si="28"/>
        <v>2129</v>
      </c>
      <c r="D362">
        <f>IF(OR(RIGHT(A362,2)="12",RIGHT(A362,2)="03",RIGHT(A362,2)="06",RIGHT(A362,2)="09"),TRUNC(Input!$B$12/B362),0)</f>
        <v>4</v>
      </c>
      <c r="E362">
        <f>IF(D362=0,0,IF(Input!$C$2="FISSA",Input!$C$3,MIN(Input!$C$6,MAX(Input!$C$5,B362*Input!$C$4))))</f>
        <v>15</v>
      </c>
      <c r="F362">
        <f t="shared" si="29"/>
        <v>1815</v>
      </c>
      <c r="G362">
        <f>G361*(1+(($B362-$B361)/B361))*(1-Input!$B$8/12)</f>
        <v>988.5573261493621</v>
      </c>
      <c r="H362">
        <f t="shared" si="25"/>
        <v>2102823.5473719919</v>
      </c>
      <c r="I362">
        <f>I361*(1+(($B362-$B361)/B361))*(1-Input!$B$9/12)</f>
        <v>944.93397020256509</v>
      </c>
      <c r="J362">
        <f t="shared" si="26"/>
        <v>2009949.4225612611</v>
      </c>
      <c r="K362">
        <f>K361*(1+(($B362-$B361)/B361))*(1-Input!$B$10/12)</f>
        <v>876.45311230212769</v>
      </c>
      <c r="L362">
        <f t="shared" si="27"/>
        <v>1864153.6760912298</v>
      </c>
    </row>
    <row r="363" spans="1:12" x14ac:dyDescent="0.35">
      <c r="A363" t="str">
        <f>Dati!A363</f>
        <v>2018-01</v>
      </c>
      <c r="B363">
        <f>Dati!B363</f>
        <v>1076.435694</v>
      </c>
      <c r="C363">
        <f t="shared" si="28"/>
        <v>2129</v>
      </c>
      <c r="D363">
        <f>IF(OR(RIGHT(A363,2)="12",RIGHT(A363,2)="03",RIGHT(A363,2)="06",RIGHT(A363,2)="09"),TRUNC(Input!$B$12/B363),0)</f>
        <v>0</v>
      </c>
      <c r="E363">
        <f>IF(D363=0,0,IF(Input!$C$2="FISSA",Input!$C$3,MIN(Input!$C$6,MAX(Input!$C$5,B363*Input!$C$4))))</f>
        <v>0</v>
      </c>
      <c r="F363">
        <f t="shared" si="29"/>
        <v>1815</v>
      </c>
      <c r="G363">
        <f>G362*(1+(($B363-$B362)/B362))*(1-Input!$B$8/12)</f>
        <v>1044.4468093150542</v>
      </c>
      <c r="H363">
        <f t="shared" si="25"/>
        <v>2221812.2570317504</v>
      </c>
      <c r="I363">
        <f>I362*(1+(($B363-$B362)/B362))*(1-Input!$B$9/12)</f>
        <v>998.23234034906329</v>
      </c>
      <c r="J363">
        <f t="shared" si="26"/>
        <v>2123421.6526031559</v>
      </c>
      <c r="K363">
        <f>K362*(1+(($B363-$B362)/B362))*(1-Input!$B$10/12)</f>
        <v>925.69593163979937</v>
      </c>
      <c r="L363">
        <f t="shared" si="27"/>
        <v>1968991.6384611328</v>
      </c>
    </row>
    <row r="364" spans="1:12" x14ac:dyDescent="0.35">
      <c r="A364" t="str">
        <f>Dati!A364</f>
        <v>2018-02</v>
      </c>
      <c r="B364">
        <f>Dati!B364</f>
        <v>1031.644552</v>
      </c>
      <c r="C364">
        <f t="shared" si="28"/>
        <v>2129</v>
      </c>
      <c r="D364">
        <f>IF(OR(RIGHT(A364,2)="12",RIGHT(A364,2)="03",RIGHT(A364,2)="06",RIGHT(A364,2)="09"),TRUNC(Input!$B$12/B364),0)</f>
        <v>0</v>
      </c>
      <c r="E364">
        <f>IF(D364=0,0,IF(Input!$C$2="FISSA",Input!$C$3,MIN(Input!$C$6,MAX(Input!$C$5,B364*Input!$C$4))))</f>
        <v>0</v>
      </c>
      <c r="F364">
        <f t="shared" si="29"/>
        <v>1815</v>
      </c>
      <c r="G364">
        <f>G363*(1+(($B364-$B363)/B363))*(1-Input!$B$8/12)</f>
        <v>1000.9033286434928</v>
      </c>
      <c r="H364">
        <f t="shared" si="25"/>
        <v>2129108.1866819961</v>
      </c>
      <c r="I364">
        <f>I363*(1+(($B364-$B363)/B363))*(1-Input!$B$9/12)</f>
        <v>956.49597580040336</v>
      </c>
      <c r="J364">
        <f t="shared" si="26"/>
        <v>2034564.9324790589</v>
      </c>
      <c r="K364">
        <f>K363*(1+(($B364-$B363)/B363))*(1-Input!$B$10/12)</f>
        <v>886.80750541221983</v>
      </c>
      <c r="L364">
        <f t="shared" si="27"/>
        <v>1886198.179022616</v>
      </c>
    </row>
    <row r="365" spans="1:12" x14ac:dyDescent="0.35">
      <c r="A365" t="str">
        <f>Dati!A365</f>
        <v>2018-03</v>
      </c>
      <c r="B365">
        <f>Dati!B365</f>
        <v>1010.17893</v>
      </c>
      <c r="C365">
        <f t="shared" si="28"/>
        <v>2133</v>
      </c>
      <c r="D365">
        <f>IF(OR(RIGHT(A365,2)="12",RIGHT(A365,2)="03",RIGHT(A365,2)="06",RIGHT(A365,2)="09"),TRUNC(Input!$B$12/B365),0)</f>
        <v>4</v>
      </c>
      <c r="E365">
        <f>IF(D365=0,0,IF(Input!$C$2="FISSA",Input!$C$3,MIN(Input!$C$6,MAX(Input!$C$5,B365*Input!$C$4))))</f>
        <v>15</v>
      </c>
      <c r="F365">
        <f t="shared" si="29"/>
        <v>1830</v>
      </c>
      <c r="G365">
        <f>G364*(1+(($B365-$B364)/B364))*(1-Input!$B$8/12)</f>
        <v>979.99567194088354</v>
      </c>
      <c r="H365">
        <f t="shared" si="25"/>
        <v>2088500.7682499045</v>
      </c>
      <c r="I365">
        <f>I364*(1+(($B365-$B364)/B364))*(1-Input!$B$9/12)</f>
        <v>936.39886059619221</v>
      </c>
      <c r="J365">
        <f t="shared" si="26"/>
        <v>1995508.7696516779</v>
      </c>
      <c r="K365">
        <f>K364*(1+(($B365-$B364)/B364))*(1-Input!$B$10/12)</f>
        <v>867.99372024363993</v>
      </c>
      <c r="L365">
        <f t="shared" si="27"/>
        <v>1849600.6052796841</v>
      </c>
    </row>
    <row r="366" spans="1:12" x14ac:dyDescent="0.35">
      <c r="A366" t="str">
        <f>Dati!A366</f>
        <v>2018-04</v>
      </c>
      <c r="B366">
        <f>Dati!B366</f>
        <v>1020.39610698942</v>
      </c>
      <c r="C366">
        <f t="shared" si="28"/>
        <v>2133</v>
      </c>
      <c r="D366">
        <f>IF(OR(RIGHT(A366,2)="12",RIGHT(A366,2)="03",RIGHT(A366,2)="06",RIGHT(A366,2)="09"),TRUNC(Input!$B$12/B366),0)</f>
        <v>0</v>
      </c>
      <c r="E366">
        <f>IF(D366=0,0,IF(Input!$C$2="FISSA",Input!$C$3,MIN(Input!$C$6,MAX(Input!$C$5,B366*Input!$C$4))))</f>
        <v>0</v>
      </c>
      <c r="F366">
        <f t="shared" si="29"/>
        <v>1830</v>
      </c>
      <c r="G366">
        <f>G365*(1+(($B366-$B365)/B365))*(1-Input!$B$8/12)</f>
        <v>989.8250763696376</v>
      </c>
      <c r="H366">
        <f t="shared" si="25"/>
        <v>2109466.8878964372</v>
      </c>
      <c r="I366">
        <f>I365*(1+(($B366-$B365)/B365))*(1-Input!$B$9/12)</f>
        <v>945.67275315277914</v>
      </c>
      <c r="J366">
        <f t="shared" si="26"/>
        <v>2015289.982474878</v>
      </c>
      <c r="K366">
        <f>K365*(1+(($B366-$B365)/B365))*(1-Input!$B$10/12)</f>
        <v>876.40748202807231</v>
      </c>
      <c r="L366">
        <f t="shared" si="27"/>
        <v>1867547.1591658783</v>
      </c>
    </row>
    <row r="367" spans="1:12" x14ac:dyDescent="0.35">
      <c r="A367" t="str">
        <f>Dati!A367</f>
        <v>2018-05</v>
      </c>
      <c r="B367">
        <f>Dati!B367</f>
        <v>1022.5502095262</v>
      </c>
      <c r="C367">
        <f t="shared" si="28"/>
        <v>2133</v>
      </c>
      <c r="D367">
        <f>IF(OR(RIGHT(A367,2)="12",RIGHT(A367,2)="03",RIGHT(A367,2)="06",RIGHT(A367,2)="09"),TRUNC(Input!$B$12/B367),0)</f>
        <v>0</v>
      </c>
      <c r="E367">
        <f>IF(D367=0,0,IF(Input!$C$2="FISSA",Input!$C$3,MIN(Input!$C$6,MAX(Input!$C$5,B367*Input!$C$4))))</f>
        <v>0</v>
      </c>
      <c r="F367">
        <f t="shared" si="29"/>
        <v>1830</v>
      </c>
      <c r="G367">
        <f>G366*(1+(($B367-$B366)/B366))*(1-Input!$B$8/12)</f>
        <v>991.83198251848125</v>
      </c>
      <c r="H367">
        <f t="shared" si="25"/>
        <v>2113747.6187119205</v>
      </c>
      <c r="I367">
        <f>I366*(1+(($B367-$B366)/B366))*(1-Input!$B$9/12)</f>
        <v>947.47168023019708</v>
      </c>
      <c r="J367">
        <f t="shared" si="26"/>
        <v>2019127.0939310105</v>
      </c>
      <c r="K367">
        <f>K366*(1+(($B367-$B366)/B366))*(1-Input!$B$10/12)</f>
        <v>877.89167736220941</v>
      </c>
      <c r="L367">
        <f t="shared" si="27"/>
        <v>1870712.9478135926</v>
      </c>
    </row>
    <row r="368" spans="1:12" x14ac:dyDescent="0.35">
      <c r="A368" t="str">
        <f>Dati!A368</f>
        <v>2018-06</v>
      </c>
      <c r="B368">
        <f>Dati!B368</f>
        <v>1017.42048250731</v>
      </c>
      <c r="C368">
        <f t="shared" si="28"/>
        <v>2137</v>
      </c>
      <c r="D368">
        <f>IF(OR(RIGHT(A368,2)="12",RIGHT(A368,2)="03",RIGHT(A368,2)="06",RIGHT(A368,2)="09"),TRUNC(Input!$B$12/B368),0)</f>
        <v>4</v>
      </c>
      <c r="E368">
        <f>IF(D368=0,0,IF(Input!$C$2="FISSA",Input!$C$3,MIN(Input!$C$6,MAX(Input!$C$5,B368*Input!$C$4))))</f>
        <v>15</v>
      </c>
      <c r="F368">
        <f t="shared" si="29"/>
        <v>1845</v>
      </c>
      <c r="G368">
        <f>G367*(1+(($B368-$B367)/B367))*(1-Input!$B$8/12)</f>
        <v>986.77411857668119</v>
      </c>
      <c r="H368">
        <f t="shared" si="25"/>
        <v>2106891.2913983678</v>
      </c>
      <c r="I368">
        <f>I367*(1+(($B368-$B367)/B367))*(1-Input!$B$9/12)</f>
        <v>942.52219257489844</v>
      </c>
      <c r="J368">
        <f t="shared" si="26"/>
        <v>2012324.925532558</v>
      </c>
      <c r="K368">
        <f>K367*(1+(($B368-$B367)/B367))*(1-Input!$B$10/12)</f>
        <v>873.12369138223107</v>
      </c>
      <c r="L368">
        <f t="shared" si="27"/>
        <v>1864020.3284838279</v>
      </c>
    </row>
    <row r="369" spans="1:12" x14ac:dyDescent="0.35">
      <c r="A369" t="str">
        <f>Dati!A369</f>
        <v>2018-07</v>
      </c>
      <c r="B369">
        <f>Dati!B369</f>
        <v>1048.4331853581</v>
      </c>
      <c r="C369">
        <f t="shared" si="28"/>
        <v>2137</v>
      </c>
      <c r="D369">
        <f>IF(OR(RIGHT(A369,2)="12",RIGHT(A369,2)="03",RIGHT(A369,2)="06",RIGHT(A369,2)="09"),TRUNC(Input!$B$12/B369),0)</f>
        <v>0</v>
      </c>
      <c r="E369">
        <f>IF(D369=0,0,IF(Input!$C$2="FISSA",Input!$C$3,MIN(Input!$C$6,MAX(Input!$C$5,B369*Input!$C$4))))</f>
        <v>0</v>
      </c>
      <c r="F369">
        <f t="shared" si="29"/>
        <v>1845</v>
      </c>
      <c r="G369">
        <f>G368*(1+(($B369-$B368)/B368))*(1-Input!$B$8/12)</f>
        <v>1016.7679305261921</v>
      </c>
      <c r="H369">
        <f t="shared" si="25"/>
        <v>2170988.0675344723</v>
      </c>
      <c r="I369">
        <f>I368*(1+(($B369-$B368)/B368))*(1-Input!$B$9/12)</f>
        <v>971.04952430825927</v>
      </c>
      <c r="J369">
        <f t="shared" si="26"/>
        <v>2073287.83344675</v>
      </c>
      <c r="K369">
        <f>K368*(1+(($B369-$B368)/B368))*(1-Input!$B$10/12)</f>
        <v>899.36309234418991</v>
      </c>
      <c r="L369">
        <f t="shared" si="27"/>
        <v>1920093.9283395337</v>
      </c>
    </row>
    <row r="370" spans="1:12" x14ac:dyDescent="0.35">
      <c r="A370" t="str">
        <f>Dati!A370</f>
        <v>2018-08</v>
      </c>
      <c r="B370">
        <f>Dati!B370</f>
        <v>1057.1404896524</v>
      </c>
      <c r="C370">
        <f t="shared" si="28"/>
        <v>2137</v>
      </c>
      <c r="D370">
        <f>IF(OR(RIGHT(A370,2)="12",RIGHT(A370,2)="03",RIGHT(A370,2)="06",RIGHT(A370,2)="09"),TRUNC(Input!$B$12/B370),0)</f>
        <v>0</v>
      </c>
      <c r="E370">
        <f>IF(D370=0,0,IF(Input!$C$2="FISSA",Input!$C$3,MIN(Input!$C$6,MAX(Input!$C$5,B370*Input!$C$4))))</f>
        <v>0</v>
      </c>
      <c r="F370">
        <f t="shared" si="29"/>
        <v>1845</v>
      </c>
      <c r="G370">
        <f>G369*(1+(($B370-$B369)/B369))*(1-Input!$B$8/12)</f>
        <v>1025.1268185105089</v>
      </c>
      <c r="H370">
        <f t="shared" si="25"/>
        <v>2188851.0111569576</v>
      </c>
      <c r="I370">
        <f>I369*(1+(($B370-$B369)/B369))*(1-Input!$B$9/12)</f>
        <v>978.91017026015629</v>
      </c>
      <c r="J370">
        <f t="shared" si="26"/>
        <v>2090086.0338459541</v>
      </c>
      <c r="K370">
        <f>K369*(1+(($B370-$B369)/B369))*(1-Input!$B$10/12)</f>
        <v>906.45451321711278</v>
      </c>
      <c r="L370">
        <f t="shared" si="27"/>
        <v>1935248.29474497</v>
      </c>
    </row>
    <row r="371" spans="1:12" x14ac:dyDescent="0.35">
      <c r="A371" t="str">
        <f>Dati!A371</f>
        <v>2018-09</v>
      </c>
      <c r="B371">
        <f>Dati!B371</f>
        <v>1062.17376808172</v>
      </c>
      <c r="C371">
        <f t="shared" si="28"/>
        <v>2141</v>
      </c>
      <c r="D371">
        <f>IF(OR(RIGHT(A371,2)="12",RIGHT(A371,2)="03",RIGHT(A371,2)="06",RIGHT(A371,2)="09"),TRUNC(Input!$B$12/B371),0)</f>
        <v>4</v>
      </c>
      <c r="E371">
        <f>IF(D371=0,0,IF(Input!$C$2="FISSA",Input!$C$3,MIN(Input!$C$6,MAX(Input!$C$5,B371*Input!$C$4))))</f>
        <v>15</v>
      </c>
      <c r="F371">
        <f t="shared" si="29"/>
        <v>1860</v>
      </c>
      <c r="G371">
        <f>G370*(1+(($B371-$B370)/B370))*(1-Input!$B$8/12)</f>
        <v>1029.9218388361692</v>
      </c>
      <c r="H371">
        <f t="shared" si="25"/>
        <v>2203202.6569482381</v>
      </c>
      <c r="I371">
        <f>I370*(1+(($B371-$B370)/B370))*(1-Input!$B$9/12)</f>
        <v>983.36606630893493</v>
      </c>
      <c r="J371">
        <f t="shared" si="26"/>
        <v>2103526.7479674295</v>
      </c>
      <c r="K371">
        <f>K370*(1+(($B371-$B370)/B370))*(1-Input!$B$10/12)</f>
        <v>910.39085492080267</v>
      </c>
      <c r="L371">
        <f t="shared" si="27"/>
        <v>1947286.8203854386</v>
      </c>
    </row>
    <row r="372" spans="1:12" x14ac:dyDescent="0.35">
      <c r="A372" t="str">
        <f>Dati!A372</f>
        <v>2018-10</v>
      </c>
      <c r="B372">
        <f>Dati!B372</f>
        <v>982.80945547738099</v>
      </c>
      <c r="C372">
        <f t="shared" si="28"/>
        <v>2141</v>
      </c>
      <c r="D372">
        <f>IF(OR(RIGHT(A372,2)="12",RIGHT(A372,2)="03",RIGHT(A372,2)="06",RIGHT(A372,2)="09"),TRUNC(Input!$B$12/B372),0)</f>
        <v>0</v>
      </c>
      <c r="E372">
        <f>IF(D372=0,0,IF(Input!$C$2="FISSA",Input!$C$3,MIN(Input!$C$6,MAX(Input!$C$5,B372*Input!$C$4))))</f>
        <v>0</v>
      </c>
      <c r="F372">
        <f t="shared" si="29"/>
        <v>1860</v>
      </c>
      <c r="G372">
        <f>G371*(1+(($B372-$B371)/B371))*(1-Input!$B$8/12)</f>
        <v>952.88793662134026</v>
      </c>
      <c r="H372">
        <f t="shared" si="25"/>
        <v>2038273.0723062896</v>
      </c>
      <c r="I372">
        <f>I371*(1+(($B372-$B371)/B371))*(1-Input!$B$9/12)</f>
        <v>909.70060743439194</v>
      </c>
      <c r="J372">
        <f t="shared" si="26"/>
        <v>1945809.000517033</v>
      </c>
      <c r="K372">
        <f>K371*(1+(($B372-$B371)/B371))*(1-Input!$B$10/12)</f>
        <v>842.01658770927213</v>
      </c>
      <c r="L372">
        <f t="shared" si="27"/>
        <v>1800897.5142855516</v>
      </c>
    </row>
    <row r="373" spans="1:12" x14ac:dyDescent="0.35">
      <c r="A373" t="str">
        <f>Dati!A373</f>
        <v>2018-11</v>
      </c>
      <c r="B373">
        <f>Dati!B373</f>
        <v>997.64907064235001</v>
      </c>
      <c r="C373">
        <f t="shared" si="28"/>
        <v>2141</v>
      </c>
      <c r="D373">
        <f>IF(OR(RIGHT(A373,2)="12",RIGHT(A373,2)="03",RIGHT(A373,2)="06",RIGHT(A373,2)="09"),TRUNC(Input!$B$12/B373),0)</f>
        <v>0</v>
      </c>
      <c r="E373">
        <f>IF(D373=0,0,IF(Input!$C$2="FISSA",Input!$C$3,MIN(Input!$C$6,MAX(Input!$C$5,B373*Input!$C$4))))</f>
        <v>0</v>
      </c>
      <c r="F373">
        <f t="shared" si="29"/>
        <v>1860</v>
      </c>
      <c r="G373">
        <f>G372*(1+(($B373-$B372)/B372))*(1-Input!$B$8/12)</f>
        <v>967.19515512580517</v>
      </c>
      <c r="H373">
        <f t="shared" si="25"/>
        <v>2068904.8271243488</v>
      </c>
      <c r="I373">
        <f>I372*(1+(($B373-$B372)/B372))*(1-Input!$B$9/12)</f>
        <v>923.24395649965493</v>
      </c>
      <c r="J373">
        <f t="shared" si="26"/>
        <v>1974805.3108657612</v>
      </c>
      <c r="K373">
        <f>K372*(1+(($B373-$B372)/B372))*(1-Input!$B$10/12)</f>
        <v>854.37420862163856</v>
      </c>
      <c r="L373">
        <f t="shared" si="27"/>
        <v>1827355.1806589281</v>
      </c>
    </row>
    <row r="374" spans="1:12" x14ac:dyDescent="0.35">
      <c r="A374" t="str">
        <f>Dati!A374</f>
        <v>2018-12</v>
      </c>
      <c r="B374">
        <f>Dati!B374</f>
        <v>927.78354999999999</v>
      </c>
      <c r="C374">
        <f t="shared" si="28"/>
        <v>2146</v>
      </c>
      <c r="D374">
        <f>IF(OR(RIGHT(A374,2)="12",RIGHT(A374,2)="03",RIGHT(A374,2)="06",RIGHT(A374,2)="09"),TRUNC(Input!$B$12/B374),0)</f>
        <v>5</v>
      </c>
      <c r="E374">
        <f>IF(D374=0,0,IF(Input!$C$2="FISSA",Input!$C$3,MIN(Input!$C$6,MAX(Input!$C$5,B374*Input!$C$4))))</f>
        <v>15</v>
      </c>
      <c r="F374">
        <f t="shared" si="29"/>
        <v>1875</v>
      </c>
      <c r="G374">
        <f>G373*(1+(($B374-$B373)/B373))*(1-Input!$B$8/12)</f>
        <v>899.38737176204825</v>
      </c>
      <c r="H374">
        <f t="shared" si="25"/>
        <v>1928210.2998013555</v>
      </c>
      <c r="I374">
        <f>I373*(1+(($B374-$B373)/B373))*(1-Input!$B$9/12)</f>
        <v>858.41016493589052</v>
      </c>
      <c r="J374">
        <f t="shared" si="26"/>
        <v>1840273.213952421</v>
      </c>
      <c r="K374">
        <f>K373*(1+(($B374-$B373)/B373))*(1-Input!$B$10/12)</f>
        <v>794.21118973208002</v>
      </c>
      <c r="L374">
        <f t="shared" si="27"/>
        <v>1702502.2131650436</v>
      </c>
    </row>
    <row r="375" spans="1:12" x14ac:dyDescent="0.35">
      <c r="A375" t="str">
        <f>Dati!A375</f>
        <v>2019-01</v>
      </c>
      <c r="B375">
        <f>Dati!B375</f>
        <v>1001.32680001316</v>
      </c>
      <c r="C375">
        <f t="shared" si="28"/>
        <v>2146</v>
      </c>
      <c r="D375">
        <f>IF(OR(RIGHT(A375,2)="12",RIGHT(A375,2)="03",RIGHT(A375,2)="06",RIGHT(A375,2)="09"),TRUNC(Input!$B$12/B375),0)</f>
        <v>0</v>
      </c>
      <c r="E375">
        <f>IF(D375=0,0,IF(Input!$C$2="FISSA",Input!$C$3,MIN(Input!$C$6,MAX(Input!$C$5,B375*Input!$C$4))))</f>
        <v>0</v>
      </c>
      <c r="F375">
        <f t="shared" si="29"/>
        <v>1875</v>
      </c>
      <c r="G375">
        <f>G374*(1+(($B375-$B374)/B374))*(1-Input!$B$8/12)</f>
        <v>970.59883261438131</v>
      </c>
      <c r="H375">
        <f t="shared" si="25"/>
        <v>2081030.0947904622</v>
      </c>
      <c r="I375">
        <f>I374*(1+(($B375-$B374)/B374))*(1-Input!$B$9/12)</f>
        <v>926.26133630426727</v>
      </c>
      <c r="J375">
        <f t="shared" si="26"/>
        <v>1985881.8277089575</v>
      </c>
      <c r="K375">
        <f>K374*(1+(($B375-$B374)/B374))*(1-Input!$B$10/12)</f>
        <v>856.8093158728559</v>
      </c>
      <c r="L375">
        <f t="shared" si="27"/>
        <v>1836837.7918631488</v>
      </c>
    </row>
    <row r="376" spans="1:12" x14ac:dyDescent="0.35">
      <c r="A376" t="str">
        <f>Dati!A376</f>
        <v>2019-02</v>
      </c>
      <c r="B376">
        <f>Dati!B376</f>
        <v>1028.5639097261901</v>
      </c>
      <c r="C376">
        <f t="shared" si="28"/>
        <v>2146</v>
      </c>
      <c r="D376">
        <f>IF(OR(RIGHT(A376,2)="12",RIGHT(A376,2)="03",RIGHT(A376,2)="06",RIGHT(A376,2)="09"),TRUNC(Input!$B$12/B376),0)</f>
        <v>0</v>
      </c>
      <c r="E376">
        <f>IF(D376=0,0,IF(Input!$C$2="FISSA",Input!$C$3,MIN(Input!$C$6,MAX(Input!$C$5,B376*Input!$C$4))))</f>
        <v>0</v>
      </c>
      <c r="F376">
        <f t="shared" si="29"/>
        <v>1875</v>
      </c>
      <c r="G376">
        <f>G375*(1+(($B376-$B375)/B375))*(1-Input!$B$8/12)</f>
        <v>996.91702694754633</v>
      </c>
      <c r="H376">
        <f t="shared" si="25"/>
        <v>2137508.9398294343</v>
      </c>
      <c r="I376">
        <f>I375*(1+(($B376-$B375)/B375))*(1-Input!$B$9/12)</f>
        <v>951.25836875998789</v>
      </c>
      <c r="J376">
        <f t="shared" si="26"/>
        <v>2039525.4593589341</v>
      </c>
      <c r="K376">
        <f>K375*(1+(($B376-$B375)/B375))*(1-Input!$B$10/12)</f>
        <v>879.74868794500389</v>
      </c>
      <c r="L376">
        <f t="shared" si="27"/>
        <v>1886065.6843299784</v>
      </c>
    </row>
    <row r="377" spans="1:12" x14ac:dyDescent="0.35">
      <c r="A377" t="str">
        <f>Dati!A377</f>
        <v>2019-03</v>
      </c>
      <c r="B377">
        <f>Dati!B377</f>
        <v>1042.1391212194301</v>
      </c>
      <c r="C377">
        <f t="shared" si="28"/>
        <v>2150</v>
      </c>
      <c r="D377">
        <f>IF(OR(RIGHT(A377,2)="12",RIGHT(A377,2)="03",RIGHT(A377,2)="06",RIGHT(A377,2)="09"),TRUNC(Input!$B$12/B377),0)</f>
        <v>4</v>
      </c>
      <c r="E377">
        <f>IF(D377=0,0,IF(Input!$C$2="FISSA",Input!$C$3,MIN(Input!$C$6,MAX(Input!$C$5,B377*Input!$C$4))))</f>
        <v>15</v>
      </c>
      <c r="F377">
        <f t="shared" si="29"/>
        <v>1890</v>
      </c>
      <c r="G377">
        <f>G376*(1+(($B377-$B376)/B376))*(1-Input!$B$8/12)</f>
        <v>1009.9903830790144</v>
      </c>
      <c r="H377">
        <f t="shared" si="25"/>
        <v>2169589.3236198807</v>
      </c>
      <c r="I377">
        <f>I376*(1+(($B377-$B376)/B376))*(1-Input!$B$9/12)</f>
        <v>963.61249037755681</v>
      </c>
      <c r="J377">
        <f t="shared" si="26"/>
        <v>2069876.8543117472</v>
      </c>
      <c r="K377">
        <f>K376*(1+(($B377-$B376)/B376))*(1-Input!$B$10/12)</f>
        <v>890.98840366761362</v>
      </c>
      <c r="L377">
        <f t="shared" si="27"/>
        <v>1913735.0678853693</v>
      </c>
    </row>
    <row r="378" spans="1:12" x14ac:dyDescent="0.35">
      <c r="A378" t="str">
        <f>Dati!A378</f>
        <v>2019-04</v>
      </c>
      <c r="B378">
        <f>Dati!B378</f>
        <v>1077.8790219683899</v>
      </c>
      <c r="C378">
        <f t="shared" si="28"/>
        <v>2150</v>
      </c>
      <c r="D378">
        <f>IF(OR(RIGHT(A378,2)="12",RIGHT(A378,2)="03",RIGHT(A378,2)="06",RIGHT(A378,2)="09"),TRUNC(Input!$B$12/B378),0)</f>
        <v>0</v>
      </c>
      <c r="E378">
        <f>IF(D378=0,0,IF(Input!$C$2="FISSA",Input!$C$3,MIN(Input!$C$6,MAX(Input!$C$5,B378*Input!$C$4))))</f>
        <v>0</v>
      </c>
      <c r="F378">
        <f t="shared" si="29"/>
        <v>1890</v>
      </c>
      <c r="G378">
        <f>G377*(1+(($B378-$B377)/B377))*(1-Input!$B$8/12)</f>
        <v>1044.5406985743107</v>
      </c>
      <c r="H378">
        <f t="shared" si="25"/>
        <v>2243872.5019347682</v>
      </c>
      <c r="I378">
        <f>I377*(1+(($B378-$B377)/B377))*(1-Input!$B$9/12)</f>
        <v>996.45170258180735</v>
      </c>
      <c r="J378">
        <f t="shared" si="26"/>
        <v>2140481.1605508858</v>
      </c>
      <c r="K378">
        <f>K377*(1+(($B378-$B377)/B377))*(1-Input!$B$10/12)</f>
        <v>921.16065139971829</v>
      </c>
      <c r="L378">
        <f t="shared" si="27"/>
        <v>1978605.4005093942</v>
      </c>
    </row>
    <row r="379" spans="1:12" x14ac:dyDescent="0.35">
      <c r="A379" t="str">
        <f>Dati!A379</f>
        <v>2019-05</v>
      </c>
      <c r="B379">
        <f>Dati!B379</f>
        <v>1014.83782846037</v>
      </c>
      <c r="C379">
        <f t="shared" si="28"/>
        <v>2150</v>
      </c>
      <c r="D379">
        <f>IF(OR(RIGHT(A379,2)="12",RIGHT(A379,2)="03",RIGHT(A379,2)="06",RIGHT(A379,2)="09"),TRUNC(Input!$B$12/B379),0)</f>
        <v>0</v>
      </c>
      <c r="E379">
        <f>IF(D379=0,0,IF(Input!$C$2="FISSA",Input!$C$3,MIN(Input!$C$6,MAX(Input!$C$5,B379*Input!$C$4))))</f>
        <v>0</v>
      </c>
      <c r="F379">
        <f t="shared" si="29"/>
        <v>1890</v>
      </c>
      <c r="G379">
        <f>G378*(1+(($B379-$B378)/B378))*(1-Input!$B$8/12)</f>
        <v>983.36738730300578</v>
      </c>
      <c r="H379">
        <f t="shared" si="25"/>
        <v>2112349.8827014626</v>
      </c>
      <c r="I379">
        <f>I378*(1+(($B379-$B378)/B378))*(1-Input!$B$9/12)</f>
        <v>937.97744186266368</v>
      </c>
      <c r="J379">
        <f t="shared" si="26"/>
        <v>2014761.5000047269</v>
      </c>
      <c r="K379">
        <f>K378*(1+(($B379-$B378)/B378))*(1-Input!$B$10/12)</f>
        <v>866.92397211257992</v>
      </c>
      <c r="L379">
        <f t="shared" si="27"/>
        <v>1861996.5400420469</v>
      </c>
    </row>
    <row r="380" spans="1:12" x14ac:dyDescent="0.35">
      <c r="A380" t="str">
        <f>Dati!A380</f>
        <v>2019-06</v>
      </c>
      <c r="B380">
        <f>Dati!B380</f>
        <v>1081.76339963653</v>
      </c>
      <c r="C380">
        <f t="shared" si="28"/>
        <v>2154</v>
      </c>
      <c r="D380">
        <f>IF(OR(RIGHT(A380,2)="12",RIGHT(A380,2)="03",RIGHT(A380,2)="06",RIGHT(A380,2)="09"),TRUNC(Input!$B$12/B380),0)</f>
        <v>4</v>
      </c>
      <c r="E380">
        <f>IF(D380=0,0,IF(Input!$C$2="FISSA",Input!$C$3,MIN(Input!$C$6,MAX(Input!$C$5,B380*Input!$C$4))))</f>
        <v>15</v>
      </c>
      <c r="F380">
        <f t="shared" si="29"/>
        <v>1905</v>
      </c>
      <c r="G380">
        <f>G379*(1+(($B380-$B379)/B379))*(1-Input!$B$8/12)</f>
        <v>1048.1302239429324</v>
      </c>
      <c r="H380">
        <f t="shared" si="25"/>
        <v>2255767.5023730765</v>
      </c>
      <c r="I380">
        <f>I379*(1+(($B380-$B379)/B379))*(1-Input!$B$9/12)</f>
        <v>999.62599769952806</v>
      </c>
      <c r="J380">
        <f t="shared" si="26"/>
        <v>2151289.3990447833</v>
      </c>
      <c r="K380">
        <f>K379*(1+(($B380-$B379)/B379))*(1-Input!$B$10/12)</f>
        <v>923.71001971947828</v>
      </c>
      <c r="L380">
        <f t="shared" si="27"/>
        <v>1987766.3824757561</v>
      </c>
    </row>
    <row r="381" spans="1:12" x14ac:dyDescent="0.35">
      <c r="A381" t="str">
        <f>Dati!A381</f>
        <v>2019-07</v>
      </c>
      <c r="B381">
        <f>Dati!B381</f>
        <v>1085.30526380892</v>
      </c>
      <c r="C381">
        <f t="shared" si="28"/>
        <v>2154</v>
      </c>
      <c r="D381">
        <f>IF(OR(RIGHT(A381,2)="12",RIGHT(A381,2)="03",RIGHT(A381,2)="06",RIGHT(A381,2)="09"),TRUNC(Input!$B$12/B381),0)</f>
        <v>0</v>
      </c>
      <c r="E381">
        <f>IF(D381=0,0,IF(Input!$C$2="FISSA",Input!$C$3,MIN(Input!$C$6,MAX(Input!$C$5,B381*Input!$C$4))))</f>
        <v>0</v>
      </c>
      <c r="F381">
        <f t="shared" si="29"/>
        <v>1905</v>
      </c>
      <c r="G381">
        <f>G380*(1+(($B381-$B380)/B380))*(1-Input!$B$8/12)</f>
        <v>1051.4743376237038</v>
      </c>
      <c r="H381">
        <f t="shared" si="25"/>
        <v>2262970.7232414582</v>
      </c>
      <c r="I381">
        <f>I380*(1+(($B381-$B380)/B380))*(1-Input!$B$9/12)</f>
        <v>1002.6899937718209</v>
      </c>
      <c r="J381">
        <f t="shared" si="26"/>
        <v>2157889.246584502</v>
      </c>
      <c r="K381">
        <f>K380*(1+(($B381-$B380)/B380))*(1-Input!$B$10/12)</f>
        <v>926.34825284055626</v>
      </c>
      <c r="L381">
        <f t="shared" si="27"/>
        <v>1993449.1366185581</v>
      </c>
    </row>
    <row r="382" spans="1:12" x14ac:dyDescent="0.35">
      <c r="A382" t="str">
        <f>Dati!A382</f>
        <v>2019-08</v>
      </c>
      <c r="B382">
        <f>Dati!B382</f>
        <v>1060.0546566943799</v>
      </c>
      <c r="C382">
        <f t="shared" si="28"/>
        <v>2154</v>
      </c>
      <c r="D382">
        <f>IF(OR(RIGHT(A382,2)="12",RIGHT(A382,2)="03",RIGHT(A382,2)="06",RIGHT(A382,2)="09"),TRUNC(Input!$B$12/B382),0)</f>
        <v>0</v>
      </c>
      <c r="E382">
        <f>IF(D382=0,0,IF(Input!$C$2="FISSA",Input!$C$3,MIN(Input!$C$6,MAX(Input!$C$5,B382*Input!$C$4))))</f>
        <v>0</v>
      </c>
      <c r="F382">
        <f t="shared" si="29"/>
        <v>1905</v>
      </c>
      <c r="G382">
        <f>G381*(1+(($B382-$B381)/B381))*(1-Input!$B$8/12)</f>
        <v>1026.9252533235092</v>
      </c>
      <c r="H382">
        <f t="shared" si="25"/>
        <v>2210091.9956588387</v>
      </c>
      <c r="I382">
        <f>I381*(1+(($B382-$B381)/B381))*(1-Input!$B$9/12)</f>
        <v>979.15747187853731</v>
      </c>
      <c r="J382">
        <f t="shared" si="26"/>
        <v>2107200.1944263694</v>
      </c>
      <c r="K382">
        <f>K381*(1+(($B382-$B381)/B381))*(1-Input!$B$10/12)</f>
        <v>904.41892584042671</v>
      </c>
      <c r="L382">
        <f t="shared" si="27"/>
        <v>1946213.3662602792</v>
      </c>
    </row>
    <row r="383" spans="1:12" x14ac:dyDescent="0.35">
      <c r="A383" t="str">
        <f>Dati!A383</f>
        <v>2019-09</v>
      </c>
      <c r="B383">
        <f>Dati!B383</f>
        <v>1082.8466096110301</v>
      </c>
      <c r="C383">
        <f t="shared" si="28"/>
        <v>2158</v>
      </c>
      <c r="D383">
        <f>IF(OR(RIGHT(A383,2)="12",RIGHT(A383,2)="03",RIGHT(A383,2)="06",RIGHT(A383,2)="09"),TRUNC(Input!$B$12/B383),0)</f>
        <v>4</v>
      </c>
      <c r="E383">
        <f>IF(D383=0,0,IF(Input!$C$2="FISSA",Input!$C$3,MIN(Input!$C$6,MAX(Input!$C$5,B383*Input!$C$4))))</f>
        <v>15</v>
      </c>
      <c r="F383">
        <f t="shared" si="29"/>
        <v>1920</v>
      </c>
      <c r="G383">
        <f>G382*(1+(($B383-$B382)/B382))*(1-Input!$B$8/12)</f>
        <v>1048.9174826845494</v>
      </c>
      <c r="H383">
        <f t="shared" si="25"/>
        <v>2261643.9276332576</v>
      </c>
      <c r="I383">
        <f>I382*(1+(($B383-$B382)/B382))*(1-Input!$B$9/12)</f>
        <v>1000.0016988655049</v>
      </c>
      <c r="J383">
        <f t="shared" si="26"/>
        <v>2156083.6661517597</v>
      </c>
      <c r="K383">
        <f>K382*(1+(($B383-$B382)/B382))*(1-Input!$B$10/12)</f>
        <v>923.47965276673972</v>
      </c>
      <c r="L383">
        <f t="shared" si="27"/>
        <v>1990949.0906706243</v>
      </c>
    </row>
    <row r="384" spans="1:12" x14ac:dyDescent="0.35">
      <c r="A384" t="str">
        <f>Dati!A384</f>
        <v>2019-10</v>
      </c>
      <c r="B384">
        <f>Dati!B384</f>
        <v>1112.7622654111401</v>
      </c>
      <c r="C384">
        <f t="shared" si="28"/>
        <v>2158</v>
      </c>
      <c r="D384">
        <f>IF(OR(RIGHT(A384,2)="12",RIGHT(A384,2)="03",RIGHT(A384,2)="06",RIGHT(A384,2)="09"),TRUNC(Input!$B$12/B384),0)</f>
        <v>0</v>
      </c>
      <c r="E384">
        <f>IF(D384=0,0,IF(Input!$C$2="FISSA",Input!$C$3,MIN(Input!$C$6,MAX(Input!$C$5,B384*Input!$C$4))))</f>
        <v>0</v>
      </c>
      <c r="F384">
        <f t="shared" si="29"/>
        <v>1920</v>
      </c>
      <c r="G384">
        <f>G383*(1+(($B384-$B383)/B383))*(1-Input!$B$8/12)</f>
        <v>1077.8059584676128</v>
      </c>
      <c r="H384">
        <f t="shared" si="25"/>
        <v>2323985.2583731082</v>
      </c>
      <c r="I384">
        <f>I383*(1+(($B384-$B383)/B383))*(1-Input!$B$9/12)</f>
        <v>1027.4145203062515</v>
      </c>
      <c r="J384">
        <f t="shared" si="26"/>
        <v>2215240.5348208905</v>
      </c>
      <c r="K384">
        <f>K383*(1+(($B384-$B383)/B383))*(1-Input!$B$10/12)</f>
        <v>948.5970858144799</v>
      </c>
      <c r="L384">
        <f t="shared" si="27"/>
        <v>2045152.5111876477</v>
      </c>
    </row>
    <row r="385" spans="1:12" x14ac:dyDescent="0.35">
      <c r="A385" t="str">
        <f>Dati!A385</f>
        <v>2019-11</v>
      </c>
      <c r="B385">
        <f>Dati!B385</f>
        <v>1140.4022761113899</v>
      </c>
      <c r="C385">
        <f t="shared" si="28"/>
        <v>2158</v>
      </c>
      <c r="D385">
        <f>IF(OR(RIGHT(A385,2)="12",RIGHT(A385,2)="03",RIGHT(A385,2)="06",RIGHT(A385,2)="09"),TRUNC(Input!$B$12/B385),0)</f>
        <v>0</v>
      </c>
      <c r="E385">
        <f>IF(D385=0,0,IF(Input!$C$2="FISSA",Input!$C$3,MIN(Input!$C$6,MAX(Input!$C$5,B385*Input!$C$4))))</f>
        <v>0</v>
      </c>
      <c r="F385">
        <f t="shared" si="29"/>
        <v>1920</v>
      </c>
      <c r="G385">
        <f>G384*(1+(($B385-$B384)/B384))*(1-Input!$B$8/12)</f>
        <v>1104.4856379016699</v>
      </c>
      <c r="H385">
        <f t="shared" si="25"/>
        <v>2381560.0065918034</v>
      </c>
      <c r="I385">
        <f>I384*(1+(($B385-$B384)/B384))*(1-Input!$B$9/12)</f>
        <v>1052.7152086530259</v>
      </c>
      <c r="J385">
        <f t="shared" si="26"/>
        <v>2269839.4202732299</v>
      </c>
      <c r="K385">
        <f>K384*(1+(($B385-$B384)/B384))*(1-Input!$B$10/12)</f>
        <v>971.75431516005881</v>
      </c>
      <c r="L385">
        <f t="shared" si="27"/>
        <v>2095125.8121154069</v>
      </c>
    </row>
    <row r="386" spans="1:12" x14ac:dyDescent="0.35">
      <c r="A386" t="str">
        <f>Dati!A386</f>
        <v>2019-12</v>
      </c>
      <c r="B386">
        <f>Dati!B386</f>
        <v>1181.0360039433699</v>
      </c>
      <c r="C386">
        <f t="shared" si="28"/>
        <v>2162</v>
      </c>
      <c r="D386">
        <f>IF(OR(RIGHT(A386,2)="12",RIGHT(A386,2)="03",RIGHT(A386,2)="06",RIGHT(A386,2)="09"),TRUNC(Input!$B$12/B386),0)</f>
        <v>4</v>
      </c>
      <c r="E386">
        <f>IF(D386=0,0,IF(Input!$C$2="FISSA",Input!$C$3,MIN(Input!$C$6,MAX(Input!$C$5,B386*Input!$C$4))))</f>
        <v>15</v>
      </c>
      <c r="F386">
        <f t="shared" si="29"/>
        <v>1935</v>
      </c>
      <c r="G386">
        <f>G385*(1+(($B386-$B385)/B385))*(1-Input!$B$8/12)</f>
        <v>1143.744298318243</v>
      </c>
      <c r="H386">
        <f t="shared" si="25"/>
        <v>2470840.1729640411</v>
      </c>
      <c r="I386">
        <f>I385*(1+(($B386-$B385)/B385))*(1-Input!$B$9/12)</f>
        <v>1089.997424291246</v>
      </c>
      <c r="J386">
        <f t="shared" si="26"/>
        <v>2354639.431317674</v>
      </c>
      <c r="K386">
        <f>K385*(1+(($B386-$B385)/B385))*(1-Input!$B$10/12)</f>
        <v>1005.9596149024276</v>
      </c>
      <c r="L386">
        <f t="shared" si="27"/>
        <v>2172949.6874190485</v>
      </c>
    </row>
    <row r="387" spans="1:12" x14ac:dyDescent="0.35">
      <c r="A387" t="str">
        <f>Dati!A387</f>
        <v>2020-01</v>
      </c>
      <c r="B387">
        <f>Dati!B387</f>
        <v>1168.28733326513</v>
      </c>
      <c r="C387">
        <f t="shared" si="28"/>
        <v>2162</v>
      </c>
      <c r="D387">
        <f>IF(OR(RIGHT(A387,2)="12",RIGHT(A387,2)="03",RIGHT(A387,2)="06",RIGHT(A387,2)="09"),TRUNC(Input!$B$12/B387),0)</f>
        <v>0</v>
      </c>
      <c r="E387">
        <f>IF(D387=0,0,IF(Input!$C$2="FISSA",Input!$C$3,MIN(Input!$C$6,MAX(Input!$C$5,B387*Input!$C$4))))</f>
        <v>0</v>
      </c>
      <c r="F387">
        <f t="shared" si="29"/>
        <v>1935</v>
      </c>
      <c r="G387">
        <f>G386*(1+(($B387-$B386)/B386))*(1-Input!$B$8/12)</f>
        <v>1131.3038890659693</v>
      </c>
      <c r="H387">
        <f t="shared" ref="H387:H428" si="30">G387*C387-F387</f>
        <v>2443944.0081606256</v>
      </c>
      <c r="I387">
        <f>I386*(1+(($B387-$B386)/B386))*(1-Input!$B$9/12)</f>
        <v>1078.0068362734764</v>
      </c>
      <c r="J387">
        <f t="shared" ref="J387:J428" si="31">I387*$C387-$F387</f>
        <v>2328715.7800232559</v>
      </c>
      <c r="K387">
        <f>K386*(1+(($B387-$B386)/B386))*(1-Input!$B$10/12)</f>
        <v>994.68617764071621</v>
      </c>
      <c r="L387">
        <f t="shared" ref="L387:L428" si="32">K387*$C387-$F387</f>
        <v>2148576.5160592282</v>
      </c>
    </row>
    <row r="388" spans="1:12" x14ac:dyDescent="0.35">
      <c r="A388" t="str">
        <f>Dati!A388</f>
        <v>2020-02</v>
      </c>
      <c r="B388">
        <f>Dati!B388</f>
        <v>1074.3770321950899</v>
      </c>
      <c r="C388">
        <f t="shared" ref="C388:C428" si="33">C387+D388</f>
        <v>2162</v>
      </c>
      <c r="D388">
        <f>IF(OR(RIGHT(A388,2)="12",RIGHT(A388,2)="03",RIGHT(A388,2)="06",RIGHT(A388,2)="09"),TRUNC(Input!$B$12/B388),0)</f>
        <v>0</v>
      </c>
      <c r="E388">
        <f>IF(D388=0,0,IF(Input!$C$2="FISSA",Input!$C$3,MIN(Input!$C$6,MAX(Input!$C$5,B388*Input!$C$4))))</f>
        <v>0</v>
      </c>
      <c r="F388">
        <f t="shared" ref="F388:F428" si="34">F387+E388</f>
        <v>1935</v>
      </c>
      <c r="G388">
        <f>G387*(1+(($B388-$B387)/B387))*(1-Input!$B$8/12)</f>
        <v>1040.2797265685549</v>
      </c>
      <c r="H388">
        <f t="shared" si="30"/>
        <v>2247149.7688412159</v>
      </c>
      <c r="I388">
        <f>I387*(1+(($B388-$B387)/B387))*(1-Input!$B$9/12)</f>
        <v>991.14700961448557</v>
      </c>
      <c r="J388">
        <f t="shared" si="31"/>
        <v>2140924.834786518</v>
      </c>
      <c r="K388">
        <f>K387*(1+(($B388-$B387)/B387))*(1-Input!$B$10/12)</f>
        <v>914.34929983121833</v>
      </c>
      <c r="L388">
        <f t="shared" si="32"/>
        <v>1974888.186235094</v>
      </c>
    </row>
    <row r="389" spans="1:12" x14ac:dyDescent="0.35">
      <c r="A389" t="str">
        <f>Dati!A389</f>
        <v>2020-03</v>
      </c>
      <c r="B389">
        <f>Dati!B389</f>
        <v>929.983401910476</v>
      </c>
      <c r="C389">
        <f t="shared" si="33"/>
        <v>2167</v>
      </c>
      <c r="D389">
        <f>IF(OR(RIGHT(A389,2)="12",RIGHT(A389,2)="03",RIGHT(A389,2)="06",RIGHT(A389,2)="09"),TRUNC(Input!$B$12/B389),0)</f>
        <v>5</v>
      </c>
      <c r="E389">
        <f>IF(D389=0,0,IF(Input!$C$2="FISSA",Input!$C$3,MIN(Input!$C$6,MAX(Input!$C$5,B389*Input!$C$4))))</f>
        <v>15</v>
      </c>
      <c r="F389">
        <f t="shared" si="34"/>
        <v>1950</v>
      </c>
      <c r="G389">
        <f>G388*(1+(($B389-$B388)/B388))*(1-Input!$B$8/12)</f>
        <v>900.39365122722188</v>
      </c>
      <c r="H389">
        <f t="shared" si="30"/>
        <v>1949203.0422093899</v>
      </c>
      <c r="I389">
        <f>I388*(1+(($B389-$B388)/B388))*(1-Input!$B$9/12)</f>
        <v>857.7605522765341</v>
      </c>
      <c r="J389">
        <f t="shared" si="31"/>
        <v>1856817.1167832494</v>
      </c>
      <c r="K389">
        <f>K388*(1+(($B389-$B388)/B388))*(1-Input!$B$10/12)</f>
        <v>791.13322687541699</v>
      </c>
      <c r="L389">
        <f t="shared" si="32"/>
        <v>1712435.7026390287</v>
      </c>
    </row>
    <row r="390" spans="1:12" x14ac:dyDescent="0.35">
      <c r="A390" t="str">
        <f>Dati!A390</f>
        <v>2020-04</v>
      </c>
      <c r="B390">
        <f>Dati!B390</f>
        <v>1030.0783905492899</v>
      </c>
      <c r="C390">
        <f t="shared" si="33"/>
        <v>2167</v>
      </c>
      <c r="D390">
        <f>IF(OR(RIGHT(A390,2)="12",RIGHT(A390,2)="03",RIGHT(A390,2)="06",RIGHT(A390,2)="09"),TRUNC(Input!$B$12/B390),0)</f>
        <v>0</v>
      </c>
      <c r="E390">
        <f>IF(D390=0,0,IF(Input!$C$2="FISSA",Input!$C$3,MIN(Input!$C$6,MAX(Input!$C$5,B390*Input!$C$4))))</f>
        <v>0</v>
      </c>
      <c r="F390">
        <f t="shared" si="34"/>
        <v>1950</v>
      </c>
      <c r="G390">
        <f>G389*(1+(($B390-$B389)/B389))*(1-Input!$B$8/12)</f>
        <v>997.22075850118335</v>
      </c>
      <c r="H390">
        <f t="shared" si="30"/>
        <v>2159027.3836720642</v>
      </c>
      <c r="I390">
        <f>I389*(1+(($B390-$B389)/B389))*(1-Input!$B$9/12)</f>
        <v>949.8841938727528</v>
      </c>
      <c r="J390">
        <f t="shared" si="31"/>
        <v>2056449.0481222554</v>
      </c>
      <c r="K390">
        <f>K389*(1+(($B390-$B389)/B389))*(1-Input!$B$10/12)</f>
        <v>875.91852233710529</v>
      </c>
      <c r="L390">
        <f t="shared" si="32"/>
        <v>1896165.4379045072</v>
      </c>
    </row>
    <row r="391" spans="1:12" x14ac:dyDescent="0.35">
      <c r="A391" t="str">
        <f>Dati!A391</f>
        <v>2020-05</v>
      </c>
      <c r="B391">
        <f>Dati!B391</f>
        <v>1075.50093927337</v>
      </c>
      <c r="C391">
        <f t="shared" si="33"/>
        <v>2167</v>
      </c>
      <c r="D391">
        <f>IF(OR(RIGHT(A391,2)="12",RIGHT(A391,2)="03",RIGHT(A391,2)="06",RIGHT(A391,2)="09"),TRUNC(Input!$B$12/B391),0)</f>
        <v>0</v>
      </c>
      <c r="E391">
        <f>IF(D391=0,0,IF(Input!$C$2="FISSA",Input!$C$3,MIN(Input!$C$6,MAX(Input!$C$5,B391*Input!$C$4))))</f>
        <v>0</v>
      </c>
      <c r="F391">
        <f t="shared" si="34"/>
        <v>1950</v>
      </c>
      <c r="G391">
        <f>G390*(1+(($B391-$B390)/B390))*(1-Input!$B$8/12)</f>
        <v>1041.1076441187349</v>
      </c>
      <c r="H391">
        <f t="shared" si="30"/>
        <v>2254130.2648052988</v>
      </c>
      <c r="I391">
        <f>I390*(1+(($B391-$B390)/B390))*(1-Input!$B$9/12)</f>
        <v>991.56386394374579</v>
      </c>
      <c r="J391">
        <f t="shared" si="31"/>
        <v>2146768.8931660973</v>
      </c>
      <c r="K391">
        <f>K390*(1+(($B391-$B390)/B390))*(1-Input!$B$10/12)</f>
        <v>914.16214611368946</v>
      </c>
      <c r="L391">
        <f t="shared" si="32"/>
        <v>1979039.3706283651</v>
      </c>
    </row>
    <row r="392" spans="1:12" x14ac:dyDescent="0.35">
      <c r="A392" t="str">
        <f>Dati!A392</f>
        <v>2020-06</v>
      </c>
      <c r="B392">
        <f>Dati!B392</f>
        <v>1110.33400548953</v>
      </c>
      <c r="C392">
        <f t="shared" si="33"/>
        <v>2171</v>
      </c>
      <c r="D392">
        <f>IF(OR(RIGHT(A392,2)="12",RIGHT(A392,2)="03",RIGHT(A392,2)="06",RIGHT(A392,2)="09"),TRUNC(Input!$B$12/B392),0)</f>
        <v>4</v>
      </c>
      <c r="E392">
        <f>IF(D392=0,0,IF(Input!$C$2="FISSA",Input!$C$3,MIN(Input!$C$6,MAX(Input!$C$5,B392*Input!$C$4))))</f>
        <v>15</v>
      </c>
      <c r="F392">
        <f t="shared" si="34"/>
        <v>1965</v>
      </c>
      <c r="G392">
        <f>G391*(1+(($B392-$B391)/B391))*(1-Input!$B$8/12)</f>
        <v>1074.7372196494837</v>
      </c>
      <c r="H392">
        <f t="shared" si="30"/>
        <v>2331289.5038590292</v>
      </c>
      <c r="I392">
        <f>I391*(1+(($B392-$B391)/B391))*(1-Input!$B$9/12)</f>
        <v>1023.4651299830805</v>
      </c>
      <c r="J392">
        <f t="shared" si="31"/>
        <v>2219977.7971932678</v>
      </c>
      <c r="K392">
        <f>K391*(1+(($B392-$B391)/B391))*(1-Input!$B$10/12)</f>
        <v>943.37657281009581</v>
      </c>
      <c r="L392">
        <f t="shared" si="32"/>
        <v>2046105.5395707181</v>
      </c>
    </row>
    <row r="393" spans="1:12" x14ac:dyDescent="0.35">
      <c r="A393" t="str">
        <f>Dati!A393</f>
        <v>2020-07</v>
      </c>
      <c r="B393">
        <f>Dati!B393</f>
        <v>1169.50107851025</v>
      </c>
      <c r="C393">
        <f t="shared" si="33"/>
        <v>2171</v>
      </c>
      <c r="D393">
        <f>IF(OR(RIGHT(A393,2)="12",RIGHT(A393,2)="03",RIGHT(A393,2)="06",RIGHT(A393,2)="09"),TRUNC(Input!$B$12/B393),0)</f>
        <v>0</v>
      </c>
      <c r="E393">
        <f>IF(D393=0,0,IF(Input!$C$2="FISSA",Input!$C$3,MIN(Input!$C$6,MAX(Input!$C$5,B393*Input!$C$4))))</f>
        <v>0</v>
      </c>
      <c r="F393">
        <f t="shared" si="34"/>
        <v>1965</v>
      </c>
      <c r="G393">
        <f>G392*(1+(($B393-$B392)/B392))*(1-Input!$B$8/12)</f>
        <v>1131.9130901933261</v>
      </c>
      <c r="H393">
        <f t="shared" si="30"/>
        <v>2455418.3188097109</v>
      </c>
      <c r="I393">
        <f>I392*(1+(($B393-$B392)/B392))*(1-Input!$B$9/12)</f>
        <v>1077.7785820950305</v>
      </c>
      <c r="J393">
        <f t="shared" si="31"/>
        <v>2337892.3017283115</v>
      </c>
      <c r="K393">
        <f>K392*(1+(($B393-$B392)/B392))*(1-Input!$B$10/12)</f>
        <v>993.23285959354223</v>
      </c>
      <c r="L393">
        <f t="shared" si="32"/>
        <v>2154343.5381775801</v>
      </c>
    </row>
    <row r="394" spans="1:12" x14ac:dyDescent="0.35">
      <c r="A394" t="str">
        <f>Dati!A394</f>
        <v>2020-08</v>
      </c>
      <c r="B394">
        <f>Dati!B394</f>
        <v>1241.52195714599</v>
      </c>
      <c r="C394">
        <f t="shared" si="33"/>
        <v>2171</v>
      </c>
      <c r="D394">
        <f>IF(OR(RIGHT(A394,2)="12",RIGHT(A394,2)="03",RIGHT(A394,2)="06",RIGHT(A394,2)="09"),TRUNC(Input!$B$12/B394),0)</f>
        <v>0</v>
      </c>
      <c r="E394">
        <f>IF(D394=0,0,IF(Input!$C$2="FISSA",Input!$C$3,MIN(Input!$C$6,MAX(Input!$C$5,B394*Input!$C$4))))</f>
        <v>0</v>
      </c>
      <c r="F394">
        <f t="shared" si="34"/>
        <v>1965</v>
      </c>
      <c r="G394">
        <f>G393*(1+(($B394-$B393)/B393))*(1-Input!$B$8/12)</f>
        <v>1201.5190690828824</v>
      </c>
      <c r="H394">
        <f t="shared" si="30"/>
        <v>2606532.8989789379</v>
      </c>
      <c r="I394">
        <f>I393*(1+(($B394-$B393)/B393))*(1-Input!$B$9/12)</f>
        <v>1143.9125891590329</v>
      </c>
      <c r="J394">
        <f t="shared" si="31"/>
        <v>2481469.2310642605</v>
      </c>
      <c r="K394">
        <f>K393*(1+(($B394-$B393)/B393))*(1-Input!$B$10/12)</f>
        <v>1053.9593560240169</v>
      </c>
      <c r="L394">
        <f t="shared" si="32"/>
        <v>2286180.7619281407</v>
      </c>
    </row>
    <row r="395" spans="1:12" x14ac:dyDescent="0.35">
      <c r="A395" t="str">
        <f>Dati!A395</f>
        <v>2020-09</v>
      </c>
      <c r="B395">
        <f>Dati!B395</f>
        <v>1201.9509469267</v>
      </c>
      <c r="C395">
        <f t="shared" si="33"/>
        <v>2175</v>
      </c>
      <c r="D395">
        <f>IF(OR(RIGHT(A395,2)="12",RIGHT(A395,2)="03",RIGHT(A395,2)="06",RIGHT(A395,2)="09"),TRUNC(Input!$B$12/B395),0)</f>
        <v>4</v>
      </c>
      <c r="E395">
        <f>IF(D395=0,0,IF(Input!$C$2="FISSA",Input!$C$3,MIN(Input!$C$6,MAX(Input!$C$5,B395*Input!$C$4))))</f>
        <v>15</v>
      </c>
      <c r="F395">
        <f t="shared" si="34"/>
        <v>1980</v>
      </c>
      <c r="G395">
        <f>G394*(1+(($B395-$B394)/B394))*(1-Input!$B$8/12)</f>
        <v>1163.1261350428806</v>
      </c>
      <c r="H395">
        <f t="shared" si="30"/>
        <v>2527819.3437182652</v>
      </c>
      <c r="I395">
        <f>I394*(1+(($B395-$B394)/B394))*(1-Input!$B$9/12)</f>
        <v>1107.2219615137933</v>
      </c>
      <c r="J395">
        <f t="shared" si="31"/>
        <v>2406227.7662925003</v>
      </c>
      <c r="K395">
        <f>K394*(1+(($B395-$B394)/B394))*(1-Input!$B$10/12)</f>
        <v>1019.9413729825717</v>
      </c>
      <c r="L395">
        <f t="shared" si="32"/>
        <v>2216392.4862370933</v>
      </c>
    </row>
    <row r="396" spans="1:12" x14ac:dyDescent="0.35">
      <c r="A396" t="str">
        <f>Dati!A396</f>
        <v>2020-10</v>
      </c>
      <c r="B396">
        <f>Dati!B396</f>
        <v>1173.0262211811701</v>
      </c>
      <c r="C396">
        <f t="shared" si="33"/>
        <v>2175</v>
      </c>
      <c r="D396">
        <f>IF(OR(RIGHT(A396,2)="12",RIGHT(A396,2)="03",RIGHT(A396,2)="06",RIGHT(A396,2)="09"),TRUNC(Input!$B$12/B396),0)</f>
        <v>0</v>
      </c>
      <c r="E396">
        <f>IF(D396=0,0,IF(Input!$C$2="FISSA",Input!$C$3,MIN(Input!$C$6,MAX(Input!$C$5,B396*Input!$C$4))))</f>
        <v>0</v>
      </c>
      <c r="F396">
        <f t="shared" si="34"/>
        <v>1980</v>
      </c>
      <c r="G396">
        <f>G395*(1+(($B396-$B395)/B395))*(1-Input!$B$8/12)</f>
        <v>1135.0411265230796</v>
      </c>
      <c r="H396">
        <f t="shared" si="30"/>
        <v>2466734.450187698</v>
      </c>
      <c r="I396">
        <f>I395*(1+(($B396-$B395)/B395))*(1-Input!$B$9/12)</f>
        <v>1080.3517509830626</v>
      </c>
      <c r="J396">
        <f t="shared" si="31"/>
        <v>2347785.058388161</v>
      </c>
      <c r="K396">
        <f>K395*(1+(($B396-$B395)/B395))*(1-Input!$B$10/12)</f>
        <v>994.98192513143044</v>
      </c>
      <c r="L396">
        <f t="shared" si="32"/>
        <v>2162105.6871608612</v>
      </c>
    </row>
    <row r="397" spans="1:12" x14ac:dyDescent="0.35">
      <c r="A397" t="str">
        <f>Dati!A397</f>
        <v>2020-11</v>
      </c>
      <c r="B397">
        <f>Dati!B397</f>
        <v>1318.05053171947</v>
      </c>
      <c r="C397">
        <f t="shared" si="33"/>
        <v>2175</v>
      </c>
      <c r="D397">
        <f>IF(OR(RIGHT(A397,2)="12",RIGHT(A397,2)="03",RIGHT(A397,2)="06",RIGHT(A397,2)="09"),TRUNC(Input!$B$12/B397),0)</f>
        <v>0</v>
      </c>
      <c r="E397">
        <f>IF(D397=0,0,IF(Input!$C$2="FISSA",Input!$C$3,MIN(Input!$C$6,MAX(Input!$C$5,B397*Input!$C$4))))</f>
        <v>0</v>
      </c>
      <c r="F397">
        <f t="shared" si="34"/>
        <v>1980</v>
      </c>
      <c r="G397">
        <f>G396*(1+(($B397-$B396)/B396))*(1-Input!$B$8/12)</f>
        <v>1275.2629593402276</v>
      </c>
      <c r="H397">
        <f t="shared" si="30"/>
        <v>2771716.936564995</v>
      </c>
      <c r="I397">
        <f>I396*(1+(($B397-$B396)/B396))*(1-Input!$B$9/12)</f>
        <v>1213.665573848335</v>
      </c>
      <c r="J397">
        <f t="shared" si="31"/>
        <v>2637742.6231201286</v>
      </c>
      <c r="K397">
        <f>K396*(1+(($B397-$B396)/B396))*(1-Input!$B$10/12)</f>
        <v>1117.5283211438418</v>
      </c>
      <c r="L397">
        <f t="shared" si="32"/>
        <v>2428644.0984878559</v>
      </c>
    </row>
    <row r="398" spans="1:12" x14ac:dyDescent="0.35">
      <c r="A398" t="str">
        <f>Dati!A398</f>
        <v>2020-12</v>
      </c>
      <c r="B398">
        <f>Dati!B398</f>
        <v>1379.7324488981101</v>
      </c>
      <c r="C398">
        <f t="shared" si="33"/>
        <v>2178</v>
      </c>
      <c r="D398">
        <f>IF(OR(RIGHT(A398,2)="12",RIGHT(A398,2)="03",RIGHT(A398,2)="06",RIGHT(A398,2)="09"),TRUNC(Input!$B$12/B398),0)</f>
        <v>3</v>
      </c>
      <c r="E398">
        <f>IF(D398=0,0,IF(Input!$C$2="FISSA",Input!$C$3,MIN(Input!$C$6,MAX(Input!$C$5,B398*Input!$C$4))))</f>
        <v>15</v>
      </c>
      <c r="F398">
        <f t="shared" si="34"/>
        <v>1995</v>
      </c>
      <c r="G398">
        <f>G397*(1+(($B398-$B397)/B397))*(1-Input!$B$8/12)</f>
        <v>1334.8312653667263</v>
      </c>
      <c r="H398">
        <f t="shared" si="30"/>
        <v>2905267.4959687297</v>
      </c>
      <c r="I398">
        <f>I397*(1+(($B398-$B397)/B397))*(1-Input!$B$9/12)</f>
        <v>1270.1978208392641</v>
      </c>
      <c r="J398">
        <f t="shared" si="31"/>
        <v>2764495.8537879172</v>
      </c>
      <c r="K398">
        <f>K397*(1+(($B398-$B397)/B397))*(1-Input!$B$10/12)</f>
        <v>1169.33880450784</v>
      </c>
      <c r="L398">
        <f t="shared" si="32"/>
        <v>2544824.9162180754</v>
      </c>
    </row>
    <row r="399" spans="1:12" x14ac:dyDescent="0.35">
      <c r="A399" t="str">
        <f>Dati!A399</f>
        <v>2021-01</v>
      </c>
      <c r="B399">
        <f>Dati!B399</f>
        <v>1373.7902312829599</v>
      </c>
      <c r="C399">
        <f t="shared" si="33"/>
        <v>2178</v>
      </c>
      <c r="D399">
        <f>IF(OR(RIGHT(A399,2)="12",RIGHT(A399,2)="03",RIGHT(A399,2)="06",RIGHT(A399,2)="09"),TRUNC(Input!$B$12/B399),0)</f>
        <v>0</v>
      </c>
      <c r="E399">
        <f>IF(D399=0,0,IF(Input!$C$2="FISSA",Input!$C$3,MIN(Input!$C$6,MAX(Input!$C$5,B399*Input!$C$4))))</f>
        <v>0</v>
      </c>
      <c r="F399">
        <f t="shared" si="34"/>
        <v>1995</v>
      </c>
      <c r="G399">
        <f>G398*(1+(($B399-$B398)/B398))*(1-Input!$B$8/12)</f>
        <v>1328.9716708411092</v>
      </c>
      <c r="H399">
        <f t="shared" si="30"/>
        <v>2892505.2990919361</v>
      </c>
      <c r="I399">
        <f>I398*(1+(($B399-$B398)/B398))*(1-Input!$B$9/12)</f>
        <v>1264.463860977482</v>
      </c>
      <c r="J399">
        <f t="shared" si="31"/>
        <v>2752007.2892089556</v>
      </c>
      <c r="K399">
        <f>K398*(1+(($B399-$B398)/B398))*(1-Input!$B$10/12)</f>
        <v>1163.8175819625337</v>
      </c>
      <c r="L399">
        <f t="shared" si="32"/>
        <v>2532799.6935143983</v>
      </c>
    </row>
    <row r="400" spans="1:12" x14ac:dyDescent="0.35">
      <c r="A400" t="str">
        <f>Dati!A400</f>
        <v>2021-02</v>
      </c>
      <c r="B400">
        <f>Dati!B400</f>
        <v>1406.0213711451499</v>
      </c>
      <c r="C400">
        <f t="shared" si="33"/>
        <v>2178</v>
      </c>
      <c r="D400">
        <f>IF(OR(RIGHT(A400,2)="12",RIGHT(A400,2)="03",RIGHT(A400,2)="06",RIGHT(A400,2)="09"),TRUNC(Input!$B$12/B400),0)</f>
        <v>0</v>
      </c>
      <c r="E400">
        <f>IF(D400=0,0,IF(Input!$C$2="FISSA",Input!$C$3,MIN(Input!$C$6,MAX(Input!$C$5,B400*Input!$C$4))))</f>
        <v>0</v>
      </c>
      <c r="F400">
        <f t="shared" si="34"/>
        <v>1995</v>
      </c>
      <c r="G400">
        <f>G399*(1+(($B400-$B399)/B399))*(1-Input!$B$8/12)</f>
        <v>1360.0379553992261</v>
      </c>
      <c r="H400">
        <f t="shared" si="30"/>
        <v>2960167.6668595145</v>
      </c>
      <c r="I400">
        <f>I399*(1+(($B400-$B399)/B399))*(1-Input!$B$9/12)</f>
        <v>1293.8604329323264</v>
      </c>
      <c r="J400">
        <f t="shared" si="31"/>
        <v>2816033.0229266067</v>
      </c>
      <c r="K400">
        <f>K399*(1+(($B400-$B399)/B399))*(1-Input!$B$10/12)</f>
        <v>1190.6261535499891</v>
      </c>
      <c r="L400">
        <f t="shared" si="32"/>
        <v>2591188.7624318763</v>
      </c>
    </row>
    <row r="401" spans="1:12" x14ac:dyDescent="0.35">
      <c r="A401" t="str">
        <f>Dati!A401</f>
        <v>2021-03</v>
      </c>
      <c r="B401">
        <f>Dati!B401</f>
        <v>1444.3224263095301</v>
      </c>
      <c r="C401">
        <f t="shared" si="33"/>
        <v>2181</v>
      </c>
      <c r="D401">
        <f>IF(OR(RIGHT(A401,2)="12",RIGHT(A401,2)="03",RIGHT(A401,2)="06",RIGHT(A401,2)="09"),TRUNC(Input!$B$12/B401),0)</f>
        <v>3</v>
      </c>
      <c r="E401">
        <f>IF(D401=0,0,IF(Input!$C$2="FISSA",Input!$C$3,MIN(Input!$C$6,MAX(Input!$C$5,B401*Input!$C$4))))</f>
        <v>15</v>
      </c>
      <c r="F401">
        <f t="shared" si="34"/>
        <v>2010</v>
      </c>
      <c r="G401">
        <f>G400*(1+(($B401-$B400)/B400))*(1-Input!$B$8/12)</f>
        <v>1396.9699646686176</v>
      </c>
      <c r="H401">
        <f t="shared" si="30"/>
        <v>3044781.492942255</v>
      </c>
      <c r="I401">
        <f>I400*(1+(($B401-$B400)/B400))*(1-Input!$B$9/12)</f>
        <v>1328.82924462145</v>
      </c>
      <c r="J401">
        <f t="shared" si="31"/>
        <v>2896166.5825193827</v>
      </c>
      <c r="K401">
        <f>K400*(1+(($B401-$B400)/B400))*(1-Input!$B$10/12)</f>
        <v>1222.5500765326317</v>
      </c>
      <c r="L401">
        <f t="shared" si="32"/>
        <v>2664371.7169176699</v>
      </c>
    </row>
    <row r="402" spans="1:12" x14ac:dyDescent="0.35">
      <c r="A402" t="str">
        <f>Dati!A402</f>
        <v>2021-04</v>
      </c>
      <c r="B402">
        <f>Dati!B402</f>
        <v>1508.0679506014301</v>
      </c>
      <c r="C402">
        <f t="shared" si="33"/>
        <v>2181</v>
      </c>
      <c r="D402">
        <f>IF(OR(RIGHT(A402,2)="12",RIGHT(A402,2)="03",RIGHT(A402,2)="06",RIGHT(A402,2)="09"),TRUNC(Input!$B$12/B402),0)</f>
        <v>0</v>
      </c>
      <c r="E402">
        <f>IF(D402=0,0,IF(Input!$C$2="FISSA",Input!$C$3,MIN(Input!$C$6,MAX(Input!$C$5,B402*Input!$C$4))))</f>
        <v>0</v>
      </c>
      <c r="F402">
        <f t="shared" si="34"/>
        <v>2010</v>
      </c>
      <c r="G402">
        <f>G401*(1+(($B402-$B401)/B401))*(1-Input!$B$8/12)</f>
        <v>1458.5040243284277</v>
      </c>
      <c r="H402">
        <f t="shared" si="30"/>
        <v>3178987.277060301</v>
      </c>
      <c r="I402">
        <f>I401*(1+(($B402-$B401)/B401))*(1-Input!$B$9/12)</f>
        <v>1387.188391230022</v>
      </c>
      <c r="J402">
        <f t="shared" si="31"/>
        <v>3023447.8812726783</v>
      </c>
      <c r="K402">
        <f>K401*(1+(($B402-$B401)/B401))*(1-Input!$B$10/12)</f>
        <v>1275.9757456336308</v>
      </c>
      <c r="L402">
        <f t="shared" si="32"/>
        <v>2780893.1012269487</v>
      </c>
    </row>
    <row r="403" spans="1:12" x14ac:dyDescent="0.35">
      <c r="A403" t="str">
        <f>Dati!A403</f>
        <v>2021-05</v>
      </c>
      <c r="B403">
        <f>Dati!B403</f>
        <v>1532.34799568477</v>
      </c>
      <c r="C403">
        <f t="shared" si="33"/>
        <v>2181</v>
      </c>
      <c r="D403">
        <f>IF(OR(RIGHT(A403,2)="12",RIGHT(A403,2)="03",RIGHT(A403,2)="06",RIGHT(A403,2)="09"),TRUNC(Input!$B$12/B403),0)</f>
        <v>0</v>
      </c>
      <c r="E403">
        <f>IF(D403=0,0,IF(Input!$C$2="FISSA",Input!$C$3,MIN(Input!$C$6,MAX(Input!$C$5,B403*Input!$C$4))))</f>
        <v>0</v>
      </c>
      <c r="F403">
        <f t="shared" si="34"/>
        <v>2010</v>
      </c>
      <c r="G403">
        <f>G402*(1+(($B403-$B402)/B402))*(1-Input!$B$8/12)</f>
        <v>1481.8625863930088</v>
      </c>
      <c r="H403">
        <f t="shared" si="30"/>
        <v>3229932.3009231519</v>
      </c>
      <c r="I403">
        <f>I402*(1+(($B403-$B402)/B402))*(1-Input!$B$9/12)</f>
        <v>1409.2286128262149</v>
      </c>
      <c r="J403">
        <f t="shared" si="31"/>
        <v>3071517.6045739749</v>
      </c>
      <c r="K403">
        <f>K402*(1+(($B403-$B402)/B402))*(1-Input!$B$10/12)</f>
        <v>1295.9788666813599</v>
      </c>
      <c r="L403">
        <f t="shared" si="32"/>
        <v>2824519.9082320458</v>
      </c>
    </row>
    <row r="404" spans="1:12" x14ac:dyDescent="0.35">
      <c r="A404" t="str">
        <f>Dati!A404</f>
        <v>2021-06</v>
      </c>
      <c r="B404">
        <f>Dati!B404</f>
        <v>1553.044934</v>
      </c>
      <c r="C404">
        <f t="shared" si="33"/>
        <v>2184</v>
      </c>
      <c r="D404">
        <f>IF(OR(RIGHT(A404,2)="12",RIGHT(A404,2)="03",RIGHT(A404,2)="06",RIGHT(A404,2)="09"),TRUNC(Input!$B$12/B404),0)</f>
        <v>3</v>
      </c>
      <c r="E404">
        <f>IF(D404=0,0,IF(Input!$C$2="FISSA",Input!$C$3,MIN(Input!$C$6,MAX(Input!$C$5,B404*Input!$C$4))))</f>
        <v>15</v>
      </c>
      <c r="F404">
        <f t="shared" si="34"/>
        <v>2025</v>
      </c>
      <c r="G404">
        <f>G403*(1+(($B404-$B403)/B403))*(1-Input!$B$8/12)</f>
        <v>1501.7524778294378</v>
      </c>
      <c r="H404">
        <f t="shared" si="30"/>
        <v>3277802.411579492</v>
      </c>
      <c r="I404">
        <f>I403*(1+(($B404-$B403)/B403))*(1-Input!$B$9/12)</f>
        <v>1427.9650619789686</v>
      </c>
      <c r="J404">
        <f t="shared" si="31"/>
        <v>3116650.6953620673</v>
      </c>
      <c r="K404">
        <f>K403*(1+(($B404-$B403)/B403))*(1-Input!$B$10/12)</f>
        <v>1312.9359574634627</v>
      </c>
      <c r="L404">
        <f t="shared" si="32"/>
        <v>2865427.1311002024</v>
      </c>
    </row>
    <row r="405" spans="1:12" x14ac:dyDescent="0.35">
      <c r="A405" t="str">
        <f>Dati!A405</f>
        <v>2021-07</v>
      </c>
      <c r="B405">
        <f>Dati!B405</f>
        <v>1564.19616194216</v>
      </c>
      <c r="C405">
        <f t="shared" si="33"/>
        <v>2184</v>
      </c>
      <c r="D405">
        <f>IF(OR(RIGHT(A405,2)="12",RIGHT(A405,2)="03",RIGHT(A405,2)="06",RIGHT(A405,2)="09"),TRUNC(Input!$B$12/B405),0)</f>
        <v>0</v>
      </c>
      <c r="E405">
        <f>IF(D405=0,0,IF(Input!$C$2="FISSA",Input!$C$3,MIN(Input!$C$6,MAX(Input!$C$5,B405*Input!$C$4))))</f>
        <v>0</v>
      </c>
      <c r="F405">
        <f t="shared" si="34"/>
        <v>2025</v>
      </c>
      <c r="G405">
        <f>G404*(1+(($B405-$B404)/B404))*(1-Input!$B$8/12)</f>
        <v>1512.4093692531681</v>
      </c>
      <c r="H405">
        <f t="shared" si="30"/>
        <v>3301077.0624489188</v>
      </c>
      <c r="I405">
        <f>I404*(1+(($B405-$B404)/B404))*(1-Input!$B$9/12)</f>
        <v>1437.9185582290584</v>
      </c>
      <c r="J405">
        <f t="shared" si="31"/>
        <v>3138389.1311722635</v>
      </c>
      <c r="K405">
        <f>K404*(1+(($B405-$B404)/B404))*(1-Input!$B$10/12)</f>
        <v>1321.8121618299306</v>
      </c>
      <c r="L405">
        <f t="shared" si="32"/>
        <v>2884812.7614365686</v>
      </c>
    </row>
    <row r="406" spans="1:12" x14ac:dyDescent="0.35">
      <c r="A406" t="str">
        <f>Dati!A406</f>
        <v>2021-08</v>
      </c>
      <c r="B406">
        <f>Dati!B406</f>
        <v>1603.8342821449501</v>
      </c>
      <c r="C406">
        <f t="shared" si="33"/>
        <v>2184</v>
      </c>
      <c r="D406">
        <f>IF(OR(RIGHT(A406,2)="12",RIGHT(A406,2)="03",RIGHT(A406,2)="06",RIGHT(A406,2)="09"),TRUNC(Input!$B$12/B406),0)</f>
        <v>0</v>
      </c>
      <c r="E406">
        <f>IF(D406=0,0,IF(Input!$C$2="FISSA",Input!$C$3,MIN(Input!$C$6,MAX(Input!$C$5,B406*Input!$C$4))))</f>
        <v>0</v>
      </c>
      <c r="F406">
        <f t="shared" si="34"/>
        <v>2025</v>
      </c>
      <c r="G406">
        <f>G405*(1+(($B406-$B405)/B405))*(1-Input!$B$8/12)</f>
        <v>1550.6059381970394</v>
      </c>
      <c r="H406">
        <f t="shared" si="30"/>
        <v>3384498.369022334</v>
      </c>
      <c r="I406">
        <f>I405*(1+(($B406-$B405)/B405))*(1-Input!$B$9/12)</f>
        <v>1474.0495341385556</v>
      </c>
      <c r="J406">
        <f t="shared" si="31"/>
        <v>3217299.1825586054</v>
      </c>
      <c r="K406">
        <f>K405*(1+(($B406-$B405)/B405))*(1-Input!$B$10/12)</f>
        <v>1354.7433444726237</v>
      </c>
      <c r="L406">
        <f t="shared" si="32"/>
        <v>2956734.4643282103</v>
      </c>
    </row>
    <row r="407" spans="1:12" x14ac:dyDescent="0.35">
      <c r="A407" t="str">
        <f>Dati!A407</f>
        <v>2021-09</v>
      </c>
      <c r="B407">
        <f>Dati!B407</f>
        <v>1538.2672930609399</v>
      </c>
      <c r="C407">
        <f t="shared" si="33"/>
        <v>2187</v>
      </c>
      <c r="D407">
        <f>IF(OR(RIGHT(A407,2)="12",RIGHT(A407,2)="03",RIGHT(A407,2)="06",RIGHT(A407,2)="09"),TRUNC(Input!$B$12/B407),0)</f>
        <v>3</v>
      </c>
      <c r="E407">
        <f>IF(D407=0,0,IF(Input!$C$2="FISSA",Input!$C$3,MIN(Input!$C$6,MAX(Input!$C$5,B407*Input!$C$4))))</f>
        <v>15</v>
      </c>
      <c r="F407">
        <f t="shared" si="34"/>
        <v>2040</v>
      </c>
      <c r="G407">
        <f>G406*(1+(($B407-$B406)/B406))*(1-Input!$B$8/12)</f>
        <v>1487.0910636924284</v>
      </c>
      <c r="H407">
        <f t="shared" si="30"/>
        <v>3250228.156295341</v>
      </c>
      <c r="I407">
        <f>I406*(1+(($B407-$B406)/B406))*(1-Input!$B$9/12)</f>
        <v>1413.4937878762316</v>
      </c>
      <c r="J407">
        <f t="shared" si="31"/>
        <v>3089270.9140853188</v>
      </c>
      <c r="K407">
        <f>K406*(1+(($B407-$B406)/B406))*(1-Input!$B$10/12)</f>
        <v>1298.8181415691242</v>
      </c>
      <c r="L407">
        <f t="shared" si="32"/>
        <v>2838475.2756116749</v>
      </c>
    </row>
    <row r="408" spans="1:12" x14ac:dyDescent="0.35">
      <c r="A408" t="str">
        <f>Dati!A408</f>
        <v>2021-10</v>
      </c>
      <c r="B408">
        <f>Dati!B408</f>
        <v>1617.1796225888399</v>
      </c>
      <c r="C408">
        <f t="shared" si="33"/>
        <v>2187</v>
      </c>
      <c r="D408">
        <f>IF(OR(RIGHT(A408,2)="12",RIGHT(A408,2)="03",RIGHT(A408,2)="06",RIGHT(A408,2)="09"),TRUNC(Input!$B$12/B408),0)</f>
        <v>0</v>
      </c>
      <c r="E408">
        <f>IF(D408=0,0,IF(Input!$C$2="FISSA",Input!$C$3,MIN(Input!$C$6,MAX(Input!$C$5,B408*Input!$C$4))))</f>
        <v>0</v>
      </c>
      <c r="F408">
        <f t="shared" si="34"/>
        <v>2040</v>
      </c>
      <c r="G408">
        <f>G407*(1+(($B408-$B407)/B407))*(1-Input!$B$8/12)</f>
        <v>1563.2477971834933</v>
      </c>
      <c r="H408">
        <f t="shared" si="30"/>
        <v>3416782.9324403</v>
      </c>
      <c r="I408">
        <f>I407*(1+(($B408-$B407)/B407))*(1-Input!$B$9/12)</f>
        <v>1485.695715630188</v>
      </c>
      <c r="J408">
        <f t="shared" si="31"/>
        <v>3247176.5300832214</v>
      </c>
      <c r="K408">
        <f>K407*(1+(($B408-$B407)/B407))*(1-Input!$B$10/12)</f>
        <v>1364.8779152591146</v>
      </c>
      <c r="L408">
        <f t="shared" si="32"/>
        <v>2982948.0006716838</v>
      </c>
    </row>
    <row r="409" spans="1:12" x14ac:dyDescent="0.35">
      <c r="A409" t="str">
        <f>Dati!A409</f>
        <v>2021-11</v>
      </c>
      <c r="B409">
        <f>Dati!B409</f>
        <v>1578.7287100000001</v>
      </c>
      <c r="C409">
        <f t="shared" si="33"/>
        <v>2187</v>
      </c>
      <c r="D409">
        <f>IF(OR(RIGHT(A409,2)="12",RIGHT(A409,2)="03",RIGHT(A409,2)="06",RIGHT(A409,2)="09"),TRUNC(Input!$B$12/B409),0)</f>
        <v>0</v>
      </c>
      <c r="E409">
        <f>IF(D409=0,0,IF(Input!$C$2="FISSA",Input!$C$3,MIN(Input!$C$6,MAX(Input!$C$5,B409*Input!$C$4))))</f>
        <v>0</v>
      </c>
      <c r="F409">
        <f t="shared" si="34"/>
        <v>2040</v>
      </c>
      <c r="G409">
        <f>G408*(1+(($B409-$B408)/B408))*(1-Input!$B$8/12)</f>
        <v>1525.9520227521402</v>
      </c>
      <c r="H409">
        <f t="shared" si="30"/>
        <v>3335217.0737589309</v>
      </c>
      <c r="I409">
        <f>I408*(1+(($B409-$B408)/B408))*(1-Input!$B$9/12)</f>
        <v>1450.0688728804212</v>
      </c>
      <c r="J409">
        <f t="shared" si="31"/>
        <v>3169260.6249894812</v>
      </c>
      <c r="K409">
        <f>K408*(1+(($B409-$B408)/B408))*(1-Input!$B$10/12)</f>
        <v>1331.8706832148209</v>
      </c>
      <c r="L409">
        <f t="shared" si="32"/>
        <v>2910761.1841908135</v>
      </c>
    </row>
    <row r="410" spans="1:12" x14ac:dyDescent="0.35">
      <c r="A410" t="str">
        <f>Dati!A410</f>
        <v>2021-12</v>
      </c>
      <c r="B410">
        <f>Dati!B410</f>
        <v>1642.3845527246499</v>
      </c>
      <c r="C410">
        <f t="shared" si="33"/>
        <v>2190</v>
      </c>
      <c r="D410">
        <f>IF(OR(RIGHT(A410,2)="12",RIGHT(A410,2)="03",RIGHT(A410,2)="06",RIGHT(A410,2)="09"),TRUNC(Input!$B$12/B410),0)</f>
        <v>3</v>
      </c>
      <c r="E410">
        <f>IF(D410=0,0,IF(Input!$C$2="FISSA",Input!$C$3,MIN(Input!$C$6,MAX(Input!$C$5,B410*Input!$C$4))))</f>
        <v>15</v>
      </c>
      <c r="F410">
        <f t="shared" si="34"/>
        <v>2055</v>
      </c>
      <c r="G410">
        <f>G409*(1+(($B410-$B409)/B409))*(1-Input!$B$8/12)</f>
        <v>1587.3475692758623</v>
      </c>
      <c r="H410">
        <f t="shared" si="30"/>
        <v>3474236.1767141386</v>
      </c>
      <c r="I410">
        <f>I409*(1+(($B410-$B409)/B409))*(1-Input!$B$9/12)</f>
        <v>1508.2227500883055</v>
      </c>
      <c r="J410">
        <f t="shared" si="31"/>
        <v>3300952.8226933889</v>
      </c>
      <c r="K410">
        <f>K409*(1+(($B410-$B409)/B409))*(1-Input!$B$10/12)</f>
        <v>1384.9956535008725</v>
      </c>
      <c r="L410">
        <f t="shared" si="32"/>
        <v>3031085.4811669108</v>
      </c>
    </row>
    <row r="411" spans="1:12" x14ac:dyDescent="0.35">
      <c r="A411" t="str">
        <f>Dati!A411</f>
        <v>2022-01</v>
      </c>
      <c r="B411">
        <f>Dati!B411</f>
        <v>1562.03022844059</v>
      </c>
      <c r="C411">
        <f t="shared" si="33"/>
        <v>2190</v>
      </c>
      <c r="D411">
        <f>IF(OR(RIGHT(A411,2)="12",RIGHT(A411,2)="03",RIGHT(A411,2)="06",RIGHT(A411,2)="09"),TRUNC(Input!$B$12/B411),0)</f>
        <v>0</v>
      </c>
      <c r="E411">
        <f>IF(D411=0,0,IF(Input!$C$2="FISSA",Input!$C$3,MIN(Input!$C$6,MAX(Input!$C$5,B411*Input!$C$4))))</f>
        <v>0</v>
      </c>
      <c r="F411">
        <f t="shared" si="34"/>
        <v>2055</v>
      </c>
      <c r="G411">
        <f>G410*(1+(($B411-$B410)/B410))*(1-Input!$B$8/12)</f>
        <v>1509.560144362687</v>
      </c>
      <c r="H411">
        <f t="shared" si="30"/>
        <v>3303881.7161542843</v>
      </c>
      <c r="I411">
        <f>I410*(1+(($B411-$B410)/B410))*(1-Input!$B$9/12)</f>
        <v>1434.1335058431494</v>
      </c>
      <c r="J411">
        <f t="shared" si="31"/>
        <v>3138697.3777964972</v>
      </c>
      <c r="K411">
        <f>K410*(1+(($B411-$B410)/B410))*(1-Input!$B$10/12)</f>
        <v>1316.6853369739695</v>
      </c>
      <c r="L411">
        <f t="shared" si="32"/>
        <v>2881485.8879729933</v>
      </c>
    </row>
    <row r="412" spans="1:12" x14ac:dyDescent="0.35">
      <c r="A412" t="str">
        <f>Dati!A412</f>
        <v>2022-02</v>
      </c>
      <c r="B412">
        <f>Dati!B412</f>
        <v>1522.1551236661101</v>
      </c>
      <c r="C412">
        <f t="shared" si="33"/>
        <v>2190</v>
      </c>
      <c r="D412">
        <f>IF(OR(RIGHT(A412,2)="12",RIGHT(A412,2)="03",RIGHT(A412,2)="06",RIGHT(A412,2)="09"),TRUNC(Input!$B$12/B412),0)</f>
        <v>0</v>
      </c>
      <c r="E412">
        <f>IF(D412=0,0,IF(Input!$C$2="FISSA",Input!$C$3,MIN(Input!$C$6,MAX(Input!$C$5,B412*Input!$C$4))))</f>
        <v>0</v>
      </c>
      <c r="F412">
        <f t="shared" si="34"/>
        <v>2055</v>
      </c>
      <c r="G412">
        <f>G411*(1+(($B412-$B411)/B411))*(1-Input!$B$8/12)</f>
        <v>1470.9018969873184</v>
      </c>
      <c r="H412">
        <f t="shared" si="30"/>
        <v>3219220.1544022271</v>
      </c>
      <c r="I412">
        <f>I411*(1+(($B412-$B411)/B411))*(1-Input!$B$9/12)</f>
        <v>1397.2321649237615</v>
      </c>
      <c r="J412">
        <f t="shared" si="31"/>
        <v>3057883.4411830376</v>
      </c>
      <c r="K412">
        <f>K411*(1+(($B412-$B411)/B411))*(1-Input!$B$10/12)</f>
        <v>1282.5387194177408</v>
      </c>
      <c r="L412">
        <f t="shared" si="32"/>
        <v>2806704.7955248524</v>
      </c>
    </row>
    <row r="413" spans="1:12" x14ac:dyDescent="0.35">
      <c r="A413" t="str">
        <f>Dati!A413</f>
        <v>2022-03</v>
      </c>
      <c r="B413">
        <f>Dati!B413</f>
        <v>1556.02200361062</v>
      </c>
      <c r="C413">
        <f t="shared" si="33"/>
        <v>2193</v>
      </c>
      <c r="D413">
        <f>IF(OR(RIGHT(A413,2)="12",RIGHT(A413,2)="03",RIGHT(A413,2)="06",RIGHT(A413,2)="09"),TRUNC(Input!$B$12/B413),0)</f>
        <v>3</v>
      </c>
      <c r="E413">
        <f>IF(D413=0,0,IF(Input!$C$2="FISSA",Input!$C$3,MIN(Input!$C$6,MAX(Input!$C$5,B413*Input!$C$4))))</f>
        <v>15</v>
      </c>
      <c r="F413">
        <f t="shared" si="34"/>
        <v>2070</v>
      </c>
      <c r="G413">
        <f>G412*(1+(($B413-$B412)/B412))*(1-Input!$B$8/12)</f>
        <v>1503.5031263500853</v>
      </c>
      <c r="H413">
        <f t="shared" si="30"/>
        <v>3295112.3560857368</v>
      </c>
      <c r="I413">
        <f>I412*(1+(($B413-$B412)/B412))*(1-Input!$B$9/12)</f>
        <v>1428.0220303960184</v>
      </c>
      <c r="J413">
        <f t="shared" si="31"/>
        <v>3129582.3126584683</v>
      </c>
      <c r="K413">
        <f>K412*(1+(($B413-$B412)/B412))*(1-Input!$B$10/12)</f>
        <v>1310.5280220917487</v>
      </c>
      <c r="L413">
        <f t="shared" si="32"/>
        <v>2871917.9524472049</v>
      </c>
    </row>
    <row r="414" spans="1:12" x14ac:dyDescent="0.35">
      <c r="A414" t="str">
        <f>Dati!A414</f>
        <v>2022-04</v>
      </c>
      <c r="B414">
        <f>Dati!B414</f>
        <v>1432.0572561531301</v>
      </c>
      <c r="C414">
        <f t="shared" si="33"/>
        <v>2193</v>
      </c>
      <c r="D414">
        <f>IF(OR(RIGHT(A414,2)="12",RIGHT(A414,2)="03",RIGHT(A414,2)="06",RIGHT(A414,2)="09"),TRUNC(Input!$B$12/B414),0)</f>
        <v>0</v>
      </c>
      <c r="E414">
        <f>IF(D414=0,0,IF(Input!$C$2="FISSA",Input!$C$3,MIN(Input!$C$6,MAX(Input!$C$5,B414*Input!$C$4))))</f>
        <v>0</v>
      </c>
      <c r="F414">
        <f t="shared" si="34"/>
        <v>2070</v>
      </c>
      <c r="G414">
        <f>G413*(1+(($B414-$B413)/B413))*(1-Input!$B$8/12)</f>
        <v>1383.6071286456092</v>
      </c>
      <c r="H414">
        <f t="shared" si="30"/>
        <v>3032180.4331198209</v>
      </c>
      <c r="I414">
        <f>I413*(1+(($B414-$B413)/B413))*(1-Input!$B$9/12)</f>
        <v>1313.9809477144206</v>
      </c>
      <c r="J414">
        <f t="shared" si="31"/>
        <v>2879490.2183377245</v>
      </c>
      <c r="K414">
        <f>K413*(1+(($B414-$B413)/B413))*(1-Input!$B$10/12)</f>
        <v>1205.6186734018149</v>
      </c>
      <c r="L414">
        <f t="shared" si="32"/>
        <v>2641851.75077018</v>
      </c>
    </row>
    <row r="415" spans="1:12" x14ac:dyDescent="0.35">
      <c r="A415" t="str">
        <f>Dati!A415</f>
        <v>2022-05</v>
      </c>
      <c r="B415">
        <f>Dati!B415</f>
        <v>1434.7508546625299</v>
      </c>
      <c r="C415">
        <f t="shared" si="33"/>
        <v>2193</v>
      </c>
      <c r="D415">
        <f>IF(OR(RIGHT(A415,2)="12",RIGHT(A415,2)="03",RIGHT(A415,2)="06",RIGHT(A415,2)="09"),TRUNC(Input!$B$12/B415),0)</f>
        <v>0</v>
      </c>
      <c r="E415">
        <f>IF(D415=0,0,IF(Input!$C$2="FISSA",Input!$C$3,MIN(Input!$C$6,MAX(Input!$C$5,B415*Input!$C$4))))</f>
        <v>0</v>
      </c>
      <c r="F415">
        <f t="shared" si="34"/>
        <v>2070</v>
      </c>
      <c r="G415">
        <f>G414*(1+(($B415-$B414)/B414))*(1-Input!$B$8/12)</f>
        <v>1386.094078422338</v>
      </c>
      <c r="H415">
        <f t="shared" si="30"/>
        <v>3037634.3139801873</v>
      </c>
      <c r="I415">
        <f>I414*(1+(($B415-$B414)/B414))*(1-Input!$B$9/12)</f>
        <v>1316.1781921032257</v>
      </c>
      <c r="J415">
        <f t="shared" si="31"/>
        <v>2884308.7752823741</v>
      </c>
      <c r="K415">
        <f>K414*(1+(($B415-$B414)/B414))*(1-Input!$B$10/12)</f>
        <v>1207.3830709551935</v>
      </c>
      <c r="L415">
        <f t="shared" si="32"/>
        <v>2645721.0746047394</v>
      </c>
    </row>
    <row r="416" spans="1:12" x14ac:dyDescent="0.35">
      <c r="A416" t="str">
        <f>Dati!A416</f>
        <v>2022-06</v>
      </c>
      <c r="B416">
        <f>Dati!B416</f>
        <v>1314.39765391733</v>
      </c>
      <c r="C416">
        <f t="shared" si="33"/>
        <v>2196</v>
      </c>
      <c r="D416">
        <f>IF(OR(RIGHT(A416,2)="12",RIGHT(A416,2)="03",RIGHT(A416,2)="06",RIGHT(A416,2)="09"),TRUNC(Input!$B$12/B416),0)</f>
        <v>3</v>
      </c>
      <c r="E416">
        <f>IF(D416=0,0,IF(Input!$C$2="FISSA",Input!$C$3,MIN(Input!$C$6,MAX(Input!$C$5,B416*Input!$C$4))))</f>
        <v>15</v>
      </c>
      <c r="F416">
        <f t="shared" si="34"/>
        <v>2085</v>
      </c>
      <c r="G416">
        <f>G415*(1+(($B416-$B415)/B415))*(1-Input!$B$8/12)</f>
        <v>1269.716603153224</v>
      </c>
      <c r="H416">
        <f t="shared" si="30"/>
        <v>2786212.66052448</v>
      </c>
      <c r="I416">
        <f>I415*(1+(($B416-$B415)/B415))*(1-Input!$B$9/12)</f>
        <v>1205.5201844965343</v>
      </c>
      <c r="J416">
        <f t="shared" si="31"/>
        <v>2645237.3251543893</v>
      </c>
      <c r="K416">
        <f>K415*(1+(($B416-$B415)/B415))*(1-Input!$B$10/12)</f>
        <v>1105.6416020985939</v>
      </c>
      <c r="L416">
        <f t="shared" si="32"/>
        <v>2425903.958208512</v>
      </c>
    </row>
    <row r="417" spans="1:12" x14ac:dyDescent="0.35">
      <c r="A417" t="str">
        <f>Dati!A417</f>
        <v>2022-07</v>
      </c>
      <c r="B417">
        <f>Dati!B417</f>
        <v>1406.6502781536999</v>
      </c>
      <c r="C417">
        <f t="shared" si="33"/>
        <v>2196</v>
      </c>
      <c r="D417">
        <f>IF(OR(RIGHT(A417,2)="12",RIGHT(A417,2)="03",RIGHT(A417,2)="06",RIGHT(A417,2)="09"),TRUNC(Input!$B$12/B417),0)</f>
        <v>0</v>
      </c>
      <c r="E417">
        <f>IF(D417=0,0,IF(Input!$C$2="FISSA",Input!$C$3,MIN(Input!$C$6,MAX(Input!$C$5,B417*Input!$C$4))))</f>
        <v>0</v>
      </c>
      <c r="F417">
        <f t="shared" si="34"/>
        <v>2085</v>
      </c>
      <c r="G417">
        <f>G416*(1+(($B417-$B416)/B416))*(1-Input!$B$8/12)</f>
        <v>1358.7199965029981</v>
      </c>
      <c r="H417">
        <f t="shared" si="30"/>
        <v>2981664.1123205838</v>
      </c>
      <c r="I417">
        <f>I416*(1+(($B417-$B416)/B416))*(1-Input!$B$9/12)</f>
        <v>1289.8623316297833</v>
      </c>
      <c r="J417">
        <f t="shared" si="31"/>
        <v>2830452.6802590042</v>
      </c>
      <c r="K417">
        <f>K416*(1+(($B417-$B416)/B416))*(1-Input!$B$10/12)</f>
        <v>1182.7494070908442</v>
      </c>
      <c r="L417">
        <f t="shared" si="32"/>
        <v>2595232.6979714939</v>
      </c>
    </row>
    <row r="418" spans="1:12" x14ac:dyDescent="0.35">
      <c r="A418" t="str">
        <f>Dati!A418</f>
        <v>2022-08</v>
      </c>
      <c r="B418">
        <f>Dati!B418</f>
        <v>1355.4129656441901</v>
      </c>
      <c r="C418">
        <f t="shared" si="33"/>
        <v>2196</v>
      </c>
      <c r="D418">
        <f>IF(OR(RIGHT(A418,2)="12",RIGHT(A418,2)="03",RIGHT(A418,2)="06",RIGHT(A418,2)="09"),TRUNC(Input!$B$12/B418),0)</f>
        <v>0</v>
      </c>
      <c r="E418">
        <f>IF(D418=0,0,IF(Input!$C$2="FISSA",Input!$C$3,MIN(Input!$C$6,MAX(Input!$C$5,B418*Input!$C$4))))</f>
        <v>0</v>
      </c>
      <c r="F418">
        <f t="shared" si="34"/>
        <v>2085</v>
      </c>
      <c r="G418">
        <f>G417*(1+(($B418-$B417)/B417))*(1-Input!$B$8/12)</f>
        <v>1309.119444717672</v>
      </c>
      <c r="H418">
        <f t="shared" si="30"/>
        <v>2872741.3006000076</v>
      </c>
      <c r="I418">
        <f>I417*(1+(($B418-$B417)/B417))*(1-Input!$B$9/12)</f>
        <v>1242.6200932624597</v>
      </c>
      <c r="J418">
        <f t="shared" si="31"/>
        <v>2726708.7248043614</v>
      </c>
      <c r="K418">
        <f>K417*(1+(($B418-$B417)/B417))*(1-Input!$B$10/12)</f>
        <v>1139.1928343873201</v>
      </c>
      <c r="L418">
        <f t="shared" si="32"/>
        <v>2499582.4643145548</v>
      </c>
    </row>
    <row r="419" spans="1:12" x14ac:dyDescent="0.35">
      <c r="A419" t="str">
        <f>Dati!A419</f>
        <v>2022-09</v>
      </c>
      <c r="B419">
        <f>Dati!B419</f>
        <v>1226.2292366762899</v>
      </c>
      <c r="C419">
        <f t="shared" si="33"/>
        <v>2200</v>
      </c>
      <c r="D419">
        <f>IF(OR(RIGHT(A419,2)="12",RIGHT(A419,2)="03",RIGHT(A419,2)="06",RIGHT(A419,2)="09"),TRUNC(Input!$B$12/B419),0)</f>
        <v>4</v>
      </c>
      <c r="E419">
        <f>IF(D419=0,0,IF(Input!$C$2="FISSA",Input!$C$3,MIN(Input!$C$6,MAX(Input!$C$5,B419*Input!$C$4))))</f>
        <v>15</v>
      </c>
      <c r="F419">
        <f t="shared" si="34"/>
        <v>2100</v>
      </c>
      <c r="G419">
        <f>G418*(1+(($B419-$B418)/B418))*(1-Input!$B$8/12)</f>
        <v>1184.2492323166173</v>
      </c>
      <c r="H419">
        <f t="shared" si="30"/>
        <v>2603248.3110965579</v>
      </c>
      <c r="I419">
        <f>I418*(1+(($B419-$B418)/B418))*(1-Input!$B$9/12)</f>
        <v>1123.9523907675243</v>
      </c>
      <c r="J419">
        <f t="shared" si="31"/>
        <v>2470595.2596885534</v>
      </c>
      <c r="K419">
        <f>K418*(1+(($B419-$B418)/B418))*(1-Input!$B$10/12)</f>
        <v>1030.1875138039588</v>
      </c>
      <c r="L419">
        <f t="shared" si="32"/>
        <v>2264312.5303687095</v>
      </c>
    </row>
    <row r="420" spans="1:12" x14ac:dyDescent="0.35">
      <c r="A420" t="str">
        <f>Dati!A420</f>
        <v>2022-10</v>
      </c>
      <c r="B420">
        <f>Dati!B420</f>
        <v>1300.54199048591</v>
      </c>
      <c r="C420">
        <f t="shared" si="33"/>
        <v>2200</v>
      </c>
      <c r="D420">
        <f>IF(OR(RIGHT(A420,2)="12",RIGHT(A420,2)="03",RIGHT(A420,2)="06",RIGHT(A420,2)="09"),TRUNC(Input!$B$12/B420),0)</f>
        <v>0</v>
      </c>
      <c r="E420">
        <f>IF(D420=0,0,IF(Input!$C$2="FISSA",Input!$C$3,MIN(Input!$C$6,MAX(Input!$C$5,B420*Input!$C$4))))</f>
        <v>0</v>
      </c>
      <c r="F420">
        <f t="shared" si="34"/>
        <v>2100</v>
      </c>
      <c r="G420">
        <f>G419*(1+(($B420-$B419)/B419))*(1-Input!$B$8/12)</f>
        <v>1255.9132180278705</v>
      </c>
      <c r="H420">
        <f t="shared" si="30"/>
        <v>2760909.0796613148</v>
      </c>
      <c r="I420">
        <f>I419*(1+(($B420-$B419)/B419))*(1-Input!$B$9/12)</f>
        <v>1191.818548363945</v>
      </c>
      <c r="J420">
        <f t="shared" si="31"/>
        <v>2619900.8064006791</v>
      </c>
      <c r="K420">
        <f>K419*(1+(($B420-$B419)/B419))*(1-Input!$B$10/12)</f>
        <v>1092.1643595149706</v>
      </c>
      <c r="L420">
        <f t="shared" si="32"/>
        <v>2400661.590932935</v>
      </c>
    </row>
    <row r="421" spans="1:12" x14ac:dyDescent="0.35">
      <c r="A421" t="str">
        <f>Dati!A421</f>
        <v>2022-11</v>
      </c>
      <c r="B421">
        <f>Dati!B421</f>
        <v>1402.0131917321901</v>
      </c>
      <c r="C421">
        <f t="shared" si="33"/>
        <v>2200</v>
      </c>
      <c r="D421">
        <f>IF(OR(RIGHT(A421,2)="12",RIGHT(A421,2)="03",RIGHT(A421,2)="06",RIGHT(A421,2)="09"),TRUNC(Input!$B$12/B421),0)</f>
        <v>0</v>
      </c>
      <c r="E421">
        <f>IF(D421=0,0,IF(Input!$C$2="FISSA",Input!$C$3,MIN(Input!$C$6,MAX(Input!$C$5,B421*Input!$C$4))))</f>
        <v>0</v>
      </c>
      <c r="F421">
        <f t="shared" si="34"/>
        <v>2100</v>
      </c>
      <c r="G421">
        <f>G420*(1+(($B421-$B420)/B420))*(1-Input!$B$8/12)</f>
        <v>1353.7895572136058</v>
      </c>
      <c r="H421">
        <f t="shared" si="30"/>
        <v>2976237.025869933</v>
      </c>
      <c r="I421">
        <f>I420*(1+(($B421-$B420)/B420))*(1-Input!$B$9/12)</f>
        <v>1284.5392348488544</v>
      </c>
      <c r="J421">
        <f t="shared" si="31"/>
        <v>2823886.3166674799</v>
      </c>
      <c r="K421">
        <f>K420*(1+(($B421-$B420)/B420))*(1-Input!$B$10/12)</f>
        <v>1176.8868969708346</v>
      </c>
      <c r="L421">
        <f t="shared" si="32"/>
        <v>2587051.1733358363</v>
      </c>
    </row>
    <row r="422" spans="1:12" x14ac:dyDescent="0.35">
      <c r="A422" t="str">
        <f>Dati!A422</f>
        <v>2022-12</v>
      </c>
      <c r="B422">
        <f>Dati!B422</f>
        <v>1347.3998688822501</v>
      </c>
      <c r="C422">
        <f t="shared" si="33"/>
        <v>2203</v>
      </c>
      <c r="D422">
        <f>IF(OR(RIGHT(A422,2)="12",RIGHT(A422,2)="03",RIGHT(A422,2)="06",RIGHT(A422,2)="09"),TRUNC(Input!$B$12/B422),0)</f>
        <v>3</v>
      </c>
      <c r="E422">
        <f>IF(D422=0,0,IF(Input!$C$2="FISSA",Input!$C$3,MIN(Input!$C$6,MAX(Input!$C$5,B422*Input!$C$4))))</f>
        <v>15</v>
      </c>
      <c r="F422">
        <f t="shared" si="34"/>
        <v>2115</v>
      </c>
      <c r="G422">
        <f>G421*(1+(($B422-$B421)/B421))*(1-Input!$B$8/12)</f>
        <v>1300.9462925530408</v>
      </c>
      <c r="H422">
        <f t="shared" si="30"/>
        <v>2863869.6824943488</v>
      </c>
      <c r="I422">
        <f>I421*(1+(($B422-$B421)/B421))*(1-Input!$B$9/12)</f>
        <v>1234.2447460418537</v>
      </c>
      <c r="J422">
        <f t="shared" si="31"/>
        <v>2716926.1755302036</v>
      </c>
      <c r="K422">
        <f>K421*(1+(($B422-$B421)/B421))*(1-Input!$B$10/12)</f>
        <v>1130.5717636329305</v>
      </c>
      <c r="L422">
        <f t="shared" si="32"/>
        <v>2488534.5952833458</v>
      </c>
    </row>
    <row r="423" spans="1:12" x14ac:dyDescent="0.35">
      <c r="A423" t="str">
        <f>Dati!A423</f>
        <v>2023-01</v>
      </c>
      <c r="B423">
        <f>Dati!B423</f>
        <v>1444.3159081977999</v>
      </c>
      <c r="C423">
        <f t="shared" si="33"/>
        <v>2203</v>
      </c>
      <c r="D423">
        <f>IF(OR(RIGHT(A423,2)="12",RIGHT(A423,2)="03",RIGHT(A423,2)="06",RIGHT(A423,2)="09"),TRUNC(Input!$B$12/B423),0)</f>
        <v>0</v>
      </c>
      <c r="E423">
        <f>IF(D423=0,0,IF(Input!$C$2="FISSA",Input!$C$3,MIN(Input!$C$6,MAX(Input!$C$5,B423*Input!$C$4))))</f>
        <v>0</v>
      </c>
      <c r="F423">
        <f t="shared" si="34"/>
        <v>2115</v>
      </c>
      <c r="G423">
        <f>G422*(1+(($B423-$B422)/B422))*(1-Input!$B$8/12)</f>
        <v>1394.4047999290156</v>
      </c>
      <c r="H423">
        <f t="shared" si="30"/>
        <v>3069758.7742436212</v>
      </c>
      <c r="I423">
        <f>I422*(1+(($B423-$B422)/B422))*(1-Input!$B$9/12)</f>
        <v>1322.7461121874392</v>
      </c>
      <c r="J423">
        <f t="shared" si="31"/>
        <v>2911894.6851489283</v>
      </c>
      <c r="K423">
        <f>K422*(1+(($B423-$B422)/B422))*(1-Input!$B$10/12)</f>
        <v>1211.3867940097764</v>
      </c>
      <c r="L423">
        <f t="shared" si="32"/>
        <v>2666570.1072035376</v>
      </c>
    </row>
    <row r="424" spans="1:12" x14ac:dyDescent="0.35">
      <c r="A424" t="str">
        <f>Dati!A424</f>
        <v>2023-02</v>
      </c>
      <c r="B424">
        <f>Dati!B424</f>
        <v>1403.4293027966</v>
      </c>
      <c r="C424">
        <f t="shared" si="33"/>
        <v>2203</v>
      </c>
      <c r="D424">
        <f>IF(OR(RIGHT(A424,2)="12",RIGHT(A424,2)="03",RIGHT(A424,2)="06",RIGHT(A424,2)="09"),TRUNC(Input!$B$12/B424),0)</f>
        <v>0</v>
      </c>
      <c r="E424">
        <f>IF(D424=0,0,IF(Input!$C$2="FISSA",Input!$C$3,MIN(Input!$C$6,MAX(Input!$C$5,B424*Input!$C$4))))</f>
        <v>0</v>
      </c>
      <c r="F424">
        <f t="shared" si="34"/>
        <v>2115</v>
      </c>
      <c r="G424">
        <f>G423*(1+(($B424-$B423)/B423))*(1-Input!$B$8/12)</f>
        <v>1354.8181987249006</v>
      </c>
      <c r="H424">
        <f t="shared" si="30"/>
        <v>2982549.4917909559</v>
      </c>
      <c r="I424">
        <f>I423*(1+(($B424-$B423)/B423))*(1-Input!$B$9/12)</f>
        <v>1285.0332101862907</v>
      </c>
      <c r="J424">
        <f t="shared" si="31"/>
        <v>2828813.1620403985</v>
      </c>
      <c r="K424">
        <f>K423*(1+(($B424-$B423)/B423))*(1-Input!$B$10/12)</f>
        <v>1176.6036369677611</v>
      </c>
      <c r="L424">
        <f t="shared" si="32"/>
        <v>2589942.8122399775</v>
      </c>
    </row>
    <row r="425" spans="1:12" x14ac:dyDescent="0.35">
      <c r="A425" t="str">
        <f>Dati!A425</f>
        <v>2023-03</v>
      </c>
      <c r="B425">
        <f>Dati!B425</f>
        <v>1447.67490812246</v>
      </c>
      <c r="C425">
        <f t="shared" si="33"/>
        <v>2206</v>
      </c>
      <c r="D425">
        <f>IF(OR(RIGHT(A425,2)="12",RIGHT(A425,2)="03",RIGHT(A425,2)="06",RIGHT(A425,2)="09"),TRUNC(Input!$B$12/B425),0)</f>
        <v>3</v>
      </c>
      <c r="E425">
        <f>IF(D425=0,0,IF(Input!$C$2="FISSA",Input!$C$3,MIN(Input!$C$6,MAX(Input!$C$5,B425*Input!$C$4))))</f>
        <v>15</v>
      </c>
      <c r="F425">
        <f t="shared" si="34"/>
        <v>2130</v>
      </c>
      <c r="G425">
        <f>G424*(1+(($B425-$B424)/B424))*(1-Input!$B$8/12)</f>
        <v>1397.414791583077</v>
      </c>
      <c r="H425">
        <f t="shared" si="30"/>
        <v>3080567.0302322679</v>
      </c>
      <c r="I425">
        <f>I424*(1+(($B425-$B424)/B424))*(1-Input!$B$9/12)</f>
        <v>1325.2700126265563</v>
      </c>
      <c r="J425">
        <f t="shared" si="31"/>
        <v>2921415.6478541833</v>
      </c>
      <c r="K425">
        <f>K424*(1+(($B425-$B424)/B424))*(1-Input!$B$10/12)</f>
        <v>1213.1924521124959</v>
      </c>
      <c r="L425">
        <f t="shared" si="32"/>
        <v>2674172.5493601658</v>
      </c>
    </row>
    <row r="426" spans="1:12" x14ac:dyDescent="0.35">
      <c r="A426" t="str">
        <f>Dati!A426</f>
        <v>2023-04</v>
      </c>
      <c r="B426">
        <f>Dati!B426</f>
        <v>1469.1699282598099</v>
      </c>
      <c r="C426">
        <f t="shared" si="33"/>
        <v>2206</v>
      </c>
      <c r="D426">
        <f>IF(OR(RIGHT(A426,2)="12",RIGHT(A426,2)="03",RIGHT(A426,2)="06",RIGHT(A426,2)="09"),TRUNC(Input!$B$12/B426),0)</f>
        <v>0</v>
      </c>
      <c r="E426">
        <f>IF(D426=0,0,IF(Input!$C$2="FISSA",Input!$C$3,MIN(Input!$C$6,MAX(Input!$C$5,B426*Input!$C$4))))</f>
        <v>0</v>
      </c>
      <c r="F426">
        <f t="shared" si="34"/>
        <v>2130</v>
      </c>
      <c r="G426">
        <f>G425*(1+(($B426-$B425)/B425))*(1-Input!$B$8/12)</f>
        <v>1418.0453711894834</v>
      </c>
      <c r="H426">
        <f t="shared" si="30"/>
        <v>3126078.0888440004</v>
      </c>
      <c r="I426">
        <f>I425*(1+(($B426-$B425)/B425))*(1-Input!$B$9/12)</f>
        <v>1344.6673722761525</v>
      </c>
      <c r="J426">
        <f t="shared" si="31"/>
        <v>2964206.2232411923</v>
      </c>
      <c r="K426">
        <f>K425*(1+(($B426-$B425)/B425))*(1-Input!$B$10/12)</f>
        <v>1230.6928835064696</v>
      </c>
      <c r="L426">
        <f t="shared" si="32"/>
        <v>2712778.501015272</v>
      </c>
    </row>
    <row r="427" spans="1:12" x14ac:dyDescent="0.35">
      <c r="A427" t="str">
        <f>Dati!A427</f>
        <v>2023-05</v>
      </c>
      <c r="B427">
        <f>Dati!B427</f>
        <v>1454.4817842935599</v>
      </c>
      <c r="C427">
        <f t="shared" si="33"/>
        <v>2206</v>
      </c>
      <c r="D427">
        <f>IF(OR(RIGHT(A427,2)="12",RIGHT(A427,2)="03",RIGHT(A427,2)="06",RIGHT(A427,2)="09"),TRUNC(Input!$B$12/B427),0)</f>
        <v>0</v>
      </c>
      <c r="E427">
        <f>IF(D427=0,0,IF(Input!$C$2="FISSA",Input!$C$3,MIN(Input!$C$6,MAX(Input!$C$5,B427*Input!$C$4))))</f>
        <v>0</v>
      </c>
      <c r="F427">
        <f t="shared" si="34"/>
        <v>2130</v>
      </c>
      <c r="G427">
        <f>G426*(1+(($B427-$B426)/B426))*(1-Input!$B$8/12)</f>
        <v>1403.7513600460245</v>
      </c>
      <c r="H427">
        <f t="shared" si="30"/>
        <v>3094545.5002615303</v>
      </c>
      <c r="I427">
        <f>I426*(1+(($B427-$B426)/B426))*(1-Input!$B$9/12)</f>
        <v>1330.9466142564449</v>
      </c>
      <c r="J427">
        <f t="shared" si="31"/>
        <v>2933938.2310497174</v>
      </c>
      <c r="K427">
        <f>K426*(1+(($B427-$B426)/B426))*(1-Input!$B$10/12)</f>
        <v>1217.88127083009</v>
      </c>
      <c r="L427">
        <f t="shared" si="32"/>
        <v>2684516.0834511784</v>
      </c>
    </row>
    <row r="428" spans="1:12" x14ac:dyDescent="0.35">
      <c r="A428" t="str">
        <f>Dati!A428</f>
        <v>2023-06</v>
      </c>
      <c r="B428">
        <f>Dati!B428</f>
        <v>1539.5734746708399</v>
      </c>
      <c r="C428">
        <f t="shared" si="33"/>
        <v>2209</v>
      </c>
      <c r="D428">
        <f>IF(OR(RIGHT(A428,2)="12",RIGHT(A428,2)="03",RIGHT(A428,2)="06",RIGHT(A428,2)="09"),TRUNC(Input!$B$12/B428),0)</f>
        <v>3</v>
      </c>
      <c r="E428">
        <f>IF(D428=0,0,IF(Input!$C$2="FISSA",Input!$C$3,MIN(Input!$C$6,MAX(Input!$C$5,B428*Input!$C$4))))</f>
        <v>15</v>
      </c>
      <c r="F428">
        <f t="shared" si="34"/>
        <v>2145</v>
      </c>
      <c r="G428">
        <f>G427*(1+(($B428-$B427)/B427))*(1-Input!$B$8/12)</f>
        <v>1485.75134051128</v>
      </c>
      <c r="H428">
        <f t="shared" si="30"/>
        <v>3279879.7111894176</v>
      </c>
      <c r="I428">
        <f>I427*(1+(($B428-$B427)/B427))*(1-Input!$B$9/12)</f>
        <v>1408.5176121581014</v>
      </c>
      <c r="J428">
        <f t="shared" si="31"/>
        <v>3109270.405257246</v>
      </c>
      <c r="K428">
        <f>K427*(1+(($B428-$B427)/B427))*(1-Input!$B$10/12)</f>
        <v>1288.5939602219144</v>
      </c>
      <c r="L428">
        <f t="shared" si="32"/>
        <v>2844359.0581302089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4F99A-05BD-4CBF-8480-EB430C7E9F4F}">
  <dimension ref="A1:L428"/>
  <sheetViews>
    <sheetView workbookViewId="0">
      <pane ySplit="1" topLeftCell="A382" activePane="bottomLeft" state="frozen"/>
      <selection pane="bottomLeft" activeCell="G385" sqref="G385"/>
    </sheetView>
  </sheetViews>
  <sheetFormatPr defaultRowHeight="14.5" x14ac:dyDescent="0.35"/>
  <cols>
    <col min="3" max="3" width="13.26953125" customWidth="1"/>
    <col min="4" max="4" width="12.54296875" bestFit="1" customWidth="1"/>
    <col min="7" max="7" width="12" customWidth="1"/>
    <col min="8" max="8" width="8.54296875" customWidth="1"/>
    <col min="9" max="9" width="11.81640625" bestFit="1" customWidth="1"/>
    <col min="11" max="11" width="11.81640625" bestFit="1" customWidth="1"/>
    <col min="15" max="17" width="16.26953125" bestFit="1" customWidth="1"/>
  </cols>
  <sheetData>
    <row r="1" spans="1:12" x14ac:dyDescent="0.35">
      <c r="A1" s="5" t="s">
        <v>436</v>
      </c>
      <c r="B1" s="5" t="s">
        <v>437</v>
      </c>
      <c r="C1" s="5" t="s">
        <v>448</v>
      </c>
      <c r="D1" s="5" t="s">
        <v>449</v>
      </c>
      <c r="E1" s="5" t="s">
        <v>450</v>
      </c>
      <c r="F1" s="5" t="s">
        <v>451</v>
      </c>
      <c r="G1" s="6" t="s">
        <v>456</v>
      </c>
      <c r="H1" s="6" t="s">
        <v>441</v>
      </c>
      <c r="I1" s="3" t="s">
        <v>457</v>
      </c>
      <c r="J1" s="3" t="s">
        <v>442</v>
      </c>
      <c r="K1" s="4" t="s">
        <v>458</v>
      </c>
      <c r="L1" s="4" t="s">
        <v>443</v>
      </c>
    </row>
    <row r="2" spans="1:12" x14ac:dyDescent="0.35">
      <c r="A2" t="str">
        <f>Dati!A2</f>
        <v>1987-12</v>
      </c>
      <c r="B2">
        <f>Dati!B2</f>
        <v>100</v>
      </c>
      <c r="C2">
        <f>0+D2</f>
        <v>50</v>
      </c>
      <c r="D2">
        <f>IF(OR(RIGHT(A2,2)="12",RIGHT(A2,2)="03",RIGHT(A2,2)="06",RIGHT(A2,2)="09"),TRUNC(Input!$B$12/B2),0)</f>
        <v>50</v>
      </c>
      <c r="E2">
        <f>IF(D2=0,0,IF(Input!$D$2="FISSA",Input!$D$3,MIN(Input!$D$6,MAX(Input!$D$5,B2*Input!$D$4))))</f>
        <v>30</v>
      </c>
      <c r="F2">
        <f>E2</f>
        <v>30</v>
      </c>
      <c r="G2">
        <f>B2*(1-Input!B8/12)</f>
        <v>99.991666666666674</v>
      </c>
      <c r="H2">
        <f>G2*$C2-$F2</f>
        <v>4969.5833333333339</v>
      </c>
      <c r="I2">
        <f>B2*(1-Input!B9/12)</f>
        <v>99.979166666666657</v>
      </c>
      <c r="J2">
        <f>I2*$C2-$F2</f>
        <v>4968.958333333333</v>
      </c>
      <c r="K2">
        <f>B2*(1-Input!B10/12)</f>
        <v>99.958333333333343</v>
      </c>
      <c r="L2">
        <f>K2*$C2-$F2</f>
        <v>4967.916666666667</v>
      </c>
    </row>
    <row r="3" spans="1:12" x14ac:dyDescent="0.35">
      <c r="A3" t="str">
        <f>Dati!A3</f>
        <v>1988-01</v>
      </c>
      <c r="B3">
        <f>Dati!B3</f>
        <v>102.533403690836</v>
      </c>
      <c r="C3">
        <f>C2+D3</f>
        <v>50</v>
      </c>
      <c r="D3">
        <f>IF(OR(RIGHT(A3,2)="12",RIGHT(A3,2)="03",RIGHT(A3,2)="06",RIGHT(A3,2)="09"),TRUNC(Input!$B$12/B3),0)</f>
        <v>0</v>
      </c>
      <c r="E3">
        <f>IF(D3=0,0,IF(Input!$D$2="FISSA",Input!$D$3,MIN(Input!$D$6,MAX(Input!$D$5,B3*Input!$D$4))))</f>
        <v>0</v>
      </c>
      <c r="F3">
        <f>F2+E3</f>
        <v>30</v>
      </c>
      <c r="G3">
        <f>G2*(1+(($B3-$B2)/B2))*(1-Input!$B$8/12)</f>
        <v>102.51631550225838</v>
      </c>
      <c r="H3">
        <f t="shared" ref="H3:H66" si="0">G3*C3-F3</f>
        <v>5095.8157751129193</v>
      </c>
      <c r="I3">
        <f>I2*(1+(($B3-$B2)/B2))*(1-Input!$B$9/12)</f>
        <v>102.49068588953266</v>
      </c>
      <c r="J3">
        <f t="shared" ref="J3:J66" si="1">I3*$C3-$F3</f>
        <v>5094.5342944766326</v>
      </c>
      <c r="K3">
        <f>K2*(1+(($B3-$B2)/B2))*(1-Input!$B$10/12)</f>
        <v>102.44797698869846</v>
      </c>
      <c r="L3">
        <f t="shared" ref="L3:L66" si="2">K3*$C3-$F3</f>
        <v>5092.3988494349232</v>
      </c>
    </row>
    <row r="4" spans="1:12" x14ac:dyDescent="0.35">
      <c r="A4" t="str">
        <f>Dati!A4</f>
        <v>1988-02</v>
      </c>
      <c r="B4">
        <f>Dati!B4</f>
        <v>108.488225573137</v>
      </c>
      <c r="C4">
        <f t="shared" ref="C4:C67" si="3">C3+D4</f>
        <v>50</v>
      </c>
      <c r="D4">
        <f>IF(OR(RIGHT(A4,2)="12",RIGHT(A4,2)="03",RIGHT(A4,2)="06",RIGHT(A4,2)="09"),TRUNC(Input!$B$12/B4),0)</f>
        <v>0</v>
      </c>
      <c r="E4">
        <f>IF(D4=0,0,IF(Input!$D$2="FISSA",Input!$D$3,MIN(Input!$D$6,MAX(Input!$D$5,B4*Input!$D$4))))</f>
        <v>0</v>
      </c>
      <c r="F4">
        <f t="shared" ref="F4:F67" si="4">F3+E4</f>
        <v>30</v>
      </c>
      <c r="G4">
        <f>G3*(1+(($B4-$B3)/B3))*(1-Input!$B$8/12)</f>
        <v>108.46110577685231</v>
      </c>
      <c r="H4">
        <f t="shared" si="0"/>
        <v>5393.0552888426155</v>
      </c>
      <c r="I4">
        <f>I3*(1+(($B4-$B3)/B3))*(1-Input!$B$9/12)</f>
        <v>108.42043455724382</v>
      </c>
      <c r="J4">
        <f t="shared" si="1"/>
        <v>5391.0217278621913</v>
      </c>
      <c r="K4">
        <f>K3*(1+(($B4-$B3)/B3))*(1-Input!$B$10/12)</f>
        <v>108.35267178760694</v>
      </c>
      <c r="L4">
        <f t="shared" si="2"/>
        <v>5387.6335893803471</v>
      </c>
    </row>
    <row r="5" spans="1:12" x14ac:dyDescent="0.35">
      <c r="A5" t="str">
        <f>Dati!A5</f>
        <v>1988-03</v>
      </c>
      <c r="B5">
        <f>Dati!B5</f>
        <v>111.86216624151599</v>
      </c>
      <c r="C5">
        <f t="shared" si="3"/>
        <v>94</v>
      </c>
      <c r="D5">
        <f>IF(OR(RIGHT(A5,2)="12",RIGHT(A5,2)="03",RIGHT(A5,2)="06",RIGHT(A5,2)="09"),TRUNC(Input!$B$12/B5),0)</f>
        <v>44</v>
      </c>
      <c r="E5">
        <f>IF(D5=0,0,IF(Input!$D$2="FISSA",Input!$D$3,MIN(Input!$D$6,MAX(Input!$D$5,B5*Input!$D$4))))</f>
        <v>30</v>
      </c>
      <c r="F5">
        <f t="shared" si="4"/>
        <v>60</v>
      </c>
      <c r="G5">
        <f>G4*(1+(($B5-$B4)/B4))*(1-Input!$B$8/12)</f>
        <v>111.82488351343348</v>
      </c>
      <c r="H5">
        <f t="shared" si="0"/>
        <v>10451.539050262747</v>
      </c>
      <c r="I5">
        <f>I4*(1+(($B5-$B4)/B4))*(1-Input!$B$9/12)</f>
        <v>111.76897689637474</v>
      </c>
      <c r="J5">
        <f t="shared" si="1"/>
        <v>10446.283828259226</v>
      </c>
      <c r="K5">
        <f>K4*(1+(($B5-$B4)/B4))*(1-Input!$B$10/12)</f>
        <v>111.67584578850582</v>
      </c>
      <c r="L5">
        <f t="shared" si="2"/>
        <v>10437.529504119548</v>
      </c>
    </row>
    <row r="6" spans="1:12" x14ac:dyDescent="0.35">
      <c r="A6" t="str">
        <f>Dati!A6</f>
        <v>1988-04</v>
      </c>
      <c r="B6">
        <f>Dati!B6</f>
        <v>113.31388056347301</v>
      </c>
      <c r="C6">
        <f t="shared" si="3"/>
        <v>94</v>
      </c>
      <c r="D6">
        <f>IF(OR(RIGHT(A6,2)="12",RIGHT(A6,2)="03",RIGHT(A6,2)="06",RIGHT(A6,2)="09"),TRUNC(Input!$B$12/B6),0)</f>
        <v>0</v>
      </c>
      <c r="E6">
        <f>IF(D6=0,0,IF(Input!$D$2="FISSA",Input!$D$3,MIN(Input!$D$6,MAX(Input!$D$5,B6*Input!$D$4))))</f>
        <v>0</v>
      </c>
      <c r="F6">
        <f t="shared" si="4"/>
        <v>60</v>
      </c>
      <c r="G6">
        <f>G5*(1+(($B6-$B5)/B5))*(1-Input!$B$8/12)</f>
        <v>113.26667431493532</v>
      </c>
      <c r="H6">
        <f t="shared" si="0"/>
        <v>10587.067385603919</v>
      </c>
      <c r="I6">
        <f>I5*(1+(($B6-$B5)/B5))*(1-Input!$B$9/12)</f>
        <v>113.19589444234605</v>
      </c>
      <c r="J6">
        <f t="shared" si="1"/>
        <v>10580.414077580528</v>
      </c>
      <c r="K6">
        <f>K5*(1+(($B6-$B5)/B5))*(1-Input!$B$10/12)</f>
        <v>113.07800662250101</v>
      </c>
      <c r="L6">
        <f t="shared" si="2"/>
        <v>10569.332622515094</v>
      </c>
    </row>
    <row r="7" spans="1:12" x14ac:dyDescent="0.35">
      <c r="A7" t="str">
        <f>Dati!A7</f>
        <v>1988-05</v>
      </c>
      <c r="B7">
        <f>Dati!B7</f>
        <v>111.102469116173</v>
      </c>
      <c r="C7">
        <f t="shared" si="3"/>
        <v>94</v>
      </c>
      <c r="D7">
        <f>IF(OR(RIGHT(A7,2)="12",RIGHT(A7,2)="03",RIGHT(A7,2)="06",RIGHT(A7,2)="09"),TRUNC(Input!$B$12/B7),0)</f>
        <v>0</v>
      </c>
      <c r="E7">
        <f>IF(D7=0,0,IF(Input!$D$2="FISSA",Input!$D$3,MIN(Input!$D$6,MAX(Input!$D$5,B7*Input!$D$4))))</f>
        <v>0</v>
      </c>
      <c r="F7">
        <f t="shared" si="4"/>
        <v>60</v>
      </c>
      <c r="G7">
        <f>G6*(1+(($B7-$B6)/B6))*(1-Input!$B$8/12)</f>
        <v>111.04692945350295</v>
      </c>
      <c r="H7">
        <f t="shared" si="0"/>
        <v>10378.411368629279</v>
      </c>
      <c r="I7">
        <f>I6*(1+(($B7-$B6)/B6))*(1-Input!$B$9/12)</f>
        <v>110.96366334202521</v>
      </c>
      <c r="J7">
        <f t="shared" si="1"/>
        <v>10370.584354150371</v>
      </c>
      <c r="K7">
        <f>K6*(1+(($B7-$B6)/B6))*(1-Input!$B$10/12)</f>
        <v>110.82500211204095</v>
      </c>
      <c r="L7">
        <f t="shared" si="2"/>
        <v>10357.55019853185</v>
      </c>
    </row>
    <row r="8" spans="1:12" x14ac:dyDescent="0.35">
      <c r="A8" t="str">
        <f>Dati!A8</f>
        <v>1988-06</v>
      </c>
      <c r="B8">
        <f>Dati!B8</f>
        <v>111.01436835907199</v>
      </c>
      <c r="C8">
        <f t="shared" si="3"/>
        <v>139</v>
      </c>
      <c r="D8">
        <f>IF(OR(RIGHT(A8,2)="12",RIGHT(A8,2)="03",RIGHT(A8,2)="06",RIGHT(A8,2)="09"),TRUNC(Input!$B$12/B8),0)</f>
        <v>45</v>
      </c>
      <c r="E8">
        <f>IF(D8=0,0,IF(Input!$D$2="FISSA",Input!$D$3,MIN(Input!$D$6,MAX(Input!$D$5,B8*Input!$D$4))))</f>
        <v>30</v>
      </c>
      <c r="F8">
        <f t="shared" si="4"/>
        <v>90</v>
      </c>
      <c r="G8">
        <f>G7*(1+(($B8-$B7)/B7))*(1-Input!$B$8/12)</f>
        <v>110.94962616487624</v>
      </c>
      <c r="H8">
        <f t="shared" si="0"/>
        <v>15331.998036917797</v>
      </c>
      <c r="I8">
        <f>I7*(1+(($B8-$B7)/B7))*(1-Input!$B$9/12)</f>
        <v>110.85257355505976</v>
      </c>
      <c r="J8">
        <f t="shared" si="1"/>
        <v>15318.507724153307</v>
      </c>
      <c r="K8">
        <f>K7*(1+(($B8-$B7)/B7))*(1-Input!$B$10/12)</f>
        <v>110.69098091029043</v>
      </c>
      <c r="L8">
        <f t="shared" si="2"/>
        <v>15296.046346530371</v>
      </c>
    </row>
    <row r="9" spans="1:12" x14ac:dyDescent="0.35">
      <c r="A9" t="str">
        <f>Dati!A9</f>
        <v>1988-07</v>
      </c>
      <c r="B9">
        <f>Dati!B9</f>
        <v>113.095166012039</v>
      </c>
      <c r="C9">
        <f t="shared" si="3"/>
        <v>139</v>
      </c>
      <c r="D9">
        <f>IF(OR(RIGHT(A9,2)="12",RIGHT(A9,2)="03",RIGHT(A9,2)="06",RIGHT(A9,2)="09"),TRUNC(Input!$B$12/B9),0)</f>
        <v>0</v>
      </c>
      <c r="E9">
        <f>IF(D9=0,0,IF(Input!$D$2="FISSA",Input!$D$3,MIN(Input!$D$6,MAX(Input!$D$5,B9*Input!$D$4))))</f>
        <v>0</v>
      </c>
      <c r="F9">
        <f t="shared" si="4"/>
        <v>90</v>
      </c>
      <c r="G9">
        <f>G8*(1+(($B9-$B8)/B8))*(1-Input!$B$8/12)</f>
        <v>113.01979122175965</v>
      </c>
      <c r="H9">
        <f t="shared" si="0"/>
        <v>15619.75097982459</v>
      </c>
      <c r="I9">
        <f>I8*(1+(($B9-$B8)/B8))*(1-Input!$B$9/12)</f>
        <v>112.90681145347497</v>
      </c>
      <c r="J9">
        <f t="shared" si="1"/>
        <v>15604.046792033021</v>
      </c>
      <c r="K9">
        <f>K8*(1+(($B9-$B8)/B8))*(1-Input!$B$10/12)</f>
        <v>112.71873143559877</v>
      </c>
      <c r="L9">
        <f t="shared" si="2"/>
        <v>15577.903669548228</v>
      </c>
    </row>
    <row r="10" spans="1:12" x14ac:dyDescent="0.35">
      <c r="A10" t="str">
        <f>Dati!A10</f>
        <v>1988-08</v>
      </c>
      <c r="B10">
        <f>Dati!B10</f>
        <v>106.906762261227</v>
      </c>
      <c r="C10">
        <f t="shared" si="3"/>
        <v>139</v>
      </c>
      <c r="D10">
        <f>IF(OR(RIGHT(A10,2)="12",RIGHT(A10,2)="03",RIGHT(A10,2)="06",RIGHT(A10,2)="09"),TRUNC(Input!$B$12/B10),0)</f>
        <v>0</v>
      </c>
      <c r="E10">
        <f>IF(D10=0,0,IF(Input!$D$2="FISSA",Input!$D$3,MIN(Input!$D$6,MAX(Input!$D$5,B10*Input!$D$4))))</f>
        <v>0</v>
      </c>
      <c r="F10">
        <f t="shared" si="4"/>
        <v>90</v>
      </c>
      <c r="G10">
        <f>G9*(1+(($B10-$B9)/B9))*(1-Input!$B$8/12)</f>
        <v>106.82660891102547</v>
      </c>
      <c r="H10">
        <f t="shared" si="0"/>
        <v>14758.898638632541</v>
      </c>
      <c r="I10">
        <f>I9*(1+(($B10-$B9)/B9))*(1-Input!$B$9/12)</f>
        <v>106.70647904262766</v>
      </c>
      <c r="J10">
        <f t="shared" si="1"/>
        <v>14742.200586925244</v>
      </c>
      <c r="K10">
        <f>K9*(1+(($B10-$B9)/B9))*(1-Input!$B$10/12)</f>
        <v>106.50652942081037</v>
      </c>
      <c r="L10">
        <f t="shared" si="2"/>
        <v>14714.407589492641</v>
      </c>
    </row>
    <row r="11" spans="1:12" x14ac:dyDescent="0.35">
      <c r="A11" t="str">
        <f>Dati!A11</f>
        <v>1988-09</v>
      </c>
      <c r="B11">
        <f>Dati!B11</f>
        <v>111.525983132364</v>
      </c>
      <c r="C11">
        <f t="shared" si="3"/>
        <v>183</v>
      </c>
      <c r="D11">
        <f>IF(OR(RIGHT(A11,2)="12",RIGHT(A11,2)="03",RIGHT(A11,2)="06",RIGHT(A11,2)="09"),TRUNC(Input!$B$12/B11),0)</f>
        <v>44</v>
      </c>
      <c r="E11">
        <f>IF(D11=0,0,IF(Input!$D$2="FISSA",Input!$D$3,MIN(Input!$D$6,MAX(Input!$D$5,B11*Input!$D$4))))</f>
        <v>30</v>
      </c>
      <c r="F11">
        <f t="shared" si="4"/>
        <v>120</v>
      </c>
      <c r="G11">
        <f>G10*(1+(($B11-$B10)/B10))*(1-Input!$B$8/12)</f>
        <v>111.43307965721309</v>
      </c>
      <c r="H11">
        <f t="shared" si="0"/>
        <v>20272.253577269996</v>
      </c>
      <c r="I11">
        <f>I10*(1+(($B11-$B10)/B10))*(1-Input!$B$9/12)</f>
        <v>111.293855037388</v>
      </c>
      <c r="J11">
        <f t="shared" si="1"/>
        <v>20246.775471842004</v>
      </c>
      <c r="K11">
        <f>K10*(1+(($B11-$B10)/B10))*(1-Input!$B$10/12)</f>
        <v>111.06216186532052</v>
      </c>
      <c r="L11">
        <f t="shared" si="2"/>
        <v>20204.375621353654</v>
      </c>
    </row>
    <row r="12" spans="1:12" x14ac:dyDescent="0.35">
      <c r="A12" t="str">
        <f>Dati!A12</f>
        <v>1988-10</v>
      </c>
      <c r="B12">
        <f>Dati!B12</f>
        <v>118.848912757351</v>
      </c>
      <c r="C12">
        <f t="shared" si="3"/>
        <v>183</v>
      </c>
      <c r="D12">
        <f>IF(OR(RIGHT(A12,2)="12",RIGHT(A12,2)="03",RIGHT(A12,2)="06",RIGHT(A12,2)="09"),TRUNC(Input!$B$12/B12),0)</f>
        <v>0</v>
      </c>
      <c r="E12">
        <f>IF(D12=0,0,IF(Input!$D$2="FISSA",Input!$D$3,MIN(Input!$D$6,MAX(Input!$D$5,B12*Input!$D$4))))</f>
        <v>0</v>
      </c>
      <c r="F12">
        <f t="shared" si="4"/>
        <v>120</v>
      </c>
      <c r="G12">
        <f>G11*(1+(($B12-$B11)/B11))*(1-Input!$B$8/12)</f>
        <v>118.74001330299227</v>
      </c>
      <c r="H12">
        <f t="shared" si="0"/>
        <v>21609.422434447584</v>
      </c>
      <c r="I12">
        <f>I11*(1+(($B12-$B11)/B11))*(1-Input!$B$9/12)</f>
        <v>118.57683419888237</v>
      </c>
      <c r="J12">
        <f t="shared" si="1"/>
        <v>21579.560658395472</v>
      </c>
      <c r="K12">
        <f>K11*(1+(($B12-$B11)/B11))*(1-Input!$B$10/12)</f>
        <v>118.30532199855767</v>
      </c>
      <c r="L12">
        <f t="shared" si="2"/>
        <v>21529.873925736054</v>
      </c>
    </row>
    <row r="13" spans="1:12" x14ac:dyDescent="0.35">
      <c r="A13" t="str">
        <f>Dati!A13</f>
        <v>1988-11</v>
      </c>
      <c r="B13">
        <f>Dati!B13</f>
        <v>122.858049109836</v>
      </c>
      <c r="C13">
        <f t="shared" si="3"/>
        <v>183</v>
      </c>
      <c r="D13">
        <f>IF(OR(RIGHT(A13,2)="12",RIGHT(A13,2)="03",RIGHT(A13,2)="06",RIGHT(A13,2)="09"),TRUNC(Input!$B$12/B13),0)</f>
        <v>0</v>
      </c>
      <c r="E13">
        <f>IF(D13=0,0,IF(Input!$D$2="FISSA",Input!$D$3,MIN(Input!$D$6,MAX(Input!$D$5,B13*Input!$D$4))))</f>
        <v>0</v>
      </c>
      <c r="F13">
        <f t="shared" si="4"/>
        <v>120</v>
      </c>
      <c r="G13">
        <f>G12*(1+(($B13-$B12)/B12))*(1-Input!$B$8/12)</f>
        <v>122.73524735502671</v>
      </c>
      <c r="H13">
        <f t="shared" si="0"/>
        <v>22340.55026596989</v>
      </c>
      <c r="I13">
        <f>I12*(1+(($B13-$B12)/B12))*(1-Input!$B$9/12)</f>
        <v>122.55125567989495</v>
      </c>
      <c r="J13">
        <f t="shared" si="1"/>
        <v>22306.879789420775</v>
      </c>
      <c r="K13">
        <f>K12*(1+(($B13-$B12)/B12))*(1-Input!$B$10/12)</f>
        <v>122.24516465939188</v>
      </c>
      <c r="L13">
        <f t="shared" si="2"/>
        <v>22250.865132668714</v>
      </c>
    </row>
    <row r="14" spans="1:12" x14ac:dyDescent="0.35">
      <c r="A14" t="str">
        <f>Dati!A14</f>
        <v>1988-12</v>
      </c>
      <c r="B14">
        <f>Dati!B14</f>
        <v>123.990744246223</v>
      </c>
      <c r="C14">
        <f t="shared" si="3"/>
        <v>223</v>
      </c>
      <c r="D14">
        <f>IF(OR(RIGHT(A14,2)="12",RIGHT(A14,2)="03",RIGHT(A14,2)="06",RIGHT(A14,2)="09"),TRUNC(Input!$B$12/B14),0)</f>
        <v>40</v>
      </c>
      <c r="E14">
        <f>IF(D14=0,0,IF(Input!$D$2="FISSA",Input!$D$3,MIN(Input!$D$6,MAX(Input!$D$5,B14*Input!$D$4))))</f>
        <v>30</v>
      </c>
      <c r="F14">
        <f t="shared" si="4"/>
        <v>150</v>
      </c>
      <c r="G14">
        <f>G13*(1+(($B14-$B13)/B13))*(1-Input!$B$8/12)</f>
        <v>123.85648808109215</v>
      </c>
      <c r="H14">
        <f t="shared" si="0"/>
        <v>27469.99684208355</v>
      </c>
      <c r="I14">
        <f>I13*(1+(($B14-$B13)/B13))*(1-Input!$B$9/12)</f>
        <v>123.65535542040487</v>
      </c>
      <c r="J14">
        <f t="shared" si="1"/>
        <v>27425.144258750286</v>
      </c>
      <c r="K14">
        <f>K13*(1+(($B14-$B13)/B13))*(1-Input!$B$10/12)</f>
        <v>123.3208041936858</v>
      </c>
      <c r="L14">
        <f t="shared" si="2"/>
        <v>27350.539335191934</v>
      </c>
    </row>
    <row r="15" spans="1:12" x14ac:dyDescent="0.35">
      <c r="A15" t="str">
        <f>Dati!A15</f>
        <v>1989-01</v>
      </c>
      <c r="B15">
        <f>Dati!B15</f>
        <v>128.48184996089799</v>
      </c>
      <c r="C15">
        <f t="shared" si="3"/>
        <v>223</v>
      </c>
      <c r="D15">
        <f>IF(OR(RIGHT(A15,2)="12",RIGHT(A15,2)="03",RIGHT(A15,2)="06",RIGHT(A15,2)="09"),TRUNC(Input!$B$12/B15),0)</f>
        <v>0</v>
      </c>
      <c r="E15">
        <f>IF(D15=0,0,IF(Input!$D$2="FISSA",Input!$D$3,MIN(Input!$D$6,MAX(Input!$D$5,B15*Input!$D$4))))</f>
        <v>0</v>
      </c>
      <c r="F15">
        <f t="shared" si="4"/>
        <v>150</v>
      </c>
      <c r="G15">
        <f>G14*(1+(($B15-$B14)/B14))*(1-Input!$B$8/12)</f>
        <v>128.33203563561005</v>
      </c>
      <c r="H15">
        <f t="shared" si="0"/>
        <v>28468.043946741043</v>
      </c>
      <c r="I15">
        <f>I14*(1+(($B15-$B14)/B14))*(1-Input!$B$9/12)</f>
        <v>128.10761826790082</v>
      </c>
      <c r="J15">
        <f t="shared" si="1"/>
        <v>28417.998873741883</v>
      </c>
      <c r="K15">
        <f>K14*(1+(($B15-$B14)/B14))*(1-Input!$B$10/12)</f>
        <v>127.73439895839047</v>
      </c>
      <c r="L15">
        <f t="shared" si="2"/>
        <v>28334.770967721077</v>
      </c>
    </row>
    <row r="16" spans="1:12" x14ac:dyDescent="0.35">
      <c r="A16" t="str">
        <f>Dati!A16</f>
        <v>1989-02</v>
      </c>
      <c r="B16">
        <f>Dati!B16</f>
        <v>127.723213512933</v>
      </c>
      <c r="C16">
        <f t="shared" si="3"/>
        <v>223</v>
      </c>
      <c r="D16">
        <f>IF(OR(RIGHT(A16,2)="12",RIGHT(A16,2)="03",RIGHT(A16,2)="06",RIGHT(A16,2)="09"),TRUNC(Input!$B$12/B16),0)</f>
        <v>0</v>
      </c>
      <c r="E16">
        <f>IF(D16=0,0,IF(Input!$D$2="FISSA",Input!$D$3,MIN(Input!$D$6,MAX(Input!$D$5,B16*Input!$D$4))))</f>
        <v>0</v>
      </c>
      <c r="F16">
        <f t="shared" si="4"/>
        <v>150</v>
      </c>
      <c r="G16">
        <f>G15*(1+(($B16-$B15)/B15))*(1-Input!$B$8/12)</f>
        <v>127.56365259392936</v>
      </c>
      <c r="H16">
        <f t="shared" si="0"/>
        <v>28296.694528446249</v>
      </c>
      <c r="I16">
        <f>I15*(1+(($B16-$B15)/B15))*(1-Input!$B$9/12)</f>
        <v>127.32466001748827</v>
      </c>
      <c r="J16">
        <f t="shared" si="1"/>
        <v>28243.399183899885</v>
      </c>
      <c r="K16">
        <f>K15*(1+(($B16-$B15)/B15))*(1-Input!$B$10/12)</f>
        <v>126.92726751762078</v>
      </c>
      <c r="L16">
        <f t="shared" si="2"/>
        <v>28154.780656429433</v>
      </c>
    </row>
    <row r="17" spans="1:12" x14ac:dyDescent="0.35">
      <c r="A17" t="str">
        <f>Dati!A17</f>
        <v>1989-03</v>
      </c>
      <c r="B17">
        <f>Dati!B17</f>
        <v>127.01965962804</v>
      </c>
      <c r="C17">
        <f t="shared" si="3"/>
        <v>262</v>
      </c>
      <c r="D17">
        <f>IF(OR(RIGHT(A17,2)="12",RIGHT(A17,2)="03",RIGHT(A17,2)="06",RIGHT(A17,2)="09"),TRUNC(Input!$B$12/B17),0)</f>
        <v>39</v>
      </c>
      <c r="E17">
        <f>IF(D17=0,0,IF(Input!$D$2="FISSA",Input!$D$3,MIN(Input!$D$6,MAX(Input!$D$5,B17*Input!$D$4))))</f>
        <v>30</v>
      </c>
      <c r="F17">
        <f t="shared" si="4"/>
        <v>180</v>
      </c>
      <c r="G17">
        <f>G16*(1+(($B17-$B16)/B16))*(1-Input!$B$8/12)</f>
        <v>126.85040589043309</v>
      </c>
      <c r="H17">
        <f t="shared" si="0"/>
        <v>33054.806343293472</v>
      </c>
      <c r="I17">
        <f>I16*(1+(($B17-$B16)/B16))*(1-Input!$B$9/12)</f>
        <v>126.59692168059159</v>
      </c>
      <c r="J17">
        <f t="shared" si="1"/>
        <v>32988.393480314997</v>
      </c>
      <c r="K17">
        <f>K16*(1+(($B17-$B16)/B16))*(1-Input!$B$10/12)</f>
        <v>126.17550300158402</v>
      </c>
      <c r="L17">
        <f t="shared" si="2"/>
        <v>32877.98178641501</v>
      </c>
    </row>
    <row r="18" spans="1:12" x14ac:dyDescent="0.35">
      <c r="A18" t="str">
        <f>Dati!A18</f>
        <v>1989-04</v>
      </c>
      <c r="B18">
        <f>Dati!B18</f>
        <v>130.21672426301501</v>
      </c>
      <c r="C18">
        <f t="shared" si="3"/>
        <v>262</v>
      </c>
      <c r="D18">
        <f>IF(OR(RIGHT(A18,2)="12",RIGHT(A18,2)="03",RIGHT(A18,2)="06",RIGHT(A18,2)="09"),TRUNC(Input!$B$12/B18),0)</f>
        <v>0</v>
      </c>
      <c r="E18">
        <f>IF(D18=0,0,IF(Input!$D$2="FISSA",Input!$D$3,MIN(Input!$D$6,MAX(Input!$D$5,B18*Input!$D$4))))</f>
        <v>0</v>
      </c>
      <c r="F18">
        <f t="shared" si="4"/>
        <v>180</v>
      </c>
      <c r="G18">
        <f>G17*(1+(($B18-$B17)/B17))*(1-Input!$B$8/12)</f>
        <v>130.03237350154322</v>
      </c>
      <c r="H18">
        <f t="shared" si="0"/>
        <v>33888.481857404324</v>
      </c>
      <c r="I18">
        <f>I17*(1+(($B18-$B17)/B17))*(1-Input!$B$9/12)</f>
        <v>129.75630787155279</v>
      </c>
      <c r="J18">
        <f t="shared" si="1"/>
        <v>33816.152662346831</v>
      </c>
      <c r="K18">
        <f>K17*(1+(($B18-$B17)/B17))*(1-Input!$B$10/12)</f>
        <v>129.29742396502505</v>
      </c>
      <c r="L18">
        <f t="shared" si="2"/>
        <v>33695.925078836561</v>
      </c>
    </row>
    <row r="19" spans="1:12" x14ac:dyDescent="0.35">
      <c r="A19" t="str">
        <f>Dati!A19</f>
        <v>1989-05</v>
      </c>
      <c r="B19">
        <f>Dati!B19</f>
        <v>127.145609124733</v>
      </c>
      <c r="C19">
        <f t="shared" si="3"/>
        <v>262</v>
      </c>
      <c r="D19">
        <f>IF(OR(RIGHT(A19,2)="12",RIGHT(A19,2)="03",RIGHT(A19,2)="06",RIGHT(A19,2)="09"),TRUNC(Input!$B$12/B19),0)</f>
        <v>0</v>
      </c>
      <c r="E19">
        <f>IF(D19=0,0,IF(Input!$D$2="FISSA",Input!$D$3,MIN(Input!$D$6,MAX(Input!$D$5,B19*Input!$D$4))))</f>
        <v>0</v>
      </c>
      <c r="F19">
        <f t="shared" si="4"/>
        <v>180</v>
      </c>
      <c r="G19">
        <f>G18*(1+(($B19-$B18)/B18))*(1-Input!$B$8/12)</f>
        <v>126.95502574323346</v>
      </c>
      <c r="H19">
        <f t="shared" si="0"/>
        <v>33082.216744727164</v>
      </c>
      <c r="I19">
        <f>I18*(1+(($B19-$B18)/B18))*(1-Input!$B$9/12)</f>
        <v>126.66965647941791</v>
      </c>
      <c r="J19">
        <f t="shared" si="1"/>
        <v>33007.449997607495</v>
      </c>
      <c r="K19">
        <f>K18*(1+(($B19-$B18)/B18))*(1-Input!$B$10/12)</f>
        <v>126.19538686813038</v>
      </c>
      <c r="L19">
        <f t="shared" si="2"/>
        <v>32883.19135945016</v>
      </c>
    </row>
    <row r="20" spans="1:12" x14ac:dyDescent="0.35">
      <c r="A20" t="str">
        <f>Dati!A20</f>
        <v>1989-06</v>
      </c>
      <c r="B20">
        <f>Dati!B20</f>
        <v>125.38112621543399</v>
      </c>
      <c r="C20">
        <f t="shared" si="3"/>
        <v>301</v>
      </c>
      <c r="D20">
        <f>IF(OR(RIGHT(A20,2)="12",RIGHT(A20,2)="03",RIGHT(A20,2)="06",RIGHT(A20,2)="09"),TRUNC(Input!$B$12/B20),0)</f>
        <v>39</v>
      </c>
      <c r="E20">
        <f>IF(D20=0,0,IF(Input!$D$2="FISSA",Input!$D$3,MIN(Input!$D$6,MAX(Input!$D$5,B20*Input!$D$4))))</f>
        <v>30</v>
      </c>
      <c r="F20">
        <f t="shared" si="4"/>
        <v>210</v>
      </c>
      <c r="G20">
        <f>G19*(1+(($B20-$B19)/B19))*(1-Input!$B$8/12)</f>
        <v>125.18275491872792</v>
      </c>
      <c r="H20">
        <f t="shared" si="0"/>
        <v>37470.009230537107</v>
      </c>
      <c r="I20">
        <f>I19*(1+(($B20-$B19)/B19))*(1-Input!$B$9/12)</f>
        <v>124.88575538954414</v>
      </c>
      <c r="J20">
        <f t="shared" si="1"/>
        <v>37380.612372252785</v>
      </c>
      <c r="K20">
        <f>K19*(1+(($B20-$B19)/B19))*(1-Input!$B$10/12)</f>
        <v>124.39223911105832</v>
      </c>
      <c r="L20">
        <f t="shared" si="2"/>
        <v>37232.06397242855</v>
      </c>
    </row>
    <row r="21" spans="1:12" x14ac:dyDescent="0.35">
      <c r="A21" t="str">
        <f>Dati!A21</f>
        <v>1989-07</v>
      </c>
      <c r="B21">
        <f>Dati!B21</f>
        <v>139.55075721730401</v>
      </c>
      <c r="C21">
        <f t="shared" si="3"/>
        <v>301</v>
      </c>
      <c r="D21">
        <f>IF(OR(RIGHT(A21,2)="12",RIGHT(A21,2)="03",RIGHT(A21,2)="06",RIGHT(A21,2)="09"),TRUNC(Input!$B$12/B21),0)</f>
        <v>0</v>
      </c>
      <c r="E21">
        <f>IF(D21=0,0,IF(Input!$D$2="FISSA",Input!$D$3,MIN(Input!$D$6,MAX(Input!$D$5,B21*Input!$D$4))))</f>
        <v>0</v>
      </c>
      <c r="F21">
        <f t="shared" si="4"/>
        <v>210</v>
      </c>
      <c r="G21">
        <f>G20*(1+(($B21-$B20)/B20))*(1-Input!$B$8/12)</f>
        <v>139.31835665938112</v>
      </c>
      <c r="H21">
        <f t="shared" si="0"/>
        <v>41724.825354473716</v>
      </c>
      <c r="I21">
        <f>I20*(1+(($B21-$B20)/B20))*(1-Input!$B$9/12)</f>
        <v>138.97044510085558</v>
      </c>
      <c r="J21">
        <f t="shared" si="1"/>
        <v>41620.103975357531</v>
      </c>
      <c r="K21">
        <f>K20*(1+(($B21-$B20)/B20))*(1-Input!$B$10/12)</f>
        <v>138.39242598953638</v>
      </c>
      <c r="L21">
        <f t="shared" si="2"/>
        <v>41446.120222850448</v>
      </c>
    </row>
    <row r="22" spans="1:12" x14ac:dyDescent="0.35">
      <c r="A22" t="str">
        <f>Dati!A22</f>
        <v>1989-08</v>
      </c>
      <c r="B22">
        <f>Dati!B22</f>
        <v>136.270984271831</v>
      </c>
      <c r="C22">
        <f t="shared" si="3"/>
        <v>301</v>
      </c>
      <c r="D22">
        <f>IF(OR(RIGHT(A22,2)="12",RIGHT(A22,2)="03",RIGHT(A22,2)="06",RIGHT(A22,2)="09"),TRUNC(Input!$B$12/B22),0)</f>
        <v>0</v>
      </c>
      <c r="E22">
        <f>IF(D22=0,0,IF(Input!$D$2="FISSA",Input!$D$3,MIN(Input!$D$6,MAX(Input!$D$5,B22*Input!$D$4))))</f>
        <v>0</v>
      </c>
      <c r="F22">
        <f t="shared" si="4"/>
        <v>210</v>
      </c>
      <c r="G22">
        <f>G21*(1+(($B22-$B21)/B21))*(1-Input!$B$8/12)</f>
        <v>136.03270867302894</v>
      </c>
      <c r="H22">
        <f t="shared" si="0"/>
        <v>40735.84531058171</v>
      </c>
      <c r="I22">
        <f>I21*(1+(($B22-$B21)/B21))*(1-Input!$B$9/12)</f>
        <v>135.67603913159871</v>
      </c>
      <c r="J22">
        <f t="shared" si="1"/>
        <v>40628.487778611212</v>
      </c>
      <c r="K22">
        <f>K21*(1+(($B22-$B21)/B21))*(1-Input!$B$10/12)</f>
        <v>135.08356828640646</v>
      </c>
      <c r="L22">
        <f t="shared" si="2"/>
        <v>40450.154054208346</v>
      </c>
    </row>
    <row r="23" spans="1:12" x14ac:dyDescent="0.35">
      <c r="A23" t="str">
        <f>Dati!A23</f>
        <v>1989-09</v>
      </c>
      <c r="B23">
        <f>Dati!B23</f>
        <v>140.397262112265</v>
      </c>
      <c r="C23">
        <f t="shared" si="3"/>
        <v>336</v>
      </c>
      <c r="D23">
        <f>IF(OR(RIGHT(A23,2)="12",RIGHT(A23,2)="03",RIGHT(A23,2)="06",RIGHT(A23,2)="09"),TRUNC(Input!$B$12/B23),0)</f>
        <v>35</v>
      </c>
      <c r="E23">
        <f>IF(D23=0,0,IF(Input!$D$2="FISSA",Input!$D$3,MIN(Input!$D$6,MAX(Input!$D$5,B23*Input!$D$4))))</f>
        <v>30</v>
      </c>
      <c r="F23">
        <f t="shared" si="4"/>
        <v>240</v>
      </c>
      <c r="G23">
        <f>G22*(1+(($B23-$B22)/B22))*(1-Input!$B$8/12)</f>
        <v>140.14009222726088</v>
      </c>
      <c r="H23">
        <f t="shared" si="0"/>
        <v>46847.070988359657</v>
      </c>
      <c r="I23">
        <f>I22*(1+(($B23-$B22)/B22))*(1-Input!$B$9/12)</f>
        <v>139.75518033661001</v>
      </c>
      <c r="J23">
        <f t="shared" si="1"/>
        <v>46717.740593100963</v>
      </c>
      <c r="K23">
        <f>K22*(1+(($B23-$B22)/B22))*(1-Input!$B$10/12)</f>
        <v>139.11590211535719</v>
      </c>
      <c r="L23">
        <f t="shared" si="2"/>
        <v>46502.943110760018</v>
      </c>
    </row>
    <row r="24" spans="1:12" x14ac:dyDescent="0.35">
      <c r="A24" t="str">
        <f>Dati!A24</f>
        <v>1989-10</v>
      </c>
      <c r="B24">
        <f>Dati!B24</f>
        <v>135.88106134950701</v>
      </c>
      <c r="C24">
        <f t="shared" si="3"/>
        <v>336</v>
      </c>
      <c r="D24">
        <f>IF(OR(RIGHT(A24,2)="12",RIGHT(A24,2)="03",RIGHT(A24,2)="06",RIGHT(A24,2)="09"),TRUNC(Input!$B$12/B24),0)</f>
        <v>0</v>
      </c>
      <c r="E24">
        <f>IF(D24=0,0,IF(Input!$D$2="FISSA",Input!$D$3,MIN(Input!$D$6,MAX(Input!$D$5,B24*Input!$D$4))))</f>
        <v>0</v>
      </c>
      <c r="F24">
        <f t="shared" si="4"/>
        <v>240</v>
      </c>
      <c r="G24">
        <f>G23*(1+(($B24-$B23)/B23))*(1-Input!$B$8/12)</f>
        <v>135.6208612448587</v>
      </c>
      <c r="H24">
        <f t="shared" si="0"/>
        <v>45328.609378272522</v>
      </c>
      <c r="I24">
        <f>I23*(1+(($B24-$B23)/B23))*(1-Input!$B$9/12)</f>
        <v>135.23145452022163</v>
      </c>
      <c r="J24">
        <f t="shared" si="1"/>
        <v>45197.768718794468</v>
      </c>
      <c r="K24">
        <f>K23*(1+(($B24-$B23)/B23))*(1-Input!$B$10/12)</f>
        <v>134.58481886021764</v>
      </c>
      <c r="L24">
        <f t="shared" si="2"/>
        <v>44980.499137033126</v>
      </c>
    </row>
    <row r="25" spans="1:12" x14ac:dyDescent="0.35">
      <c r="A25" t="str">
        <f>Dati!A25</f>
        <v>1989-11</v>
      </c>
      <c r="B25">
        <f>Dati!B25</f>
        <v>141.22839744184401</v>
      </c>
      <c r="C25">
        <f t="shared" si="3"/>
        <v>336</v>
      </c>
      <c r="D25">
        <f>IF(OR(RIGHT(A25,2)="12",RIGHT(A25,2)="03",RIGHT(A25,2)="06",RIGHT(A25,2)="09"),TRUNC(Input!$B$12/B25),0)</f>
        <v>0</v>
      </c>
      <c r="E25">
        <f>IF(D25=0,0,IF(Input!$D$2="FISSA",Input!$D$3,MIN(Input!$D$6,MAX(Input!$D$5,B25*Input!$D$4))))</f>
        <v>0</v>
      </c>
      <c r="F25">
        <f t="shared" si="4"/>
        <v>240</v>
      </c>
      <c r="G25">
        <f>G24*(1+(($B25-$B24)/B24))*(1-Input!$B$8/12)</f>
        <v>140.94621116937424</v>
      </c>
      <c r="H25">
        <f t="shared" si="0"/>
        <v>47117.926952909744</v>
      </c>
      <c r="I25">
        <f>I24*(1+(($B25-$B24)/B24))*(1-Input!$B$9/12)</f>
        <v>140.52394467127814</v>
      </c>
      <c r="J25">
        <f t="shared" si="1"/>
        <v>46976.045409549457</v>
      </c>
      <c r="K25">
        <f>K24*(1+(($B25-$B24)/B24))*(1-Input!$B$10/12)</f>
        <v>139.82286002908936</v>
      </c>
      <c r="L25">
        <f t="shared" si="2"/>
        <v>46740.48096977402</v>
      </c>
    </row>
    <row r="26" spans="1:12" x14ac:dyDescent="0.35">
      <c r="A26" t="str">
        <f>Dati!A26</f>
        <v>1989-12</v>
      </c>
      <c r="B26">
        <f>Dati!B26</f>
        <v>145.87041513567999</v>
      </c>
      <c r="C26">
        <f t="shared" si="3"/>
        <v>370</v>
      </c>
      <c r="D26">
        <f>IF(OR(RIGHT(A26,2)="12",RIGHT(A26,2)="03",RIGHT(A26,2)="06",RIGHT(A26,2)="09"),TRUNC(Input!$B$12/B26),0)</f>
        <v>34</v>
      </c>
      <c r="E26">
        <f>IF(D26=0,0,IF(Input!$D$2="FISSA",Input!$D$3,MIN(Input!$D$6,MAX(Input!$D$5,B26*Input!$D$4))))</f>
        <v>30</v>
      </c>
      <c r="F26">
        <f t="shared" si="4"/>
        <v>270</v>
      </c>
      <c r="G26">
        <f>G25*(1+(($B26-$B25)/B25))*(1-Input!$B$8/12)</f>
        <v>145.56682214011173</v>
      </c>
      <c r="H26">
        <f t="shared" si="0"/>
        <v>53589.724191841335</v>
      </c>
      <c r="I26">
        <f>I25*(1+(($B26-$B25)/B25))*(1-Input!$B$9/12)</f>
        <v>145.11256971432732</v>
      </c>
      <c r="J26">
        <f t="shared" si="1"/>
        <v>53421.650794301109</v>
      </c>
      <c r="K26">
        <f>K25*(1+(($B26-$B25)/B25))*(1-Input!$B$10/12)</f>
        <v>144.35850484813105</v>
      </c>
      <c r="L26">
        <f t="shared" si="2"/>
        <v>53142.64679380849</v>
      </c>
    </row>
    <row r="27" spans="1:12" x14ac:dyDescent="0.35">
      <c r="A27" t="str">
        <f>Dati!A27</f>
        <v>1990-01</v>
      </c>
      <c r="B27">
        <f>Dati!B27</f>
        <v>139.17243136973599</v>
      </c>
      <c r="C27">
        <f t="shared" si="3"/>
        <v>370</v>
      </c>
      <c r="D27">
        <f>IF(OR(RIGHT(A27,2)="12",RIGHT(A27,2)="03",RIGHT(A27,2)="06",RIGHT(A27,2)="09"),TRUNC(Input!$B$12/B27),0)</f>
        <v>0</v>
      </c>
      <c r="E27">
        <f>IF(D27=0,0,IF(Input!$D$2="FISSA",Input!$D$3,MIN(Input!$D$6,MAX(Input!$D$5,B27*Input!$D$4))))</f>
        <v>0</v>
      </c>
      <c r="F27">
        <f t="shared" si="4"/>
        <v>270</v>
      </c>
      <c r="G27">
        <f>G26*(1+(($B27-$B26)/B26))*(1-Input!$B$8/12)</f>
        <v>138.8712049969115</v>
      </c>
      <c r="H27">
        <f t="shared" si="0"/>
        <v>51112.345848857258</v>
      </c>
      <c r="I27">
        <f>I26*(1+(($B27-$B26)/B26))*(1-Input!$B$9/12)</f>
        <v>138.42054058459729</v>
      </c>
      <c r="J27">
        <f t="shared" si="1"/>
        <v>50945.600016300996</v>
      </c>
      <c r="K27">
        <f>K26*(1+(($B27-$B26)/B26))*(1-Input!$B$10/12)</f>
        <v>137.67255652826898</v>
      </c>
      <c r="L27">
        <f t="shared" si="2"/>
        <v>50668.845915459526</v>
      </c>
    </row>
    <row r="28" spans="1:12" x14ac:dyDescent="0.35">
      <c r="A28" t="str">
        <f>Dati!A28</f>
        <v>1990-02</v>
      </c>
      <c r="B28">
        <f>Dati!B28</f>
        <v>133.330442897371</v>
      </c>
      <c r="C28">
        <f t="shared" si="3"/>
        <v>370</v>
      </c>
      <c r="D28">
        <f>IF(OR(RIGHT(A28,2)="12",RIGHT(A28,2)="03",RIGHT(A28,2)="06",RIGHT(A28,2)="09"),TRUNC(Input!$B$12/B28),0)</f>
        <v>0</v>
      </c>
      <c r="E28">
        <f>IF(D28=0,0,IF(Input!$D$2="FISSA",Input!$D$3,MIN(Input!$D$6,MAX(Input!$D$5,B28*Input!$D$4))))</f>
        <v>0</v>
      </c>
      <c r="F28">
        <f t="shared" si="4"/>
        <v>270</v>
      </c>
      <c r="G28">
        <f>G27*(1+(($B28-$B27)/B27))*(1-Input!$B$8/12)</f>
        <v>133.03077416822987</v>
      </c>
      <c r="H28">
        <f t="shared" si="0"/>
        <v>48951.38644224505</v>
      </c>
      <c r="I28">
        <f>I27*(1+(($B28-$B27)/B27))*(1-Input!$B$9/12)</f>
        <v>132.58248684004369</v>
      </c>
      <c r="J28">
        <f t="shared" si="1"/>
        <v>48785.520130816163</v>
      </c>
      <c r="K28">
        <f>K27*(1+(($B28-$B27)/B27))*(1-Input!$B$10/12)</f>
        <v>131.83857209783892</v>
      </c>
      <c r="L28">
        <f t="shared" si="2"/>
        <v>48510.271676200398</v>
      </c>
    </row>
    <row r="29" spans="1:12" x14ac:dyDescent="0.35">
      <c r="A29" t="str">
        <f>Dati!A29</f>
        <v>1990-03</v>
      </c>
      <c r="B29">
        <f>Dati!B29</f>
        <v>125.099809783493</v>
      </c>
      <c r="C29">
        <f t="shared" si="3"/>
        <v>409</v>
      </c>
      <c r="D29">
        <f>IF(OR(RIGHT(A29,2)="12",RIGHT(A29,2)="03",RIGHT(A29,2)="06",RIGHT(A29,2)="09"),TRUNC(Input!$B$12/B29),0)</f>
        <v>39</v>
      </c>
      <c r="E29">
        <f>IF(D29=0,0,IF(Input!$D$2="FISSA",Input!$D$3,MIN(Input!$D$6,MAX(Input!$D$5,B29*Input!$D$4))))</f>
        <v>30</v>
      </c>
      <c r="F29">
        <f t="shared" si="4"/>
        <v>300</v>
      </c>
      <c r="G29">
        <f>G28*(1+(($B29-$B28)/B28))*(1-Input!$B$8/12)</f>
        <v>124.80823837728741</v>
      </c>
      <c r="H29">
        <f t="shared" si="0"/>
        <v>50746.569496310549</v>
      </c>
      <c r="I29">
        <f>I28*(1+(($B29-$B28)/B28))*(1-Input!$B$9/12)</f>
        <v>124.3721096109077</v>
      </c>
      <c r="J29">
        <f t="shared" si="1"/>
        <v>50568.192830861248</v>
      </c>
      <c r="K29">
        <f>K28*(1+(($B29-$B28)/B28))*(1-Input!$B$10/12)</f>
        <v>123.64849210870327</v>
      </c>
      <c r="L29">
        <f t="shared" si="2"/>
        <v>50272.233272459634</v>
      </c>
    </row>
    <row r="30" spans="1:12" x14ac:dyDescent="0.35">
      <c r="A30" t="str">
        <f>Dati!A30</f>
        <v>1990-04</v>
      </c>
      <c r="B30">
        <f>Dati!B30</f>
        <v>123.530279298872</v>
      </c>
      <c r="C30">
        <f t="shared" si="3"/>
        <v>409</v>
      </c>
      <c r="D30">
        <f>IF(OR(RIGHT(A30,2)="12",RIGHT(A30,2)="03",RIGHT(A30,2)="06",RIGHT(A30,2)="09"),TRUNC(Input!$B$12/B30),0)</f>
        <v>0</v>
      </c>
      <c r="E30">
        <f>IF(D30=0,0,IF(Input!$D$2="FISSA",Input!$D$3,MIN(Input!$D$6,MAX(Input!$D$5,B30*Input!$D$4))))</f>
        <v>0</v>
      </c>
      <c r="F30">
        <f t="shared" si="4"/>
        <v>300</v>
      </c>
      <c r="G30">
        <f>G29*(1+(($B30-$B29)/B29))*(1-Input!$B$8/12)</f>
        <v>123.23209581625258</v>
      </c>
      <c r="H30">
        <f t="shared" si="0"/>
        <v>50101.927188847309</v>
      </c>
      <c r="I30">
        <f>I29*(1+(($B30-$B29)/B29))*(1-Input!$B$9/12)</f>
        <v>122.78612324439169</v>
      </c>
      <c r="J30">
        <f t="shared" si="1"/>
        <v>49919.524406956203</v>
      </c>
      <c r="K30">
        <f>K29*(1+(($B30-$B29)/B29))*(1-Input!$B$10/12)</f>
        <v>122.04629636270099</v>
      </c>
      <c r="L30">
        <f t="shared" si="2"/>
        <v>49616.935212344702</v>
      </c>
    </row>
    <row r="31" spans="1:12" x14ac:dyDescent="0.35">
      <c r="A31" t="str">
        <f>Dati!A31</f>
        <v>1990-05</v>
      </c>
      <c r="B31">
        <f>Dati!B31</f>
        <v>136.43697949438501</v>
      </c>
      <c r="C31">
        <f t="shared" si="3"/>
        <v>409</v>
      </c>
      <c r="D31">
        <f>IF(OR(RIGHT(A31,2)="12",RIGHT(A31,2)="03",RIGHT(A31,2)="06",RIGHT(A31,2)="09"),TRUNC(Input!$B$12/B31),0)</f>
        <v>0</v>
      </c>
      <c r="E31">
        <f>IF(D31=0,0,IF(Input!$D$2="FISSA",Input!$D$3,MIN(Input!$D$6,MAX(Input!$D$5,B31*Input!$D$4))))</f>
        <v>0</v>
      </c>
      <c r="F31">
        <f t="shared" si="4"/>
        <v>300</v>
      </c>
      <c r="G31">
        <f>G30*(1+(($B31-$B30)/B30))*(1-Input!$B$8/12)</f>
        <v>136.09629887864125</v>
      </c>
      <c r="H31">
        <f t="shared" si="0"/>
        <v>55363.386241364271</v>
      </c>
      <c r="I31">
        <f>I30*(1+(($B31-$B30)/B30))*(1-Input!$B$9/12)</f>
        <v>135.58681932936977</v>
      </c>
      <c r="J31">
        <f t="shared" si="1"/>
        <v>55155.009105712241</v>
      </c>
      <c r="K31">
        <f>K30*(1+(($B31-$B30)/B30))*(1-Input!$B$10/12)</f>
        <v>134.74178112708174</v>
      </c>
      <c r="L31">
        <f t="shared" si="2"/>
        <v>54809.388480976428</v>
      </c>
    </row>
    <row r="32" spans="1:12" x14ac:dyDescent="0.35">
      <c r="A32" t="str">
        <f>Dati!A32</f>
        <v>1990-06</v>
      </c>
      <c r="B32">
        <f>Dati!B32</f>
        <v>135.52068769561501</v>
      </c>
      <c r="C32">
        <f t="shared" si="3"/>
        <v>445</v>
      </c>
      <c r="D32">
        <f>IF(OR(RIGHT(A32,2)="12",RIGHT(A32,2)="03",RIGHT(A32,2)="06",RIGHT(A32,2)="09"),TRUNC(Input!$B$12/B32),0)</f>
        <v>36</v>
      </c>
      <c r="E32">
        <f>IF(D32=0,0,IF(Input!$D$2="FISSA",Input!$D$3,MIN(Input!$D$6,MAX(Input!$D$5,B32*Input!$D$4))))</f>
        <v>30</v>
      </c>
      <c r="F32">
        <f t="shared" si="4"/>
        <v>330</v>
      </c>
      <c r="G32">
        <f>G31*(1+(($B32-$B31)/B31))*(1-Input!$B$8/12)</f>
        <v>135.17102985230136</v>
      </c>
      <c r="H32">
        <f t="shared" si="0"/>
        <v>59821.108284274102</v>
      </c>
      <c r="I32">
        <f>I31*(1+(($B32-$B31)/B31))*(1-Input!$B$9/12)</f>
        <v>134.64817953875988</v>
      </c>
      <c r="J32">
        <f t="shared" si="1"/>
        <v>59588.439894748146</v>
      </c>
      <c r="K32">
        <f>K31*(1+(($B32-$B31)/B31))*(1-Input!$B$10/12)</f>
        <v>133.78110868084318</v>
      </c>
      <c r="L32">
        <f t="shared" si="2"/>
        <v>59202.593362975211</v>
      </c>
    </row>
    <row r="33" spans="1:12" x14ac:dyDescent="0.35">
      <c r="A33" t="str">
        <f>Dati!A33</f>
        <v>1990-07</v>
      </c>
      <c r="B33">
        <f>Dati!B33</f>
        <v>136.89729629582601</v>
      </c>
      <c r="C33">
        <f t="shared" si="3"/>
        <v>445</v>
      </c>
      <c r="D33">
        <f>IF(OR(RIGHT(A33,2)="12",RIGHT(A33,2)="03",RIGHT(A33,2)="06",RIGHT(A33,2)="09"),TRUNC(Input!$B$12/B33),0)</f>
        <v>0</v>
      </c>
      <c r="E33">
        <f>IF(D33=0,0,IF(Input!$D$2="FISSA",Input!$D$3,MIN(Input!$D$6,MAX(Input!$D$5,B33*Input!$D$4))))</f>
        <v>0</v>
      </c>
      <c r="F33">
        <f t="shared" si="4"/>
        <v>330</v>
      </c>
      <c r="G33">
        <f>G32*(1+(($B33-$B32)/B32))*(1-Input!$B$8/12)</f>
        <v>136.53270798146031</v>
      </c>
      <c r="H33">
        <f t="shared" si="0"/>
        <v>60427.055051749834</v>
      </c>
      <c r="I33">
        <f>I32*(1+(($B33-$B32)/B32))*(1-Input!$B$9/12)</f>
        <v>135.98758861790915</v>
      </c>
      <c r="J33">
        <f t="shared" si="1"/>
        <v>60184.476934969571</v>
      </c>
      <c r="K33">
        <f>K32*(1+(($B33-$B32)/B32))*(1-Input!$B$10/12)</f>
        <v>135.08373841996368</v>
      </c>
      <c r="L33">
        <f t="shared" si="2"/>
        <v>59782.263596883837</v>
      </c>
    </row>
    <row r="34" spans="1:12" x14ac:dyDescent="0.35">
      <c r="A34" t="str">
        <f>Dati!A34</f>
        <v>1990-08</v>
      </c>
      <c r="B34">
        <f>Dati!B34</f>
        <v>124.027772109865</v>
      </c>
      <c r="C34">
        <f t="shared" si="3"/>
        <v>445</v>
      </c>
      <c r="D34">
        <f>IF(OR(RIGHT(A34,2)="12",RIGHT(A34,2)="03",RIGHT(A34,2)="06",RIGHT(A34,2)="09"),TRUNC(Input!$B$12/B34),0)</f>
        <v>0</v>
      </c>
      <c r="E34">
        <f>IF(D34=0,0,IF(Input!$D$2="FISSA",Input!$D$3,MIN(Input!$D$6,MAX(Input!$D$5,B34*Input!$D$4))))</f>
        <v>0</v>
      </c>
      <c r="F34">
        <f t="shared" si="4"/>
        <v>330</v>
      </c>
      <c r="G34">
        <f>G33*(1+(($B34-$B33)/B33))*(1-Input!$B$8/12)</f>
        <v>123.68715011369916</v>
      </c>
      <c r="H34">
        <f t="shared" si="0"/>
        <v>54710.781800596124</v>
      </c>
      <c r="I34">
        <f>I33*(1+(($B34-$B33)/B33))*(1-Input!$B$9/12)</f>
        <v>123.17791737042255</v>
      </c>
      <c r="J34">
        <f t="shared" si="1"/>
        <v>54484.173229838038</v>
      </c>
      <c r="K34">
        <f>K33*(1+(($B34-$B33)/B33))*(1-Input!$B$10/12)</f>
        <v>122.33371065762445</v>
      </c>
      <c r="L34">
        <f t="shared" si="2"/>
        <v>54108.50124264288</v>
      </c>
    </row>
    <row r="35" spans="1:12" x14ac:dyDescent="0.35">
      <c r="A35" t="str">
        <f>Dati!A35</f>
        <v>1990-09</v>
      </c>
      <c r="B35">
        <f>Dati!B35</f>
        <v>111.068511738553</v>
      </c>
      <c r="C35">
        <f t="shared" si="3"/>
        <v>490</v>
      </c>
      <c r="D35">
        <f>IF(OR(RIGHT(A35,2)="12",RIGHT(A35,2)="03",RIGHT(A35,2)="06",RIGHT(A35,2)="09"),TRUNC(Input!$B$12/B35),0)</f>
        <v>45</v>
      </c>
      <c r="E35">
        <f>IF(D35=0,0,IF(Input!$D$2="FISSA",Input!$D$3,MIN(Input!$D$6,MAX(Input!$D$5,B35*Input!$D$4))))</f>
        <v>30</v>
      </c>
      <c r="F35">
        <f t="shared" si="4"/>
        <v>360</v>
      </c>
      <c r="G35">
        <f>G34*(1+(($B35-$B34)/B34))*(1-Input!$B$8/12)</f>
        <v>110.754249941993</v>
      </c>
      <c r="H35">
        <f t="shared" si="0"/>
        <v>53909.58247157657</v>
      </c>
      <c r="I35">
        <f>I34*(1+(($B35-$B34)/B34))*(1-Input!$B$9/12)</f>
        <v>110.2844748495436</v>
      </c>
      <c r="J35">
        <f t="shared" si="1"/>
        <v>53679.392676276366</v>
      </c>
      <c r="K35">
        <f>K34*(1+(($B35-$B34)/B34))*(1-Input!$B$10/12)</f>
        <v>109.50581084244587</v>
      </c>
      <c r="L35">
        <f t="shared" si="2"/>
        <v>53297.847312798476</v>
      </c>
    </row>
    <row r="36" spans="1:12" x14ac:dyDescent="0.35">
      <c r="A36" t="str">
        <f>Dati!A36</f>
        <v>1990-10</v>
      </c>
      <c r="B36">
        <f>Dati!B36</f>
        <v>121.29018304176</v>
      </c>
      <c r="C36">
        <f t="shared" si="3"/>
        <v>490</v>
      </c>
      <c r="D36">
        <f>IF(OR(RIGHT(A36,2)="12",RIGHT(A36,2)="03",RIGHT(A36,2)="06",RIGHT(A36,2)="09"),TRUNC(Input!$B$12/B36),0)</f>
        <v>0</v>
      </c>
      <c r="E36">
        <f>IF(D36=0,0,IF(Input!$D$2="FISSA",Input!$D$3,MIN(Input!$D$6,MAX(Input!$D$5,B36*Input!$D$4))))</f>
        <v>0</v>
      </c>
      <c r="F36">
        <f t="shared" si="4"/>
        <v>360</v>
      </c>
      <c r="G36">
        <f>G35*(1+(($B36-$B35)/B35))*(1-Input!$B$8/12)</f>
        <v>120.93692071309181</v>
      </c>
      <c r="H36">
        <f t="shared" si="0"/>
        <v>58899.091149414984</v>
      </c>
      <c r="I36">
        <f>I35*(1+(($B36-$B35)/B35))*(1-Input!$B$9/12)</f>
        <v>120.40890056775636</v>
      </c>
      <c r="J36">
        <f t="shared" si="1"/>
        <v>58640.361278200617</v>
      </c>
      <c r="K36">
        <f>K35*(1+(($B36-$B35)/B35))*(1-Input!$B$10/12)</f>
        <v>119.53383974569854</v>
      </c>
      <c r="L36">
        <f t="shared" si="2"/>
        <v>58211.58147539229</v>
      </c>
    </row>
    <row r="37" spans="1:12" x14ac:dyDescent="0.35">
      <c r="A37" t="str">
        <f>Dati!A37</f>
        <v>1990-11</v>
      </c>
      <c r="B37">
        <f>Dati!B37</f>
        <v>119.256680602481</v>
      </c>
      <c r="C37">
        <f t="shared" si="3"/>
        <v>490</v>
      </c>
      <c r="D37">
        <f>IF(OR(RIGHT(A37,2)="12",RIGHT(A37,2)="03",RIGHT(A37,2)="06",RIGHT(A37,2)="09"),TRUNC(Input!$B$12/B37),0)</f>
        <v>0</v>
      </c>
      <c r="E37">
        <f>IF(D37=0,0,IF(Input!$D$2="FISSA",Input!$D$3,MIN(Input!$D$6,MAX(Input!$D$5,B37*Input!$D$4))))</f>
        <v>0</v>
      </c>
      <c r="F37">
        <f t="shared" si="4"/>
        <v>360</v>
      </c>
      <c r="G37">
        <f>G36*(1+(($B37-$B36)/B36))*(1-Input!$B$8/12)</f>
        <v>118.89943181622792</v>
      </c>
      <c r="H37">
        <f t="shared" si="0"/>
        <v>57900.721589951681</v>
      </c>
      <c r="I37">
        <f>I36*(1+(($B37-$B36)/B36))*(1-Input!$B$9/12)</f>
        <v>118.36550873663224</v>
      </c>
      <c r="J37">
        <f t="shared" si="1"/>
        <v>57639.099280949798</v>
      </c>
      <c r="K37">
        <f>K36*(1+(($B37-$B36)/B36))*(1-Input!$B$10/12)</f>
        <v>117.48081270880783</v>
      </c>
      <c r="L37">
        <f t="shared" si="2"/>
        <v>57205.598227315837</v>
      </c>
    </row>
    <row r="38" spans="1:12" x14ac:dyDescent="0.35">
      <c r="A38" t="str">
        <f>Dati!A38</f>
        <v>1990-12</v>
      </c>
      <c r="B38">
        <f>Dati!B38</f>
        <v>121.83031540011299</v>
      </c>
      <c r="C38">
        <f t="shared" si="3"/>
        <v>531</v>
      </c>
      <c r="D38">
        <f>IF(OR(RIGHT(A38,2)="12",RIGHT(A38,2)="03",RIGHT(A38,2)="06",RIGHT(A38,2)="09"),TRUNC(Input!$B$12/B38),0)</f>
        <v>41</v>
      </c>
      <c r="E38">
        <f>IF(D38=0,0,IF(Input!$D$2="FISSA",Input!$D$3,MIN(Input!$D$6,MAX(Input!$D$5,B38*Input!$D$4))))</f>
        <v>30</v>
      </c>
      <c r="F38">
        <f t="shared" si="4"/>
        <v>390</v>
      </c>
      <c r="G38">
        <f>G37*(1+(($B38-$B37)/B37))*(1-Input!$B$8/12)</f>
        <v>121.45523484541258</v>
      </c>
      <c r="H38">
        <f t="shared" si="0"/>
        <v>64102.729702914075</v>
      </c>
      <c r="I38">
        <f>I37*(1+(($B38-$B37)/B37))*(1-Input!$B$9/12)</f>
        <v>120.89471983201059</v>
      </c>
      <c r="J38">
        <f t="shared" si="1"/>
        <v>63805.096230797622</v>
      </c>
      <c r="K38">
        <f>K37*(1+(($B38-$B37)/B37))*(1-Input!$B$10/12)</f>
        <v>119.96611643309443</v>
      </c>
      <c r="L38">
        <f t="shared" si="2"/>
        <v>63312.007825973138</v>
      </c>
    </row>
    <row r="39" spans="1:12" x14ac:dyDescent="0.35">
      <c r="A39" t="str">
        <f>Dati!A39</f>
        <v>1991-01</v>
      </c>
      <c r="B39">
        <f>Dati!B39</f>
        <v>126.335743640552</v>
      </c>
      <c r="C39">
        <f t="shared" si="3"/>
        <v>531</v>
      </c>
      <c r="D39">
        <f>IF(OR(RIGHT(A39,2)="12",RIGHT(A39,2)="03",RIGHT(A39,2)="06",RIGHT(A39,2)="09"),TRUNC(Input!$B$12/B39),0)</f>
        <v>0</v>
      </c>
      <c r="E39">
        <f>IF(D39=0,0,IF(Input!$D$2="FISSA",Input!$D$3,MIN(Input!$D$6,MAX(Input!$D$5,B39*Input!$D$4))))</f>
        <v>0</v>
      </c>
      <c r="F39">
        <f t="shared" si="4"/>
        <v>390</v>
      </c>
      <c r="G39">
        <f>G38*(1+(($B39-$B38)/B38))*(1-Input!$B$8/12)</f>
        <v>125.93629660012422</v>
      </c>
      <c r="H39">
        <f t="shared" si="0"/>
        <v>66482.173494665956</v>
      </c>
      <c r="I39">
        <f>I38*(1+(($B39-$B38)/B38))*(1-Input!$B$9/12)</f>
        <v>125.33943082617907</v>
      </c>
      <c r="J39">
        <f t="shared" si="1"/>
        <v>66165.237768701088</v>
      </c>
      <c r="K39">
        <f>K38*(1+(($B39-$B38)/B38))*(1-Input!$B$10/12)</f>
        <v>124.35076998639448</v>
      </c>
      <c r="L39">
        <f t="shared" si="2"/>
        <v>65640.258862775474</v>
      </c>
    </row>
    <row r="40" spans="1:12" x14ac:dyDescent="0.35">
      <c r="A40" t="str">
        <f>Dati!A40</f>
        <v>1991-02</v>
      </c>
      <c r="B40">
        <f>Dati!B40</f>
        <v>138.21652677745701</v>
      </c>
      <c r="C40">
        <f t="shared" si="3"/>
        <v>531</v>
      </c>
      <c r="D40">
        <f>IF(OR(RIGHT(A40,2)="12",RIGHT(A40,2)="03",RIGHT(A40,2)="06",RIGHT(A40,2)="09"),TRUNC(Input!$B$12/B40),0)</f>
        <v>0</v>
      </c>
      <c r="E40">
        <f>IF(D40=0,0,IF(Input!$D$2="FISSA",Input!$D$3,MIN(Input!$D$6,MAX(Input!$D$5,B40*Input!$D$4))))</f>
        <v>0</v>
      </c>
      <c r="F40">
        <f t="shared" si="4"/>
        <v>390</v>
      </c>
      <c r="G40">
        <f>G39*(1+(($B40-$B39)/B39))*(1-Input!$B$8/12)</f>
        <v>137.76803357419317</v>
      </c>
      <c r="H40">
        <f t="shared" si="0"/>
        <v>72764.825827896566</v>
      </c>
      <c r="I40">
        <f>I39*(1+(($B40-$B39)/B39))*(1-Input!$B$9/12)</f>
        <v>137.09795134203134</v>
      </c>
      <c r="J40">
        <f t="shared" si="1"/>
        <v>72409.012162618645</v>
      </c>
      <c r="K40">
        <f>K39*(1+(($B40-$B39)/B39))*(1-Input!$B$10/12)</f>
        <v>135.98819816476669</v>
      </c>
      <c r="L40">
        <f t="shared" si="2"/>
        <v>71819.733225491116</v>
      </c>
    </row>
    <row r="41" spans="1:12" x14ac:dyDescent="0.35">
      <c r="A41" t="str">
        <f>Dati!A41</f>
        <v>1991-03</v>
      </c>
      <c r="B41">
        <f>Dati!B41</f>
        <v>134.360139034898</v>
      </c>
      <c r="C41">
        <f t="shared" si="3"/>
        <v>568</v>
      </c>
      <c r="D41">
        <f>IF(OR(RIGHT(A41,2)="12",RIGHT(A41,2)="03",RIGHT(A41,2)="06",RIGHT(A41,2)="09"),TRUNC(Input!$B$12/B41),0)</f>
        <v>37</v>
      </c>
      <c r="E41">
        <f>IF(D41=0,0,IF(Input!$D$2="FISSA",Input!$D$3,MIN(Input!$D$6,MAX(Input!$D$5,B41*Input!$D$4))))</f>
        <v>30</v>
      </c>
      <c r="F41">
        <f t="shared" si="4"/>
        <v>420</v>
      </c>
      <c r="G41">
        <f>G40*(1+(($B41-$B40)/B40))*(1-Input!$B$8/12)</f>
        <v>133.91299892124349</v>
      </c>
      <c r="H41">
        <f t="shared" si="0"/>
        <v>75642.583387266306</v>
      </c>
      <c r="I41">
        <f>I40*(1+(($B41-$B40)/B40))*(1-Input!$B$9/12)</f>
        <v>133.24500787986071</v>
      </c>
      <c r="J41">
        <f t="shared" si="1"/>
        <v>75263.164475760888</v>
      </c>
      <c r="K41">
        <f>K40*(1+(($B41-$B40)/B40))*(1-Input!$B$10/12)</f>
        <v>132.1389023284074</v>
      </c>
      <c r="L41">
        <f t="shared" si="2"/>
        <v>74634.896522535404</v>
      </c>
    </row>
    <row r="42" spans="1:12" x14ac:dyDescent="0.35">
      <c r="A42" t="str">
        <f>Dati!A42</f>
        <v>1991-04</v>
      </c>
      <c r="B42">
        <f>Dati!B42</f>
        <v>135.49199784108501</v>
      </c>
      <c r="C42">
        <f t="shared" si="3"/>
        <v>568</v>
      </c>
      <c r="D42">
        <f>IF(OR(RIGHT(A42,2)="12",RIGHT(A42,2)="03",RIGHT(A42,2)="06",RIGHT(A42,2)="09"),TRUNC(Input!$B$12/B42),0)</f>
        <v>0</v>
      </c>
      <c r="E42">
        <f>IF(D42=0,0,IF(Input!$D$2="FISSA",Input!$D$3,MIN(Input!$D$6,MAX(Input!$D$5,B42*Input!$D$4))))</f>
        <v>0</v>
      </c>
      <c r="F42">
        <f t="shared" si="4"/>
        <v>420</v>
      </c>
      <c r="G42">
        <f>G41*(1+(($B42-$B41)/B41))*(1-Input!$B$8/12)</f>
        <v>135.02983756492944</v>
      </c>
      <c r="H42">
        <f t="shared" si="0"/>
        <v>76276.947736879927</v>
      </c>
      <c r="I42">
        <f>I41*(1+(($B42-$B41)/B41))*(1-Input!$B$9/12)</f>
        <v>134.33947952305456</v>
      </c>
      <c r="J42">
        <f t="shared" si="1"/>
        <v>75884.824369094989</v>
      </c>
      <c r="K42">
        <f>K41*(1+(($B42-$B41)/B41))*(1-Input!$B$10/12)</f>
        <v>133.19652760067135</v>
      </c>
      <c r="L42">
        <f t="shared" si="2"/>
        <v>75235.627677181328</v>
      </c>
    </row>
    <row r="43" spans="1:12" x14ac:dyDescent="0.35">
      <c r="A43" t="str">
        <f>Dati!A43</f>
        <v>1991-05</v>
      </c>
      <c r="B43">
        <f>Dati!B43</f>
        <v>138.73280010439399</v>
      </c>
      <c r="C43">
        <f t="shared" si="3"/>
        <v>568</v>
      </c>
      <c r="D43">
        <f>IF(OR(RIGHT(A43,2)="12",RIGHT(A43,2)="03",RIGHT(A43,2)="06",RIGHT(A43,2)="09"),TRUNC(Input!$B$12/B43),0)</f>
        <v>0</v>
      </c>
      <c r="E43">
        <f>IF(D43=0,0,IF(Input!$D$2="FISSA",Input!$D$3,MIN(Input!$D$6,MAX(Input!$D$5,B43*Input!$D$4))))</f>
        <v>0</v>
      </c>
      <c r="F43">
        <f t="shared" si="4"/>
        <v>420</v>
      </c>
      <c r="G43">
        <f>G42*(1+(($B43-$B42)/B42))*(1-Input!$B$8/12)</f>
        <v>138.24806388963711</v>
      </c>
      <c r="H43">
        <f t="shared" si="0"/>
        <v>78104.900289313882</v>
      </c>
      <c r="I43">
        <f>I42*(1+(($B43-$B42)/B42))*(1-Input!$B$9/12)</f>
        <v>137.52405814736852</v>
      </c>
      <c r="J43">
        <f t="shared" si="1"/>
        <v>77693.665027705327</v>
      </c>
      <c r="K43">
        <f>K42*(1+(($B43-$B42)/B42))*(1-Input!$B$10/12)</f>
        <v>136.32559902323473</v>
      </c>
      <c r="L43">
        <f t="shared" si="2"/>
        <v>77012.940245197329</v>
      </c>
    </row>
    <row r="44" spans="1:12" x14ac:dyDescent="0.35">
      <c r="A44" t="str">
        <f>Dati!A44</f>
        <v>1991-06</v>
      </c>
      <c r="B44">
        <f>Dati!B44</f>
        <v>130.27439159033301</v>
      </c>
      <c r="C44">
        <f t="shared" si="3"/>
        <v>606</v>
      </c>
      <c r="D44">
        <f>IF(OR(RIGHT(A44,2)="12",RIGHT(A44,2)="03",RIGHT(A44,2)="06",RIGHT(A44,2)="09"),TRUNC(Input!$B$12/B44),0)</f>
        <v>38</v>
      </c>
      <c r="E44">
        <f>IF(D44=0,0,IF(Input!$D$2="FISSA",Input!$D$3,MIN(Input!$D$6,MAX(Input!$D$5,B44*Input!$D$4))))</f>
        <v>30</v>
      </c>
      <c r="F44">
        <f t="shared" si="4"/>
        <v>450</v>
      </c>
      <c r="G44">
        <f>G43*(1+(($B44-$B43)/B43))*(1-Input!$B$8/12)</f>
        <v>129.80839101984847</v>
      </c>
      <c r="H44">
        <f t="shared" si="0"/>
        <v>78213.884958028168</v>
      </c>
      <c r="I44">
        <f>I43*(1+(($B44-$B43)/B43))*(1-Input!$B$9/12)</f>
        <v>129.11244146477435</v>
      </c>
      <c r="J44">
        <f t="shared" si="1"/>
        <v>77792.139527653257</v>
      </c>
      <c r="K44">
        <f>K43*(1+(($B44-$B43)/B43))*(1-Input!$B$10/12)</f>
        <v>127.96061615002645</v>
      </c>
      <c r="L44">
        <f t="shared" si="2"/>
        <v>77094.13338691603</v>
      </c>
    </row>
    <row r="45" spans="1:12" x14ac:dyDescent="0.35">
      <c r="A45" t="str">
        <f>Dati!A45</f>
        <v>1991-07</v>
      </c>
      <c r="B45">
        <f>Dati!B45</f>
        <v>136.47990607256699</v>
      </c>
      <c r="C45">
        <f t="shared" si="3"/>
        <v>606</v>
      </c>
      <c r="D45">
        <f>IF(OR(RIGHT(A45,2)="12",RIGHT(A45,2)="03",RIGHT(A45,2)="06",RIGHT(A45,2)="09"),TRUNC(Input!$B$12/B45),0)</f>
        <v>0</v>
      </c>
      <c r="E45">
        <f>IF(D45=0,0,IF(Input!$D$2="FISSA",Input!$D$3,MIN(Input!$D$6,MAX(Input!$D$5,B45*Input!$D$4))))</f>
        <v>0</v>
      </c>
      <c r="F45">
        <f t="shared" si="4"/>
        <v>450</v>
      </c>
      <c r="G45">
        <f>G44*(1+(($B45-$B44)/B44))*(1-Input!$B$8/12)</f>
        <v>135.9803753023246</v>
      </c>
      <c r="H45">
        <f t="shared" si="0"/>
        <v>81954.107433208716</v>
      </c>
      <c r="I45">
        <f>I44*(1+(($B45-$B44)/B44))*(1-Input!$B$9/12)</f>
        <v>135.23442768978063</v>
      </c>
      <c r="J45">
        <f t="shared" si="1"/>
        <v>81502.06318000707</v>
      </c>
      <c r="K45">
        <f>K44*(1+(($B45-$B44)/B44))*(1-Input!$B$10/12)</f>
        <v>134.00005919307355</v>
      </c>
      <c r="L45">
        <f t="shared" si="2"/>
        <v>80754.035871002576</v>
      </c>
    </row>
    <row r="46" spans="1:12" x14ac:dyDescent="0.35">
      <c r="A46" t="str">
        <f>Dati!A46</f>
        <v>1991-08</v>
      </c>
      <c r="B46">
        <f>Dati!B46</f>
        <v>136.20509113406101</v>
      </c>
      <c r="C46">
        <f t="shared" si="3"/>
        <v>606</v>
      </c>
      <c r="D46">
        <f>IF(OR(RIGHT(A46,2)="12",RIGHT(A46,2)="03",RIGHT(A46,2)="06",RIGHT(A46,2)="09"),TRUNC(Input!$B$12/B46),0)</f>
        <v>0</v>
      </c>
      <c r="E46">
        <f>IF(D46=0,0,IF(Input!$D$2="FISSA",Input!$D$3,MIN(Input!$D$6,MAX(Input!$D$5,B46*Input!$D$4))))</f>
        <v>0</v>
      </c>
      <c r="F46">
        <f t="shared" si="4"/>
        <v>450</v>
      </c>
      <c r="G46">
        <f>G45*(1+(($B46-$B45)/B45))*(1-Input!$B$8/12)</f>
        <v>135.69525733479821</v>
      </c>
      <c r="H46">
        <f t="shared" si="0"/>
        <v>81781.325944887722</v>
      </c>
      <c r="I46">
        <f>I45*(1+(($B46-$B45)/B45))*(1-Input!$B$9/12)</f>
        <v>134.93400352895108</v>
      </c>
      <c r="J46">
        <f t="shared" si="1"/>
        <v>81320.006138544355</v>
      </c>
      <c r="K46">
        <f>K45*(1+(($B46-$B45)/B45))*(1-Input!$B$10/12)</f>
        <v>133.67451672371081</v>
      </c>
      <c r="L46">
        <f t="shared" si="2"/>
        <v>80556.757134568747</v>
      </c>
    </row>
    <row r="47" spans="1:12" x14ac:dyDescent="0.35">
      <c r="A47" t="str">
        <f>Dati!A47</f>
        <v>1991-09</v>
      </c>
      <c r="B47">
        <f>Dati!B47</f>
        <v>139.67423120870001</v>
      </c>
      <c r="C47">
        <f t="shared" si="3"/>
        <v>641</v>
      </c>
      <c r="D47">
        <f>IF(OR(RIGHT(A47,2)="12",RIGHT(A47,2)="03",RIGHT(A47,2)="06",RIGHT(A47,2)="09"),TRUNC(Input!$B$12/B47),0)</f>
        <v>35</v>
      </c>
      <c r="E47">
        <f>IF(D47=0,0,IF(Input!$D$2="FISSA",Input!$D$3,MIN(Input!$D$6,MAX(Input!$D$5,B47*Input!$D$4))))</f>
        <v>30</v>
      </c>
      <c r="F47">
        <f t="shared" si="4"/>
        <v>480</v>
      </c>
      <c r="G47">
        <f>G46*(1+(($B47-$B46)/B46))*(1-Input!$B$8/12)</f>
        <v>139.13981600503601</v>
      </c>
      <c r="H47">
        <f t="shared" si="0"/>
        <v>88708.622059228088</v>
      </c>
      <c r="I47">
        <f>I46*(1+(($B47-$B46)/B46))*(1-Input!$B$9/12)</f>
        <v>138.34194179230235</v>
      </c>
      <c r="J47">
        <f t="shared" si="1"/>
        <v>88197.184688865804</v>
      </c>
      <c r="K47">
        <f>K46*(1+(($B47-$B46)/B46))*(1-Input!$B$10/12)</f>
        <v>137.02208680029941</v>
      </c>
      <c r="L47">
        <f t="shared" si="2"/>
        <v>87351.157638991921</v>
      </c>
    </row>
    <row r="48" spans="1:12" x14ac:dyDescent="0.35">
      <c r="A48" t="str">
        <f>Dati!A48</f>
        <v>1991-10</v>
      </c>
      <c r="B48">
        <f>Dati!B48</f>
        <v>142.10537726503199</v>
      </c>
      <c r="C48">
        <f t="shared" si="3"/>
        <v>641</v>
      </c>
      <c r="D48">
        <f>IF(OR(RIGHT(A48,2)="12",RIGHT(A48,2)="03",RIGHT(A48,2)="06",RIGHT(A48,2)="09"),TRUNC(Input!$B$12/B48),0)</f>
        <v>0</v>
      </c>
      <c r="E48">
        <f>IF(D48=0,0,IF(Input!$D$2="FISSA",Input!$D$3,MIN(Input!$D$6,MAX(Input!$D$5,B48*Input!$D$4))))</f>
        <v>0</v>
      </c>
      <c r="F48">
        <f t="shared" si="4"/>
        <v>480</v>
      </c>
      <c r="G48">
        <f>G47*(1+(($B48-$B47)/B47))*(1-Input!$B$8/12)</f>
        <v>141.54986331566647</v>
      </c>
      <c r="H48">
        <f t="shared" si="0"/>
        <v>90253.462385342209</v>
      </c>
      <c r="I48">
        <f>I47*(1+(($B48-$B47)/B47))*(1-Input!$B$9/12)</f>
        <v>140.72057534880997</v>
      </c>
      <c r="J48">
        <f t="shared" si="1"/>
        <v>89721.888798587199</v>
      </c>
      <c r="K48">
        <f>K47*(1+(($B48-$B47)/B47))*(1-Input!$B$10/12)</f>
        <v>139.34898380020704</v>
      </c>
      <c r="L48">
        <f t="shared" si="2"/>
        <v>88842.698615932706</v>
      </c>
    </row>
    <row r="49" spans="1:12" x14ac:dyDescent="0.35">
      <c r="A49" t="str">
        <f>Dati!A49</f>
        <v>1991-11</v>
      </c>
      <c r="B49">
        <f>Dati!B49</f>
        <v>135.989584325419</v>
      </c>
      <c r="C49">
        <f t="shared" si="3"/>
        <v>641</v>
      </c>
      <c r="D49">
        <f>IF(OR(RIGHT(A49,2)="12",RIGHT(A49,2)="03",RIGHT(A49,2)="06",RIGHT(A49,2)="09"),TRUNC(Input!$B$12/B49),0)</f>
        <v>0</v>
      </c>
      <c r="E49">
        <f>IF(D49=0,0,IF(Input!$D$2="FISSA",Input!$D$3,MIN(Input!$D$6,MAX(Input!$D$5,B49*Input!$D$4))))</f>
        <v>0</v>
      </c>
      <c r="F49">
        <f t="shared" si="4"/>
        <v>480</v>
      </c>
      <c r="G49">
        <f>G48*(1+(($B49-$B48)/B48))*(1-Input!$B$8/12)</f>
        <v>135.44668987998151</v>
      </c>
      <c r="H49">
        <f t="shared" si="0"/>
        <v>86341.328213068147</v>
      </c>
      <c r="I49">
        <f>I48*(1+(($B49-$B48)/B48))*(1-Input!$B$9/12)</f>
        <v>134.63632508727261</v>
      </c>
      <c r="J49">
        <f t="shared" si="1"/>
        <v>85821.884380941745</v>
      </c>
      <c r="K49">
        <f>K48*(1+(($B49-$B48)/B48))*(1-Input!$B$10/12)</f>
        <v>133.2962545827684</v>
      </c>
      <c r="L49">
        <f t="shared" si="2"/>
        <v>84962.899187554547</v>
      </c>
    </row>
    <row r="50" spans="1:12" x14ac:dyDescent="0.35">
      <c r="A50" t="str">
        <f>Dati!A50</f>
        <v>1991-12</v>
      </c>
      <c r="B50">
        <f>Dati!B50</f>
        <v>146.089221351058</v>
      </c>
      <c r="C50">
        <f t="shared" si="3"/>
        <v>675</v>
      </c>
      <c r="D50">
        <f>IF(OR(RIGHT(A50,2)="12",RIGHT(A50,2)="03",RIGHT(A50,2)="06",RIGHT(A50,2)="09"),TRUNC(Input!$B$12/B50),0)</f>
        <v>34</v>
      </c>
      <c r="E50">
        <f>IF(D50=0,0,IF(Input!$D$2="FISSA",Input!$D$3,MIN(Input!$D$6,MAX(Input!$D$5,B50*Input!$D$4))))</f>
        <v>30</v>
      </c>
      <c r="F50">
        <f t="shared" si="4"/>
        <v>510</v>
      </c>
      <c r="G50">
        <f>G49*(1+(($B50-$B49)/B49))*(1-Input!$B$8/12)</f>
        <v>145.49388186973195</v>
      </c>
      <c r="H50">
        <f t="shared" si="0"/>
        <v>97698.37026206906</v>
      </c>
      <c r="I50">
        <f>I49*(1+(($B50-$B49)/B49))*(1-Input!$B$9/12)</f>
        <v>144.60532624100281</v>
      </c>
      <c r="J50">
        <f t="shared" si="1"/>
        <v>97098.595212676897</v>
      </c>
      <c r="K50">
        <f>K49*(1+(($B50-$B49)/B49))*(1-Input!$B$10/12)</f>
        <v>143.1361991928689</v>
      </c>
      <c r="L50">
        <f t="shared" si="2"/>
        <v>96106.934455186507</v>
      </c>
    </row>
    <row r="51" spans="1:12" x14ac:dyDescent="0.35">
      <c r="A51" t="str">
        <f>Dati!A51</f>
        <v>1992-01</v>
      </c>
      <c r="B51">
        <f>Dati!B51</f>
        <v>143.90529812325599</v>
      </c>
      <c r="C51">
        <f t="shared" si="3"/>
        <v>675</v>
      </c>
      <c r="D51">
        <f>IF(OR(RIGHT(A51,2)="12",RIGHT(A51,2)="03",RIGHT(A51,2)="06",RIGHT(A51,2)="09"),TRUNC(Input!$B$12/B51),0)</f>
        <v>0</v>
      </c>
      <c r="E51">
        <f>IF(D51=0,0,IF(Input!$D$2="FISSA",Input!$D$3,MIN(Input!$D$6,MAX(Input!$D$5,B51*Input!$D$4))))</f>
        <v>0</v>
      </c>
      <c r="F51">
        <f t="shared" si="4"/>
        <v>510</v>
      </c>
      <c r="G51">
        <f>G50*(1+(($B51-$B50)/B50))*(1-Input!$B$8/12)</f>
        <v>143.30691527812351</v>
      </c>
      <c r="H51">
        <f t="shared" si="0"/>
        <v>96222.167812733373</v>
      </c>
      <c r="I51">
        <f>I50*(1+(($B51-$B50)/B50))*(1-Input!$B$9/12)</f>
        <v>142.41391037425376</v>
      </c>
      <c r="J51">
        <f t="shared" si="1"/>
        <v>95619.389502621285</v>
      </c>
      <c r="K51">
        <f>K50*(1+(($B51-$B50)/B50))*(1-Input!$B$10/12)</f>
        <v>140.93767290112712</v>
      </c>
      <c r="L51">
        <f t="shared" si="2"/>
        <v>94622.929208260801</v>
      </c>
    </row>
    <row r="52" spans="1:12" x14ac:dyDescent="0.35">
      <c r="A52" t="str">
        <f>Dati!A52</f>
        <v>1992-02</v>
      </c>
      <c r="B52">
        <f>Dati!B52</f>
        <v>141.73070499958001</v>
      </c>
      <c r="C52">
        <f t="shared" si="3"/>
        <v>675</v>
      </c>
      <c r="D52">
        <f>IF(OR(RIGHT(A52,2)="12",RIGHT(A52,2)="03",RIGHT(A52,2)="06",RIGHT(A52,2)="09"),TRUNC(Input!$B$12/B52),0)</f>
        <v>0</v>
      </c>
      <c r="E52">
        <f>IF(D52=0,0,IF(Input!$D$2="FISSA",Input!$D$3,MIN(Input!$D$6,MAX(Input!$D$5,B52*Input!$D$4))))</f>
        <v>0</v>
      </c>
      <c r="F52">
        <f t="shared" si="4"/>
        <v>510</v>
      </c>
      <c r="G52">
        <f>G51*(1+(($B52-$B51)/B51))*(1-Input!$B$8/12)</f>
        <v>141.1296027042543</v>
      </c>
      <c r="H52">
        <f t="shared" si="0"/>
        <v>94752.481825371651</v>
      </c>
      <c r="I52">
        <f>I51*(1+(($B52-$B51)/B51))*(1-Input!$B$9/12)</f>
        <v>140.23263280750788</v>
      </c>
      <c r="J52">
        <f t="shared" si="1"/>
        <v>94147.027145067826</v>
      </c>
      <c r="K52">
        <f>K51*(1+(($B52-$B51)/B51))*(1-Input!$B$10/12)</f>
        <v>138.75008775527942</v>
      </c>
      <c r="L52">
        <f t="shared" si="2"/>
        <v>93146.309234813612</v>
      </c>
    </row>
    <row r="53" spans="1:12" x14ac:dyDescent="0.35">
      <c r="A53" t="str">
        <f>Dati!A53</f>
        <v>1992-03</v>
      </c>
      <c r="B53">
        <f>Dati!B53</f>
        <v>135.42200073209699</v>
      </c>
      <c r="C53">
        <f t="shared" si="3"/>
        <v>711</v>
      </c>
      <c r="D53">
        <f>IF(OR(RIGHT(A53,2)="12",RIGHT(A53,2)="03",RIGHT(A53,2)="06",RIGHT(A53,2)="09"),TRUNC(Input!$B$12/B53),0)</f>
        <v>36</v>
      </c>
      <c r="E53">
        <f>IF(D53=0,0,IF(Input!$D$2="FISSA",Input!$D$3,MIN(Input!$D$6,MAX(Input!$D$5,B53*Input!$D$4))))</f>
        <v>30</v>
      </c>
      <c r="F53">
        <f t="shared" si="4"/>
        <v>540</v>
      </c>
      <c r="G53">
        <f>G52*(1+(($B53-$B52)/B52))*(1-Input!$B$8/12)</f>
        <v>134.83641734298848</v>
      </c>
      <c r="H53">
        <f t="shared" si="0"/>
        <v>95328.692730864816</v>
      </c>
      <c r="I53">
        <f>I52*(1+(($B53-$B52)/B52))*(1-Input!$B$9/12)</f>
        <v>133.96269588282755</v>
      </c>
      <c r="J53">
        <f t="shared" si="1"/>
        <v>94707.476772690381</v>
      </c>
      <c r="K53">
        <f>K52*(1+(($B53-$B52)/B52))*(1-Input!$B$10/12)</f>
        <v>132.51881726165573</v>
      </c>
      <c r="L53">
        <f t="shared" si="2"/>
        <v>93680.879073037227</v>
      </c>
    </row>
    <row r="54" spans="1:12" x14ac:dyDescent="0.35">
      <c r="A54" t="str">
        <f>Dati!A54</f>
        <v>1992-04</v>
      </c>
      <c r="B54">
        <f>Dati!B54</f>
        <v>137.23789778889</v>
      </c>
      <c r="C54">
        <f t="shared" si="3"/>
        <v>711</v>
      </c>
      <c r="D54">
        <f>IF(OR(RIGHT(A54,2)="12",RIGHT(A54,2)="03",RIGHT(A54,2)="06",RIGHT(A54,2)="09"),TRUNC(Input!$B$12/B54),0)</f>
        <v>0</v>
      </c>
      <c r="E54">
        <f>IF(D54=0,0,IF(Input!$D$2="FISSA",Input!$D$3,MIN(Input!$D$6,MAX(Input!$D$5,B54*Input!$D$4))))</f>
        <v>0</v>
      </c>
      <c r="F54">
        <f t="shared" si="4"/>
        <v>540</v>
      </c>
      <c r="G54">
        <f>G53*(1+(($B54-$B53)/B53))*(1-Input!$B$8/12)</f>
        <v>136.63307517220275</v>
      </c>
      <c r="H54">
        <f t="shared" si="0"/>
        <v>96606.116447436158</v>
      </c>
      <c r="I54">
        <f>I53*(1+(($B54-$B53)/B53))*(1-Input!$B$9/12)</f>
        <v>135.7307417380301</v>
      </c>
      <c r="J54">
        <f t="shared" si="1"/>
        <v>95964.557375739401</v>
      </c>
      <c r="K54">
        <f>K53*(1+(($B54-$B53)/B53))*(1-Input!$B$10/12)</f>
        <v>134.23982845149806</v>
      </c>
      <c r="L54">
        <f t="shared" si="2"/>
        <v>94904.518029015118</v>
      </c>
    </row>
    <row r="55" spans="1:12" x14ac:dyDescent="0.35">
      <c r="A55" t="str">
        <f>Dati!A55</f>
        <v>1992-05</v>
      </c>
      <c r="B55">
        <f>Dati!B55</f>
        <v>142.49756631128901</v>
      </c>
      <c r="C55">
        <f t="shared" si="3"/>
        <v>711</v>
      </c>
      <c r="D55">
        <f>IF(OR(RIGHT(A55,2)="12",RIGHT(A55,2)="03",RIGHT(A55,2)="06",RIGHT(A55,2)="09"),TRUNC(Input!$B$12/B55),0)</f>
        <v>0</v>
      </c>
      <c r="E55">
        <f>IF(D55=0,0,IF(Input!$D$2="FISSA",Input!$D$3,MIN(Input!$D$6,MAX(Input!$D$5,B55*Input!$D$4))))</f>
        <v>0</v>
      </c>
      <c r="F55">
        <f t="shared" si="4"/>
        <v>540</v>
      </c>
      <c r="G55">
        <f>G54*(1+(($B55-$B54)/B54))*(1-Input!$B$8/12)</f>
        <v>141.85774128919121</v>
      </c>
      <c r="H55">
        <f t="shared" si="0"/>
        <v>100320.85405661495</v>
      </c>
      <c r="I55">
        <f>I54*(1+(($B55-$B54)/B54))*(1-Input!$B$9/12)</f>
        <v>140.90328724988288</v>
      </c>
      <c r="J55">
        <f t="shared" si="1"/>
        <v>99642.237234666725</v>
      </c>
      <c r="K55">
        <f>K54*(1+(($B55-$B54)/B54))*(1-Input!$B$10/12)</f>
        <v>139.32651848184435</v>
      </c>
      <c r="L55">
        <f t="shared" si="2"/>
        <v>98521.154640591325</v>
      </c>
    </row>
    <row r="56" spans="1:12" x14ac:dyDescent="0.35">
      <c r="A56" t="str">
        <f>Dati!A56</f>
        <v>1992-06</v>
      </c>
      <c r="B56">
        <f>Dati!B56</f>
        <v>137.417350784485</v>
      </c>
      <c r="C56">
        <f t="shared" si="3"/>
        <v>747</v>
      </c>
      <c r="D56">
        <f>IF(OR(RIGHT(A56,2)="12",RIGHT(A56,2)="03",RIGHT(A56,2)="06",RIGHT(A56,2)="09"),TRUNC(Input!$B$12/B56),0)</f>
        <v>36</v>
      </c>
      <c r="E56">
        <f>IF(D56=0,0,IF(Input!$D$2="FISSA",Input!$D$3,MIN(Input!$D$6,MAX(Input!$D$5,B56*Input!$D$4))))</f>
        <v>30</v>
      </c>
      <c r="F56">
        <f t="shared" si="4"/>
        <v>570</v>
      </c>
      <c r="G56">
        <f>G55*(1+(($B56-$B55)/B55))*(1-Input!$B$8/12)</f>
        <v>136.78893629243416</v>
      </c>
      <c r="H56">
        <f t="shared" si="0"/>
        <v>101611.33541044832</v>
      </c>
      <c r="I56">
        <f>I55*(1+(($B56-$B55)/B55))*(1-Input!$B$9/12)</f>
        <v>135.85160144060191</v>
      </c>
      <c r="J56">
        <f t="shared" si="1"/>
        <v>100911.14627612963</v>
      </c>
      <c r="K56">
        <f>K55*(1+(($B56-$B55)/B55))*(1-Input!$B$10/12)</f>
        <v>134.30337169092576</v>
      </c>
      <c r="L56">
        <f t="shared" si="2"/>
        <v>99754.618653121535</v>
      </c>
    </row>
    <row r="57" spans="1:12" x14ac:dyDescent="0.35">
      <c r="A57" t="str">
        <f>Dati!A57</f>
        <v>1992-07</v>
      </c>
      <c r="B57">
        <f>Dati!B57</f>
        <v>137.85559504497601</v>
      </c>
      <c r="C57">
        <f t="shared" si="3"/>
        <v>747</v>
      </c>
      <c r="D57">
        <f>IF(OR(RIGHT(A57,2)="12",RIGHT(A57,2)="03",RIGHT(A57,2)="06",RIGHT(A57,2)="09"),TRUNC(Input!$B$12/B57),0)</f>
        <v>0</v>
      </c>
      <c r="E57">
        <f>IF(D57=0,0,IF(Input!$D$2="FISSA",Input!$D$3,MIN(Input!$D$6,MAX(Input!$D$5,B57*Input!$D$4))))</f>
        <v>0</v>
      </c>
      <c r="F57">
        <f t="shared" si="4"/>
        <v>570</v>
      </c>
      <c r="G57">
        <f>G56*(1+(($B57-$B56)/B56))*(1-Input!$B$8/12)</f>
        <v>137.213741014775</v>
      </c>
      <c r="H57">
        <f t="shared" si="0"/>
        <v>101928.66453803692</v>
      </c>
      <c r="I57">
        <f>I56*(1+(($B57-$B56)/B56))*(1-Input!$B$9/12)</f>
        <v>136.2564596172447</v>
      </c>
      <c r="J57">
        <f t="shared" si="1"/>
        <v>101213.57533408179</v>
      </c>
      <c r="K57">
        <f>K56*(1+(($B57-$B56)/B56))*(1-Input!$B$10/12)</f>
        <v>134.67554680933276</v>
      </c>
      <c r="L57">
        <f t="shared" si="2"/>
        <v>100032.63346657157</v>
      </c>
    </row>
    <row r="58" spans="1:12" x14ac:dyDescent="0.35">
      <c r="A58" t="str">
        <f>Dati!A58</f>
        <v>1992-08</v>
      </c>
      <c r="B58">
        <f>Dati!B58</f>
        <v>140.94744602511801</v>
      </c>
      <c r="C58">
        <f t="shared" si="3"/>
        <v>747</v>
      </c>
      <c r="D58">
        <f>IF(OR(RIGHT(A58,2)="12",RIGHT(A58,2)="03",RIGHT(A58,2)="06",RIGHT(A58,2)="09"),TRUNC(Input!$B$12/B58),0)</f>
        <v>0</v>
      </c>
      <c r="E58">
        <f>IF(D58=0,0,IF(Input!$D$2="FISSA",Input!$D$3,MIN(Input!$D$6,MAX(Input!$D$5,B58*Input!$D$4))))</f>
        <v>0</v>
      </c>
      <c r="F58">
        <f t="shared" si="4"/>
        <v>570</v>
      </c>
      <c r="G58">
        <f>G57*(1+(($B58-$B57)/B57))*(1-Input!$B$8/12)</f>
        <v>140.27950544006342</v>
      </c>
      <c r="H58">
        <f t="shared" si="0"/>
        <v>104218.79056372738</v>
      </c>
      <c r="I58">
        <f>I57*(1+(($B58-$B57)/B57))*(1-Input!$B$9/12)</f>
        <v>139.28342146393695</v>
      </c>
      <c r="J58">
        <f t="shared" si="1"/>
        <v>103474.7158335609</v>
      </c>
      <c r="K58">
        <f>K57*(1+(($B58-$B57)/B57))*(1-Input!$B$10/12)</f>
        <v>137.63870171031198</v>
      </c>
      <c r="L58">
        <f t="shared" si="2"/>
        <v>102246.11017760304</v>
      </c>
    </row>
    <row r="59" spans="1:12" x14ac:dyDescent="0.35">
      <c r="A59" t="str">
        <f>Dati!A59</f>
        <v>1992-09</v>
      </c>
      <c r="B59">
        <f>Dati!B59</f>
        <v>139.745591452892</v>
      </c>
      <c r="C59">
        <f t="shared" si="3"/>
        <v>782</v>
      </c>
      <c r="D59">
        <f>IF(OR(RIGHT(A59,2)="12",RIGHT(A59,2)="03",RIGHT(A59,2)="06",RIGHT(A59,2)="09"),TRUNC(Input!$B$12/B59),0)</f>
        <v>35</v>
      </c>
      <c r="E59">
        <f>IF(D59=0,0,IF(Input!$D$2="FISSA",Input!$D$3,MIN(Input!$D$6,MAX(Input!$D$5,B59*Input!$D$4))))</f>
        <v>30</v>
      </c>
      <c r="F59">
        <f t="shared" si="4"/>
        <v>600</v>
      </c>
      <c r="G59">
        <f>G58*(1+(($B59-$B58)/B58))*(1-Input!$B$8/12)</f>
        <v>139.07175609796388</v>
      </c>
      <c r="H59">
        <f t="shared" si="0"/>
        <v>108154.11326860776</v>
      </c>
      <c r="I59">
        <f>I58*(1+(($B59-$B58)/B58))*(1-Input!$B$9/12)</f>
        <v>138.06698602921585</v>
      </c>
      <c r="J59">
        <f t="shared" si="1"/>
        <v>107368.3830748468</v>
      </c>
      <c r="K59">
        <f>K58*(1+(($B59-$B58)/B58))*(1-Input!$B$10/12)</f>
        <v>136.40820025795674</v>
      </c>
      <c r="L59">
        <f t="shared" si="2"/>
        <v>106071.21260172217</v>
      </c>
    </row>
    <row r="60" spans="1:12" x14ac:dyDescent="0.35">
      <c r="A60" t="str">
        <f>Dati!A60</f>
        <v>1992-10</v>
      </c>
      <c r="B60">
        <f>Dati!B60</f>
        <v>136.32786016221601</v>
      </c>
      <c r="C60">
        <f t="shared" si="3"/>
        <v>782</v>
      </c>
      <c r="D60">
        <f>IF(OR(RIGHT(A60,2)="12",RIGHT(A60,2)="03",RIGHT(A60,2)="06",RIGHT(A60,2)="09"),TRUNC(Input!$B$12/B60),0)</f>
        <v>0</v>
      </c>
      <c r="E60">
        <f>IF(D60=0,0,IF(Input!$D$2="FISSA",Input!$D$3,MIN(Input!$D$6,MAX(Input!$D$5,B60*Input!$D$4))))</f>
        <v>0</v>
      </c>
      <c r="F60">
        <f t="shared" si="4"/>
        <v>600</v>
      </c>
      <c r="G60">
        <f>G59*(1+(($B60-$B59)/B59))*(1-Input!$B$8/12)</f>
        <v>135.65919879472199</v>
      </c>
      <c r="H60">
        <f t="shared" si="0"/>
        <v>105485.49345747259</v>
      </c>
      <c r="I60">
        <f>I59*(1+(($B60-$B59)/B59))*(1-Input!$B$9/12)</f>
        <v>134.66224759054853</v>
      </c>
      <c r="J60">
        <f t="shared" si="1"/>
        <v>104705.87761580895</v>
      </c>
      <c r="K60">
        <f>K59*(1+(($B60-$B59)/B59))*(1-Input!$B$10/12)</f>
        <v>133.01664420298872</v>
      </c>
      <c r="L60">
        <f t="shared" si="2"/>
        <v>103419.01576673718</v>
      </c>
    </row>
    <row r="61" spans="1:12" x14ac:dyDescent="0.35">
      <c r="A61" t="str">
        <f>Dati!A61</f>
        <v>1992-11</v>
      </c>
      <c r="B61">
        <f>Dati!B61</f>
        <v>138.59739729813299</v>
      </c>
      <c r="C61">
        <f t="shared" si="3"/>
        <v>782</v>
      </c>
      <c r="D61">
        <f>IF(OR(RIGHT(A61,2)="12",RIGHT(A61,2)="03",RIGHT(A61,2)="06",RIGHT(A61,2)="09"),TRUNC(Input!$B$12/B61),0)</f>
        <v>0</v>
      </c>
      <c r="E61">
        <f>IF(D61=0,0,IF(Input!$D$2="FISSA",Input!$D$3,MIN(Input!$D$6,MAX(Input!$D$5,B61*Input!$D$4))))</f>
        <v>0</v>
      </c>
      <c r="F61">
        <f t="shared" si="4"/>
        <v>600</v>
      </c>
      <c r="G61">
        <f>G60*(1+(($B61-$B60)/B60))*(1-Input!$B$8/12)</f>
        <v>137.90611116322958</v>
      </c>
      <c r="H61">
        <f t="shared" si="0"/>
        <v>107242.57892964553</v>
      </c>
      <c r="I61">
        <f>I60*(1+(($B61-$B60)/B60))*(1-Input!$B$9/12)</f>
        <v>136.8755345296411</v>
      </c>
      <c r="J61">
        <f t="shared" si="1"/>
        <v>106436.66800217934</v>
      </c>
      <c r="K61">
        <f>K60*(1+(($B61-$B60)/B60))*(1-Input!$B$10/12)</f>
        <v>135.17471113378375</v>
      </c>
      <c r="L61">
        <f t="shared" si="2"/>
        <v>105106.6241066189</v>
      </c>
    </row>
    <row r="62" spans="1:12" x14ac:dyDescent="0.35">
      <c r="A62" t="str">
        <f>Dati!A62</f>
        <v>1992-12</v>
      </c>
      <c r="B62">
        <f>Dati!B62</f>
        <v>139.90767636367099</v>
      </c>
      <c r="C62">
        <f t="shared" si="3"/>
        <v>817</v>
      </c>
      <c r="D62">
        <f>IF(OR(RIGHT(A62,2)="12",RIGHT(A62,2)="03",RIGHT(A62,2)="06",RIGHT(A62,2)="09"),TRUNC(Input!$B$12/B62),0)</f>
        <v>35</v>
      </c>
      <c r="E62">
        <f>IF(D62=0,0,IF(Input!$D$2="FISSA",Input!$D$3,MIN(Input!$D$6,MAX(Input!$D$5,B62*Input!$D$4))))</f>
        <v>30</v>
      </c>
      <c r="F62">
        <f t="shared" si="4"/>
        <v>630</v>
      </c>
      <c r="G62">
        <f>G61*(1+(($B62-$B61)/B61))*(1-Input!$B$8/12)</f>
        <v>139.19825409179367</v>
      </c>
      <c r="H62">
        <f t="shared" si="0"/>
        <v>113094.97359299543</v>
      </c>
      <c r="I62">
        <f>I61*(1+(($B62-$B61)/B61))*(1-Input!$B$9/12)</f>
        <v>138.14075004221914</v>
      </c>
      <c r="J62">
        <f t="shared" si="1"/>
        <v>112230.99278449304</v>
      </c>
      <c r="K62">
        <f>K61*(1+(($B62-$B61)/B61))*(1-Input!$B$10/12)</f>
        <v>136.39577737261985</v>
      </c>
      <c r="L62">
        <f t="shared" si="2"/>
        <v>110805.35011343041</v>
      </c>
    </row>
    <row r="63" spans="1:12" x14ac:dyDescent="0.35">
      <c r="A63" t="str">
        <f>Dati!A63</f>
        <v>1993-01</v>
      </c>
      <c r="B63">
        <f>Dati!B63</f>
        <v>140.40345280968299</v>
      </c>
      <c r="C63">
        <f t="shared" si="3"/>
        <v>817</v>
      </c>
      <c r="D63">
        <f>IF(OR(RIGHT(A63,2)="12",RIGHT(A63,2)="03",RIGHT(A63,2)="06",RIGHT(A63,2)="09"),TRUNC(Input!$B$12/B63),0)</f>
        <v>0</v>
      </c>
      <c r="E63">
        <f>IF(D63=0,0,IF(Input!$D$2="FISSA",Input!$D$3,MIN(Input!$D$6,MAX(Input!$D$5,B63*Input!$D$4))))</f>
        <v>0</v>
      </c>
      <c r="F63">
        <f t="shared" si="4"/>
        <v>630</v>
      </c>
      <c r="G63">
        <f>G62*(1+(($B63-$B62)/B62))*(1-Input!$B$8/12)</f>
        <v>139.6798756713315</v>
      </c>
      <c r="H63">
        <f t="shared" si="0"/>
        <v>113488.45842347783</v>
      </c>
      <c r="I63">
        <f>I62*(1+(($B63-$B62)/B62))*(1-Input!$B$9/12)</f>
        <v>138.60138390786625</v>
      </c>
      <c r="J63">
        <f t="shared" si="1"/>
        <v>112607.33065272673</v>
      </c>
      <c r="K63">
        <f>K62*(1+(($B63-$B62)/B62))*(1-Input!$B$10/12)</f>
        <v>136.82207610119642</v>
      </c>
      <c r="L63">
        <f t="shared" si="2"/>
        <v>111153.63617467748</v>
      </c>
    </row>
    <row r="64" spans="1:12" x14ac:dyDescent="0.35">
      <c r="A64" t="str">
        <f>Dati!A64</f>
        <v>1993-02</v>
      </c>
      <c r="B64">
        <f>Dati!B64</f>
        <v>143.70469658511399</v>
      </c>
      <c r="C64">
        <f t="shared" si="3"/>
        <v>817</v>
      </c>
      <c r="D64">
        <f>IF(OR(RIGHT(A64,2)="12",RIGHT(A64,2)="03",RIGHT(A64,2)="06",RIGHT(A64,2)="09"),TRUNC(Input!$B$12/B64),0)</f>
        <v>0</v>
      </c>
      <c r="E64">
        <f>IF(D64=0,0,IF(Input!$D$2="FISSA",Input!$D$3,MIN(Input!$D$6,MAX(Input!$D$5,B64*Input!$D$4))))</f>
        <v>0</v>
      </c>
      <c r="F64">
        <f t="shared" si="4"/>
        <v>630</v>
      </c>
      <c r="G64">
        <f>G63*(1+(($B64-$B63)/B63))*(1-Input!$B$8/12)</f>
        <v>142.95219262465011</v>
      </c>
      <c r="H64">
        <f t="shared" si="0"/>
        <v>116161.94137433913</v>
      </c>
      <c r="I64">
        <f>I63*(1+(($B64-$B63)/B63))*(1-Input!$B$9/12)</f>
        <v>141.83070222071834</v>
      </c>
      <c r="J64">
        <f t="shared" si="1"/>
        <v>115245.68371432688</v>
      </c>
      <c r="K64">
        <f>K63*(1+(($B64-$B63)/B63))*(1-Input!$B$10/12)</f>
        <v>139.98076293289893</v>
      </c>
      <c r="L64">
        <f t="shared" si="2"/>
        <v>113734.28331617842</v>
      </c>
    </row>
    <row r="65" spans="1:12" x14ac:dyDescent="0.35">
      <c r="A65" t="str">
        <f>Dati!A65</f>
        <v>1993-03</v>
      </c>
      <c r="B65">
        <f>Dati!B65</f>
        <v>151.96285543896801</v>
      </c>
      <c r="C65">
        <f t="shared" si="3"/>
        <v>849</v>
      </c>
      <c r="D65">
        <f>IF(OR(RIGHT(A65,2)="12",RIGHT(A65,2)="03",RIGHT(A65,2)="06",RIGHT(A65,2)="09"),TRUNC(Input!$B$12/B65),0)</f>
        <v>32</v>
      </c>
      <c r="E65">
        <f>IF(D65=0,0,IF(Input!$D$2="FISSA",Input!$D$3,MIN(Input!$D$6,MAX(Input!$D$5,B65*Input!$D$4))))</f>
        <v>30</v>
      </c>
      <c r="F65">
        <f t="shared" si="4"/>
        <v>660</v>
      </c>
      <c r="G65">
        <f>G64*(1+(($B65-$B64)/B64))*(1-Input!$B$8/12)</f>
        <v>151.15451069726154</v>
      </c>
      <c r="H65">
        <f t="shared" si="0"/>
        <v>127670.17958197506</v>
      </c>
      <c r="I65">
        <f>I64*(1+(($B65-$B64)/B64))*(1-Input!$B$9/12)</f>
        <v>149.94992371450439</v>
      </c>
      <c r="J65">
        <f t="shared" si="1"/>
        <v>126647.48523361424</v>
      </c>
      <c r="K65">
        <f>K64*(1+(($B65-$B64)/B64))*(1-Input!$B$10/12)</f>
        <v>147.96324452321625</v>
      </c>
      <c r="L65">
        <f t="shared" si="2"/>
        <v>124960.79460021059</v>
      </c>
    </row>
    <row r="66" spans="1:12" x14ac:dyDescent="0.35">
      <c r="A66" t="str">
        <f>Dati!A66</f>
        <v>1993-04</v>
      </c>
      <c r="B66">
        <f>Dati!B66</f>
        <v>158.86548980084899</v>
      </c>
      <c r="C66">
        <f t="shared" si="3"/>
        <v>849</v>
      </c>
      <c r="D66">
        <f>IF(OR(RIGHT(A66,2)="12",RIGHT(A66,2)="03",RIGHT(A66,2)="06",RIGHT(A66,2)="09"),TRUNC(Input!$B$12/B66),0)</f>
        <v>0</v>
      </c>
      <c r="E66">
        <f>IF(D66=0,0,IF(Input!$D$2="FISSA",Input!$D$3,MIN(Input!$D$6,MAX(Input!$D$5,B66*Input!$D$4))))</f>
        <v>0</v>
      </c>
      <c r="F66">
        <f t="shared" si="4"/>
        <v>660</v>
      </c>
      <c r="G66">
        <f>G65*(1+(($B66-$B65)/B65))*(1-Input!$B$8/12)</f>
        <v>158.007259110918</v>
      </c>
      <c r="H66">
        <f t="shared" si="0"/>
        <v>133488.16298516939</v>
      </c>
      <c r="I66">
        <f>I65*(1+(($B66-$B65)/B65))*(1-Input!$B$9/12)</f>
        <v>156.72846577226582</v>
      </c>
      <c r="J66">
        <f t="shared" si="1"/>
        <v>132402.46744065368</v>
      </c>
      <c r="K66">
        <f>K65*(1+(($B66-$B65)/B65))*(1-Input!$B$10/12)</f>
        <v>154.6197521336143</v>
      </c>
      <c r="L66">
        <f t="shared" si="2"/>
        <v>130612.16956143855</v>
      </c>
    </row>
    <row r="67" spans="1:12" x14ac:dyDescent="0.35">
      <c r="A67" t="str">
        <f>Dati!A67</f>
        <v>1993-05</v>
      </c>
      <c r="B67">
        <f>Dati!B67</f>
        <v>162.597127573888</v>
      </c>
      <c r="C67">
        <f t="shared" si="3"/>
        <v>849</v>
      </c>
      <c r="D67">
        <f>IF(OR(RIGHT(A67,2)="12",RIGHT(A67,2)="03",RIGHT(A67,2)="06",RIGHT(A67,2)="09"),TRUNC(Input!$B$12/B67),0)</f>
        <v>0</v>
      </c>
      <c r="E67">
        <f>IF(D67=0,0,IF(Input!$D$2="FISSA",Input!$D$3,MIN(Input!$D$6,MAX(Input!$D$5,B67*Input!$D$4))))</f>
        <v>0</v>
      </c>
      <c r="F67">
        <f t="shared" si="4"/>
        <v>660</v>
      </c>
      <c r="G67">
        <f>G66*(1+(($B67-$B66)/B66))*(1-Input!$B$8/12)</f>
        <v>161.70526109177732</v>
      </c>
      <c r="H67">
        <f t="shared" ref="H67:H130" si="5">G67*C67-F67</f>
        <v>136627.76666691893</v>
      </c>
      <c r="I67">
        <f>I66*(1+(($B67-$B66)/B66))*(1-Input!$B$9/12)</f>
        <v>160.37648763481437</v>
      </c>
      <c r="J67">
        <f t="shared" ref="J67:J130" si="6">I67*$C67-$F67</f>
        <v>135499.63800195738</v>
      </c>
      <c r="K67">
        <f>K66*(1+(($B67-$B66)/B66))*(1-Input!$B$10/12)</f>
        <v>158.18572234576416</v>
      </c>
      <c r="L67">
        <f t="shared" ref="L67:L130" si="7">K67*$C67-$F67</f>
        <v>133639.67827155377</v>
      </c>
    </row>
    <row r="68" spans="1:12" x14ac:dyDescent="0.35">
      <c r="A68" t="str">
        <f>Dati!A68</f>
        <v>1993-06</v>
      </c>
      <c r="B68">
        <f>Dati!B68</f>
        <v>161.542109443594</v>
      </c>
      <c r="C68">
        <f t="shared" ref="C68:C131" si="8">C67+D68</f>
        <v>879</v>
      </c>
      <c r="D68">
        <f>IF(OR(RIGHT(A68,2)="12",RIGHT(A68,2)="03",RIGHT(A68,2)="06",RIGHT(A68,2)="09"),TRUNC(Input!$B$12/B68),0)</f>
        <v>30</v>
      </c>
      <c r="E68">
        <f>IF(D68=0,0,IF(Input!$D$2="FISSA",Input!$D$3,MIN(Input!$D$6,MAX(Input!$D$5,B68*Input!$D$4))))</f>
        <v>30</v>
      </c>
      <c r="F68">
        <f t="shared" ref="F68:F131" si="9">F67+E68</f>
        <v>690</v>
      </c>
      <c r="G68">
        <f>G67*(1+(($B68-$B67)/B67))*(1-Input!$B$8/12)</f>
        <v>160.64264187123803</v>
      </c>
      <c r="H68">
        <f t="shared" si="5"/>
        <v>140514.88220481822</v>
      </c>
      <c r="I68">
        <f>I67*(1+(($B68-$B67)/B67))*(1-Input!$B$9/12)</f>
        <v>159.30268324320372</v>
      </c>
      <c r="J68">
        <f t="shared" si="6"/>
        <v>139337.05857077608</v>
      </c>
      <c r="K68">
        <f>K67*(1+(($B68-$B67)/B67))*(1-Input!$B$10/12)</f>
        <v>157.09384474595282</v>
      </c>
      <c r="L68">
        <f t="shared" si="7"/>
        <v>137395.48953169252</v>
      </c>
    </row>
    <row r="69" spans="1:12" x14ac:dyDescent="0.35">
      <c r="A69" t="str">
        <f>Dati!A69</f>
        <v>1993-07</v>
      </c>
      <c r="B69">
        <f>Dati!B69</f>
        <v>164.89190925235599</v>
      </c>
      <c r="C69">
        <f t="shared" si="8"/>
        <v>879</v>
      </c>
      <c r="D69">
        <f>IF(OR(RIGHT(A69,2)="12",RIGHT(A69,2)="03",RIGHT(A69,2)="06",RIGHT(A69,2)="09"),TRUNC(Input!$B$12/B69),0)</f>
        <v>0</v>
      </c>
      <c r="E69">
        <f>IF(D69=0,0,IF(Input!$D$2="FISSA",Input!$D$3,MIN(Input!$D$6,MAX(Input!$D$5,B69*Input!$D$4))))</f>
        <v>0</v>
      </c>
      <c r="F69">
        <f t="shared" si="9"/>
        <v>690</v>
      </c>
      <c r="G69">
        <f>G68*(1+(($B69-$B68)/B68))*(1-Input!$B$8/12)</f>
        <v>163.96012548921257</v>
      </c>
      <c r="H69">
        <f t="shared" si="5"/>
        <v>143430.95030501785</v>
      </c>
      <c r="I69">
        <f>I68*(1+(($B69-$B68)/B68))*(1-Input!$B$9/12)</f>
        <v>162.57216918261696</v>
      </c>
      <c r="J69">
        <f t="shared" si="6"/>
        <v>142210.93671152031</v>
      </c>
      <c r="K69">
        <f>K68*(1+(($B69-$B68)/B68))*(1-Input!$B$10/12)</f>
        <v>160.28459052858324</v>
      </c>
      <c r="L69">
        <f t="shared" si="7"/>
        <v>140200.15507462466</v>
      </c>
    </row>
    <row r="70" spans="1:12" x14ac:dyDescent="0.35">
      <c r="A70" t="str">
        <f>Dati!A70</f>
        <v>1993-08</v>
      </c>
      <c r="B70">
        <f>Dati!B70</f>
        <v>172.71123474199601</v>
      </c>
      <c r="C70">
        <f t="shared" si="8"/>
        <v>879</v>
      </c>
      <c r="D70">
        <f>IF(OR(RIGHT(A70,2)="12",RIGHT(A70,2)="03",RIGHT(A70,2)="06",RIGHT(A70,2)="09"),TRUNC(Input!$B$12/B70),0)</f>
        <v>0</v>
      </c>
      <c r="E70">
        <f>IF(D70=0,0,IF(Input!$D$2="FISSA",Input!$D$3,MIN(Input!$D$6,MAX(Input!$D$5,B70*Input!$D$4))))</f>
        <v>0</v>
      </c>
      <c r="F70">
        <f t="shared" si="9"/>
        <v>690</v>
      </c>
      <c r="G70">
        <f>G69*(1+(($B70-$B69)/B69))*(1-Input!$B$8/12)</f>
        <v>171.72095366657982</v>
      </c>
      <c r="H70">
        <f t="shared" si="5"/>
        <v>150252.71827292367</v>
      </c>
      <c r="I70">
        <f>I69*(1+(($B70-$B69)/B69))*(1-Input!$B$9/12)</f>
        <v>170.2460151611788</v>
      </c>
      <c r="J70">
        <f t="shared" si="6"/>
        <v>148956.24732667618</v>
      </c>
      <c r="K70">
        <f>K69*(1+(($B70-$B69)/B69))*(1-Input!$B$10/12)</f>
        <v>167.81548047726918</v>
      </c>
      <c r="L70">
        <f t="shared" si="7"/>
        <v>146819.80733951961</v>
      </c>
    </row>
    <row r="71" spans="1:12" x14ac:dyDescent="0.35">
      <c r="A71" t="str">
        <f>Dati!A71</f>
        <v>1993-09</v>
      </c>
      <c r="B71">
        <f>Dati!B71</f>
        <v>169.81531168622399</v>
      </c>
      <c r="C71">
        <f t="shared" si="8"/>
        <v>908</v>
      </c>
      <c r="D71">
        <f>IF(OR(RIGHT(A71,2)="12",RIGHT(A71,2)="03",RIGHT(A71,2)="06",RIGHT(A71,2)="09"),TRUNC(Input!$B$12/B71),0)</f>
        <v>29</v>
      </c>
      <c r="E71">
        <f>IF(D71=0,0,IF(Input!$D$2="FISSA",Input!$D$3,MIN(Input!$D$6,MAX(Input!$D$5,B71*Input!$D$4))))</f>
        <v>30</v>
      </c>
      <c r="F71">
        <f t="shared" si="9"/>
        <v>720</v>
      </c>
      <c r="G71">
        <f>G70*(1+(($B71-$B70)/B70))*(1-Input!$B$8/12)</f>
        <v>168.82756494039452</v>
      </c>
      <c r="H71">
        <f t="shared" si="5"/>
        <v>152575.42896587824</v>
      </c>
      <c r="I71">
        <f>I70*(1+(($B71-$B70)/B70))*(1-Input!$B$9/12)</f>
        <v>167.35655428120739</v>
      </c>
      <c r="J71">
        <f t="shared" si="6"/>
        <v>151239.75128733632</v>
      </c>
      <c r="K71">
        <f>K70*(1+(($B71-$B70)/B70))*(1-Input!$B$10/12)</f>
        <v>164.93289593864381</v>
      </c>
      <c r="L71">
        <f t="shared" si="7"/>
        <v>149039.06951228858</v>
      </c>
    </row>
    <row r="72" spans="1:12" x14ac:dyDescent="0.35">
      <c r="A72" t="str">
        <f>Dati!A72</f>
        <v>1993-10</v>
      </c>
      <c r="B72">
        <f>Dati!B72</f>
        <v>174.844492172489</v>
      </c>
      <c r="C72">
        <f t="shared" si="8"/>
        <v>908</v>
      </c>
      <c r="D72">
        <f>IF(OR(RIGHT(A72,2)="12",RIGHT(A72,2)="03",RIGHT(A72,2)="06",RIGHT(A72,2)="09"),TRUNC(Input!$B$12/B72),0)</f>
        <v>0</v>
      </c>
      <c r="E72">
        <f>IF(D72=0,0,IF(Input!$D$2="FISSA",Input!$D$3,MIN(Input!$D$6,MAX(Input!$D$5,B72*Input!$D$4))))</f>
        <v>0</v>
      </c>
      <c r="F72">
        <f t="shared" si="9"/>
        <v>720</v>
      </c>
      <c r="G72">
        <f>G71*(1+(($B72-$B71)/B71))*(1-Input!$B$8/12)</f>
        <v>173.81300710055018</v>
      </c>
      <c r="H72">
        <f t="shared" si="5"/>
        <v>157102.21044729956</v>
      </c>
      <c r="I72">
        <f>I71*(1+(($B72-$B71)/B71))*(1-Input!$B$9/12)</f>
        <v>172.27701869415722</v>
      </c>
      <c r="J72">
        <f t="shared" si="6"/>
        <v>155707.53297429477</v>
      </c>
      <c r="K72">
        <f>K71*(1+(($B72-$B71)/B71))*(1-Input!$B$10/12)</f>
        <v>169.74672352286004</v>
      </c>
      <c r="L72">
        <f t="shared" si="7"/>
        <v>153410.02495875693</v>
      </c>
    </row>
    <row r="73" spans="1:12" x14ac:dyDescent="0.35">
      <c r="A73" t="str">
        <f>Dati!A73</f>
        <v>1993-11</v>
      </c>
      <c r="B73">
        <f>Dati!B73</f>
        <v>165.75546605099399</v>
      </c>
      <c r="C73">
        <f t="shared" si="8"/>
        <v>908</v>
      </c>
      <c r="D73">
        <f>IF(OR(RIGHT(A73,2)="12",RIGHT(A73,2)="03",RIGHT(A73,2)="06",RIGHT(A73,2)="09"),TRUNC(Input!$B$12/B73),0)</f>
        <v>0</v>
      </c>
      <c r="E73">
        <f>IF(D73=0,0,IF(Input!$D$2="FISSA",Input!$D$3,MIN(Input!$D$6,MAX(Input!$D$5,B73*Input!$D$4))))</f>
        <v>0</v>
      </c>
      <c r="F73">
        <f t="shared" si="9"/>
        <v>720</v>
      </c>
      <c r="G73">
        <f>G72*(1+(($B73-$B72)/B72))*(1-Input!$B$8/12)</f>
        <v>164.76386970155932</v>
      </c>
      <c r="H73">
        <f t="shared" si="5"/>
        <v>148885.59368901586</v>
      </c>
      <c r="I73">
        <f>I72*(1+(($B73-$B72)/B72))*(1-Input!$B$9/12)</f>
        <v>163.28743348904854</v>
      </c>
      <c r="J73">
        <f t="shared" si="6"/>
        <v>147544.98960805609</v>
      </c>
      <c r="K73">
        <f>K72*(1+(($B73-$B72)/B72))*(1-Input!$B$10/12)</f>
        <v>160.85564606015726</v>
      </c>
      <c r="L73">
        <f t="shared" si="7"/>
        <v>145336.92662262279</v>
      </c>
    </row>
    <row r="74" spans="1:12" x14ac:dyDescent="0.35">
      <c r="A74" t="str">
        <f>Dati!A74</f>
        <v>1993-12</v>
      </c>
      <c r="B74">
        <f>Dati!B74</f>
        <v>174.72048643175501</v>
      </c>
      <c r="C74">
        <f t="shared" si="8"/>
        <v>936</v>
      </c>
      <c r="D74">
        <f>IF(OR(RIGHT(A74,2)="12",RIGHT(A74,2)="03",RIGHT(A74,2)="06",RIGHT(A74,2)="09"),TRUNC(Input!$B$12/B74),0)</f>
        <v>28</v>
      </c>
      <c r="E74">
        <f>IF(D74=0,0,IF(Input!$D$2="FISSA",Input!$D$3,MIN(Input!$D$6,MAX(Input!$D$5,B74*Input!$D$4))))</f>
        <v>30</v>
      </c>
      <c r="F74">
        <f t="shared" si="9"/>
        <v>750</v>
      </c>
      <c r="G74">
        <f>G73*(1+(($B74-$B73)/B73))*(1-Input!$B$8/12)</f>
        <v>173.66078584194244</v>
      </c>
      <c r="H74">
        <f t="shared" si="5"/>
        <v>161796.49554805813</v>
      </c>
      <c r="I74">
        <f>I73*(1+(($B74-$B73)/B73))*(1-Input!$B$9/12)</f>
        <v>172.08311018532359</v>
      </c>
      <c r="J74">
        <f t="shared" si="6"/>
        <v>160319.79113346289</v>
      </c>
      <c r="K74">
        <f>K73*(1+(($B74-$B73)/B73))*(1-Input!$B$10/12)</f>
        <v>169.48500746664243</v>
      </c>
      <c r="L74">
        <f t="shared" si="7"/>
        <v>157887.96698877731</v>
      </c>
    </row>
    <row r="75" spans="1:12" x14ac:dyDescent="0.35">
      <c r="A75" t="str">
        <f>Dati!A75</f>
        <v>1994-01</v>
      </c>
      <c r="B75">
        <f>Dati!B75</f>
        <v>186.30723358145201</v>
      </c>
      <c r="C75">
        <f t="shared" si="8"/>
        <v>936</v>
      </c>
      <c r="D75">
        <f>IF(OR(RIGHT(A75,2)="12",RIGHT(A75,2)="03",RIGHT(A75,2)="06",RIGHT(A75,2)="09"),TRUNC(Input!$B$12/B75),0)</f>
        <v>0</v>
      </c>
      <c r="E75">
        <f>IF(D75=0,0,IF(Input!$D$2="FISSA",Input!$D$3,MIN(Input!$D$6,MAX(Input!$D$5,B75*Input!$D$4))))</f>
        <v>0</v>
      </c>
      <c r="F75">
        <f t="shared" si="9"/>
        <v>750</v>
      </c>
      <c r="G75">
        <f>G74*(1+(($B75-$B74)/B74))*(1-Input!$B$8/12)</f>
        <v>185.16182655001367</v>
      </c>
      <c r="H75">
        <f t="shared" si="5"/>
        <v>172561.4696508128</v>
      </c>
      <c r="I75">
        <f>I74*(1+(($B75-$B74)/B74))*(1-Input!$B$9/12)</f>
        <v>183.45672922675374</v>
      </c>
      <c r="J75">
        <f t="shared" si="6"/>
        <v>170965.49855624151</v>
      </c>
      <c r="K75">
        <f>K74*(1+(($B75-$B74)/B74))*(1-Input!$B$10/12)</f>
        <v>180.64925719193894</v>
      </c>
      <c r="L75">
        <f t="shared" si="7"/>
        <v>168337.70473165484</v>
      </c>
    </row>
    <row r="76" spans="1:12" x14ac:dyDescent="0.35">
      <c r="A76" t="str">
        <f>Dati!A76</f>
        <v>1994-02</v>
      </c>
      <c r="B76">
        <f>Dati!B76</f>
        <v>183.614456377501</v>
      </c>
      <c r="C76">
        <f t="shared" si="8"/>
        <v>936</v>
      </c>
      <c r="D76">
        <f>IF(OR(RIGHT(A76,2)="12",RIGHT(A76,2)="03",RIGHT(A76,2)="06",RIGHT(A76,2)="09"),TRUNC(Input!$B$12/B76),0)</f>
        <v>0</v>
      </c>
      <c r="E76">
        <f>IF(D76=0,0,IF(Input!$D$2="FISSA",Input!$D$3,MIN(Input!$D$6,MAX(Input!$D$5,B76*Input!$D$4))))</f>
        <v>0</v>
      </c>
      <c r="F76">
        <f t="shared" si="9"/>
        <v>750</v>
      </c>
      <c r="G76">
        <f>G75*(1+(($B76-$B75)/B75))*(1-Input!$B$8/12)</f>
        <v>182.47039726438206</v>
      </c>
      <c r="H76">
        <f t="shared" si="5"/>
        <v>170042.2918394616</v>
      </c>
      <c r="I76">
        <f>I75*(1+(($B76-$B75)/B75))*(1-Input!$B$9/12)</f>
        <v>180.76748382731498</v>
      </c>
      <c r="J76">
        <f t="shared" si="6"/>
        <v>168448.36486236681</v>
      </c>
      <c r="K76">
        <f>K75*(1+(($B76-$B75)/B75))*(1-Input!$B$10/12)</f>
        <v>177.96407450539172</v>
      </c>
      <c r="L76">
        <f t="shared" si="7"/>
        <v>165824.37373704664</v>
      </c>
    </row>
    <row r="77" spans="1:12" x14ac:dyDescent="0.35">
      <c r="A77" t="str">
        <f>Dati!A77</f>
        <v>1994-03</v>
      </c>
      <c r="B77">
        <f>Dati!B77</f>
        <v>175.363950583941</v>
      </c>
      <c r="C77">
        <f t="shared" si="8"/>
        <v>964</v>
      </c>
      <c r="D77">
        <f>IF(OR(RIGHT(A77,2)="12",RIGHT(A77,2)="03",RIGHT(A77,2)="06",RIGHT(A77,2)="09"),TRUNC(Input!$B$12/B77),0)</f>
        <v>28</v>
      </c>
      <c r="E77">
        <f>IF(D77=0,0,IF(Input!$D$2="FISSA",Input!$D$3,MIN(Input!$D$6,MAX(Input!$D$5,B77*Input!$D$4))))</f>
        <v>30</v>
      </c>
      <c r="F77">
        <f t="shared" si="9"/>
        <v>780</v>
      </c>
      <c r="G77">
        <f>G76*(1+(($B77-$B76)/B76))*(1-Input!$B$8/12)</f>
        <v>174.25677585162649</v>
      </c>
      <c r="H77">
        <f t="shared" si="5"/>
        <v>167203.53192096794</v>
      </c>
      <c r="I77">
        <f>I76*(1+(($B77-$B76)/B76))*(1-Input!$B$9/12)</f>
        <v>172.60893580402794</v>
      </c>
      <c r="J77">
        <f t="shared" si="6"/>
        <v>165615.01411508294</v>
      </c>
      <c r="K77">
        <f>K76*(1+(($B77-$B76)/B76))*(1-Input!$B$10/12)</f>
        <v>169.89664238904547</v>
      </c>
      <c r="L77">
        <f t="shared" si="7"/>
        <v>163000.36326303982</v>
      </c>
    </row>
    <row r="78" spans="1:12" x14ac:dyDescent="0.35">
      <c r="A78" t="str">
        <f>Dati!A78</f>
        <v>1994-04</v>
      </c>
      <c r="B78">
        <f>Dati!B78</f>
        <v>180.13330784245201</v>
      </c>
      <c r="C78">
        <f t="shared" si="8"/>
        <v>964</v>
      </c>
      <c r="D78">
        <f>IF(OR(RIGHT(A78,2)="12",RIGHT(A78,2)="03",RIGHT(A78,2)="06",RIGHT(A78,2)="09"),TRUNC(Input!$B$12/B78),0)</f>
        <v>0</v>
      </c>
      <c r="E78">
        <f>IF(D78=0,0,IF(Input!$D$2="FISSA",Input!$D$3,MIN(Input!$D$6,MAX(Input!$D$5,B78*Input!$D$4))))</f>
        <v>0</v>
      </c>
      <c r="F78">
        <f t="shared" si="9"/>
        <v>780</v>
      </c>
      <c r="G78">
        <f>G77*(1+(($B78-$B77)/B77))*(1-Input!$B$8/12)</f>
        <v>178.98110504551119</v>
      </c>
      <c r="H78">
        <f t="shared" si="5"/>
        <v>171757.78526387279</v>
      </c>
      <c r="I78">
        <f>I77*(1+(($B78-$B77)/B77))*(1-Input!$B$9/12)</f>
        <v>177.26642697751282</v>
      </c>
      <c r="J78">
        <f t="shared" si="6"/>
        <v>170104.83560632236</v>
      </c>
      <c r="K78">
        <f>K77*(1+(($B78-$B77)/B77))*(1-Input!$B$10/12)</f>
        <v>174.44459022463016</v>
      </c>
      <c r="L78">
        <f t="shared" si="7"/>
        <v>167384.58497654347</v>
      </c>
    </row>
    <row r="79" spans="1:12" x14ac:dyDescent="0.35">
      <c r="A79" t="str">
        <f>Dati!A79</f>
        <v>1994-05</v>
      </c>
      <c r="B79">
        <f>Dati!B79</f>
        <v>181.19462666414501</v>
      </c>
      <c r="C79">
        <f t="shared" si="8"/>
        <v>964</v>
      </c>
      <c r="D79">
        <f>IF(OR(RIGHT(A79,2)="12",RIGHT(A79,2)="03",RIGHT(A79,2)="06",RIGHT(A79,2)="09"),TRUNC(Input!$B$12/B79),0)</f>
        <v>0</v>
      </c>
      <c r="E79">
        <f>IF(D79=0,0,IF(Input!$D$2="FISSA",Input!$D$3,MIN(Input!$D$6,MAX(Input!$D$5,B79*Input!$D$4))))</f>
        <v>0</v>
      </c>
      <c r="F79">
        <f t="shared" si="9"/>
        <v>780</v>
      </c>
      <c r="G79">
        <f>G78*(1+(($B79-$B78)/B78))*(1-Input!$B$8/12)</f>
        <v>180.0206322890435</v>
      </c>
      <c r="H79">
        <f t="shared" si="5"/>
        <v>172759.88952663794</v>
      </c>
      <c r="I79">
        <f>I78*(1+(($B79-$B78)/B78))*(1-Input!$B$9/12)</f>
        <v>178.27370646624462</v>
      </c>
      <c r="J79">
        <f t="shared" si="6"/>
        <v>171075.8530334598</v>
      </c>
      <c r="K79">
        <f>K78*(1+(($B79-$B78)/B78))*(1-Input!$B$10/12)</f>
        <v>175.39927846639949</v>
      </c>
      <c r="L79">
        <f t="shared" si="7"/>
        <v>168304.90444160911</v>
      </c>
    </row>
    <row r="80" spans="1:12" x14ac:dyDescent="0.35">
      <c r="A80" t="str">
        <f>Dati!A80</f>
        <v>1994-06</v>
      </c>
      <c r="B80">
        <f>Dati!B80</f>
        <v>180.314743696053</v>
      </c>
      <c r="C80">
        <f t="shared" si="8"/>
        <v>991</v>
      </c>
      <c r="D80">
        <f>IF(OR(RIGHT(A80,2)="12",RIGHT(A80,2)="03",RIGHT(A80,2)="06",RIGHT(A80,2)="09"),TRUNC(Input!$B$12/B80),0)</f>
        <v>27</v>
      </c>
      <c r="E80">
        <f>IF(D80=0,0,IF(Input!$D$2="FISSA",Input!$D$3,MIN(Input!$D$6,MAX(Input!$D$5,B80*Input!$D$4))))</f>
        <v>30</v>
      </c>
      <c r="F80">
        <f t="shared" si="9"/>
        <v>810</v>
      </c>
      <c r="G80">
        <f>G79*(1+(($B80-$B79)/B79))*(1-Input!$B$8/12)</f>
        <v>179.13152137884072</v>
      </c>
      <c r="H80">
        <f t="shared" si="5"/>
        <v>176709.33768643116</v>
      </c>
      <c r="I80">
        <f>I79*(1+(($B80-$B79)/B79))*(1-Input!$B$9/12)</f>
        <v>177.3710475150678</v>
      </c>
      <c r="J80">
        <f t="shared" si="6"/>
        <v>174964.7080874322</v>
      </c>
      <c r="K80">
        <f>K79*(1+(($B80-$B79)/B79))*(1-Input!$B$10/12)</f>
        <v>174.4748096279416</v>
      </c>
      <c r="L80">
        <f t="shared" si="7"/>
        <v>172094.53634129014</v>
      </c>
    </row>
    <row r="81" spans="1:12" x14ac:dyDescent="0.35">
      <c r="A81" t="str">
        <f>Dati!A81</f>
        <v>1994-07</v>
      </c>
      <c r="B81">
        <f>Dati!B81</f>
        <v>184.305628853711</v>
      </c>
      <c r="C81">
        <f t="shared" si="8"/>
        <v>991</v>
      </c>
      <c r="D81">
        <f>IF(OR(RIGHT(A81,2)="12",RIGHT(A81,2)="03",RIGHT(A81,2)="06",RIGHT(A81,2)="09"),TRUNC(Input!$B$12/B81),0)</f>
        <v>0</v>
      </c>
      <c r="E81">
        <f>IF(D81=0,0,IF(Input!$D$2="FISSA",Input!$D$3,MIN(Input!$D$6,MAX(Input!$D$5,B81*Input!$D$4))))</f>
        <v>0</v>
      </c>
      <c r="F81">
        <f t="shared" si="9"/>
        <v>810</v>
      </c>
      <c r="G81">
        <f>G80*(1+(($B81-$B80)/B80))*(1-Input!$B$8/12)</f>
        <v>183.08096039697594</v>
      </c>
      <c r="H81">
        <f t="shared" si="5"/>
        <v>180623.23175340315</v>
      </c>
      <c r="I81">
        <f>I80*(1+(($B81-$B80)/B80))*(1-Input!$B$9/12)</f>
        <v>181.25901002649849</v>
      </c>
      <c r="J81">
        <f t="shared" si="6"/>
        <v>178817.67893626</v>
      </c>
      <c r="K81">
        <f>K80*(1+(($B81-$B80)/B80))*(1-Input!$B$10/12)</f>
        <v>178.26213335701132</v>
      </c>
      <c r="L81">
        <f t="shared" si="7"/>
        <v>175847.77415679823</v>
      </c>
    </row>
    <row r="82" spans="1:12" x14ac:dyDescent="0.35">
      <c r="A82" t="str">
        <f>Dati!A82</f>
        <v>1994-08</v>
      </c>
      <c r="B82">
        <f>Dati!B82</f>
        <v>190.87131983538501</v>
      </c>
      <c r="C82">
        <f t="shared" si="8"/>
        <v>991</v>
      </c>
      <c r="D82">
        <f>IF(OR(RIGHT(A82,2)="12",RIGHT(A82,2)="03",RIGHT(A82,2)="06",RIGHT(A82,2)="09"),TRUNC(Input!$B$12/B82),0)</f>
        <v>0</v>
      </c>
      <c r="E82">
        <f>IF(D82=0,0,IF(Input!$D$2="FISSA",Input!$D$3,MIN(Input!$D$6,MAX(Input!$D$5,B82*Input!$D$4))))</f>
        <v>0</v>
      </c>
      <c r="F82">
        <f t="shared" si="9"/>
        <v>810</v>
      </c>
      <c r="G82">
        <f>G81*(1+(($B82-$B81)/B81))*(1-Input!$B$8/12)</f>
        <v>189.58722362221616</v>
      </c>
      <c r="H82">
        <f t="shared" si="5"/>
        <v>187070.93860961622</v>
      </c>
      <c r="I82">
        <f>I81*(1+(($B82-$B81)/B81))*(1-Input!$B$9/12)</f>
        <v>187.67706093457957</v>
      </c>
      <c r="J82">
        <f t="shared" si="6"/>
        <v>185177.96738616837</v>
      </c>
      <c r="K82">
        <f>K81*(1+(($B82-$B81)/B81))*(1-Input!$B$10/12)</f>
        <v>184.53560938485305</v>
      </c>
      <c r="L82">
        <f t="shared" si="7"/>
        <v>182064.78890038937</v>
      </c>
    </row>
    <row r="83" spans="1:12" x14ac:dyDescent="0.35">
      <c r="A83" t="str">
        <f>Dati!A83</f>
        <v>1994-09</v>
      </c>
      <c r="B83">
        <f>Dati!B83</f>
        <v>186.389030714135</v>
      </c>
      <c r="C83">
        <f t="shared" si="8"/>
        <v>1017</v>
      </c>
      <c r="D83">
        <f>IF(OR(RIGHT(A83,2)="12",RIGHT(A83,2)="03",RIGHT(A83,2)="06",RIGHT(A83,2)="09"),TRUNC(Input!$B$12/B83),0)</f>
        <v>26</v>
      </c>
      <c r="E83">
        <f>IF(D83=0,0,IF(Input!$D$2="FISSA",Input!$D$3,MIN(Input!$D$6,MAX(Input!$D$5,B83*Input!$D$4))))</f>
        <v>30</v>
      </c>
      <c r="F83">
        <f t="shared" si="9"/>
        <v>840</v>
      </c>
      <c r="G83">
        <f>G82*(1+(($B83-$B82)/B82))*(1-Input!$B$8/12)</f>
        <v>185.11966139787305</v>
      </c>
      <c r="H83">
        <f t="shared" si="5"/>
        <v>187426.69564163688</v>
      </c>
      <c r="I83">
        <f>I82*(1+(($B83-$B82)/B82))*(1-Input!$B$9/12)</f>
        <v>183.23160235944653</v>
      </c>
      <c r="J83">
        <f t="shared" si="6"/>
        <v>185506.53959955712</v>
      </c>
      <c r="K83">
        <f>K82*(1+(($B83-$B82)/B82))*(1-Input!$B$10/12)</f>
        <v>180.12701946474192</v>
      </c>
      <c r="L83">
        <f t="shared" si="7"/>
        <v>182349.17879564254</v>
      </c>
    </row>
    <row r="84" spans="1:12" x14ac:dyDescent="0.35">
      <c r="A84" t="str">
        <f>Dati!A84</f>
        <v>1994-10</v>
      </c>
      <c r="B84">
        <f>Dati!B84</f>
        <v>191.16590060453299</v>
      </c>
      <c r="C84">
        <f t="shared" si="8"/>
        <v>1017</v>
      </c>
      <c r="D84">
        <f>IF(OR(RIGHT(A84,2)="12",RIGHT(A84,2)="03",RIGHT(A84,2)="06",RIGHT(A84,2)="09"),TRUNC(Input!$B$12/B84),0)</f>
        <v>0</v>
      </c>
      <c r="E84">
        <f>IF(D84=0,0,IF(Input!$D$2="FISSA",Input!$D$3,MIN(Input!$D$6,MAX(Input!$D$5,B84*Input!$D$4))))</f>
        <v>0</v>
      </c>
      <c r="F84">
        <f t="shared" si="9"/>
        <v>840</v>
      </c>
      <c r="G84">
        <f>G83*(1+(($B84-$B83)/B83))*(1-Input!$B$8/12)</f>
        <v>189.84817726623081</v>
      </c>
      <c r="H84">
        <f t="shared" si="5"/>
        <v>192235.59627975672</v>
      </c>
      <c r="I84">
        <f>I83*(1+(($B84-$B83)/B83))*(1-Input!$B$9/12)</f>
        <v>187.88840054733029</v>
      </c>
      <c r="J84">
        <f t="shared" si="6"/>
        <v>190242.5033566349</v>
      </c>
      <c r="K84">
        <f>K83*(1+(($B84-$B83)/B83))*(1-Input!$B$10/12)</f>
        <v>184.66642702820485</v>
      </c>
      <c r="L84">
        <f t="shared" si="7"/>
        <v>186965.75628768434</v>
      </c>
    </row>
    <row r="85" spans="1:12" x14ac:dyDescent="0.35">
      <c r="A85" t="str">
        <f>Dati!A85</f>
        <v>1994-11</v>
      </c>
      <c r="B85">
        <f>Dati!B85</f>
        <v>182.864032686608</v>
      </c>
      <c r="C85">
        <f t="shared" si="8"/>
        <v>1017</v>
      </c>
      <c r="D85">
        <f>IF(OR(RIGHT(A85,2)="12",RIGHT(A85,2)="03",RIGHT(A85,2)="06",RIGHT(A85,2)="09"),TRUNC(Input!$B$12/B85),0)</f>
        <v>0</v>
      </c>
      <c r="E85">
        <f>IF(D85=0,0,IF(Input!$D$2="FISSA",Input!$D$3,MIN(Input!$D$6,MAX(Input!$D$5,B85*Input!$D$4))))</f>
        <v>0</v>
      </c>
      <c r="F85">
        <f t="shared" si="9"/>
        <v>840</v>
      </c>
      <c r="G85">
        <f>G84*(1+(($B85-$B84)/B84))*(1-Input!$B$8/12)</f>
        <v>181.58840122491009</v>
      </c>
      <c r="H85">
        <f t="shared" si="5"/>
        <v>183835.40404573356</v>
      </c>
      <c r="I85">
        <f>I84*(1+(($B85-$B84)/B84))*(1-Input!$B$9/12)</f>
        <v>179.69142293393568</v>
      </c>
      <c r="J85">
        <f t="shared" si="6"/>
        <v>181906.17712381258</v>
      </c>
      <c r="K85">
        <f>K84*(1+(($B85-$B84)/B84))*(1-Input!$B$10/12)</f>
        <v>176.57321252543127</v>
      </c>
      <c r="L85">
        <f t="shared" si="7"/>
        <v>178734.95713836359</v>
      </c>
    </row>
    <row r="86" spans="1:12" x14ac:dyDescent="0.35">
      <c r="A86" t="str">
        <f>Dati!A86</f>
        <v>1994-12</v>
      </c>
      <c r="B86">
        <f>Dati!B86</f>
        <v>183.50194114099199</v>
      </c>
      <c r="C86">
        <f t="shared" si="8"/>
        <v>1044</v>
      </c>
      <c r="D86">
        <f>IF(OR(RIGHT(A86,2)="12",RIGHT(A86,2)="03",RIGHT(A86,2)="06",RIGHT(A86,2)="09"),TRUNC(Input!$B$12/B86),0)</f>
        <v>27</v>
      </c>
      <c r="E86">
        <f>IF(D86=0,0,IF(Input!$D$2="FISSA",Input!$D$3,MIN(Input!$D$6,MAX(Input!$D$5,B86*Input!$D$4))))</f>
        <v>30</v>
      </c>
      <c r="F86">
        <f t="shared" si="9"/>
        <v>870</v>
      </c>
      <c r="G86">
        <f>G85*(1+(($B86-$B85)/B85))*(1-Input!$B$8/12)</f>
        <v>182.20667457272083</v>
      </c>
      <c r="H86">
        <f t="shared" si="5"/>
        <v>189353.76825392054</v>
      </c>
      <c r="I86">
        <f>I85*(1+(($B86-$B85)/B85))*(1-Input!$B$9/12)</f>
        <v>180.28069765495536</v>
      </c>
      <c r="J86">
        <f t="shared" si="6"/>
        <v>187343.04835177341</v>
      </c>
      <c r="K86">
        <f>K85*(1+(($B86-$B85)/B85))*(1-Input!$B$10/12)</f>
        <v>177.11534706810895</v>
      </c>
      <c r="L86">
        <f t="shared" si="7"/>
        <v>184038.42233910575</v>
      </c>
    </row>
    <row r="87" spans="1:12" x14ac:dyDescent="0.35">
      <c r="A87" t="str">
        <f>Dati!A87</f>
        <v>1995-01</v>
      </c>
      <c r="B87">
        <f>Dati!B87</f>
        <v>179.76809824112701</v>
      </c>
      <c r="C87">
        <f t="shared" si="8"/>
        <v>1044</v>
      </c>
      <c r="D87">
        <f>IF(OR(RIGHT(A87,2)="12",RIGHT(A87,2)="03",RIGHT(A87,2)="06",RIGHT(A87,2)="09"),TRUNC(Input!$B$12/B87),0)</f>
        <v>0</v>
      </c>
      <c r="E87">
        <f>IF(D87=0,0,IF(Input!$D$2="FISSA",Input!$D$3,MIN(Input!$D$6,MAX(Input!$D$5,B87*Input!$D$4))))</f>
        <v>0</v>
      </c>
      <c r="F87">
        <f t="shared" si="9"/>
        <v>870</v>
      </c>
      <c r="G87">
        <f>G86*(1+(($B87-$B86)/B86))*(1-Input!$B$8/12)</f>
        <v>178.48431243931736</v>
      </c>
      <c r="H87">
        <f t="shared" si="5"/>
        <v>185467.62218664732</v>
      </c>
      <c r="I87">
        <f>I86*(1+(($B87-$B86)/B86))*(1-Input!$B$9/12)</f>
        <v>176.57560540917868</v>
      </c>
      <c r="J87">
        <f t="shared" si="6"/>
        <v>183474.93204718255</v>
      </c>
      <c r="K87">
        <f>K86*(1+(($B87-$B86)/B86))*(1-Input!$B$10/12)</f>
        <v>173.43916024391092</v>
      </c>
      <c r="L87">
        <f t="shared" si="7"/>
        <v>180200.483294643</v>
      </c>
    </row>
    <row r="88" spans="1:12" x14ac:dyDescent="0.35">
      <c r="A88" t="str">
        <f>Dati!A88</f>
        <v>1995-02</v>
      </c>
      <c r="B88">
        <f>Dati!B88</f>
        <v>181.68801112473199</v>
      </c>
      <c r="C88">
        <f t="shared" si="8"/>
        <v>1044</v>
      </c>
      <c r="D88">
        <f>IF(OR(RIGHT(A88,2)="12",RIGHT(A88,2)="03",RIGHT(A88,2)="06",RIGHT(A88,2)="09"),TRUNC(Input!$B$12/B88),0)</f>
        <v>0</v>
      </c>
      <c r="E88">
        <f>IF(D88=0,0,IF(Input!$D$2="FISSA",Input!$D$3,MIN(Input!$D$6,MAX(Input!$D$5,B88*Input!$D$4))))</f>
        <v>0</v>
      </c>
      <c r="F88">
        <f t="shared" si="9"/>
        <v>870</v>
      </c>
      <c r="G88">
        <f>G87*(1+(($B88-$B87)/B87))*(1-Input!$B$8/12)</f>
        <v>180.37548202198866</v>
      </c>
      <c r="H88">
        <f t="shared" si="5"/>
        <v>187442.00323095615</v>
      </c>
      <c r="I88">
        <f>I87*(1+(($B88-$B87)/B87))*(1-Input!$B$9/12)</f>
        <v>178.4242431910782</v>
      </c>
      <c r="J88">
        <f t="shared" si="6"/>
        <v>185404.90989148564</v>
      </c>
      <c r="K88">
        <f>K87*(1+(($B88-$B87)/B87))*(1-Input!$B$10/12)</f>
        <v>175.21844231919849</v>
      </c>
      <c r="L88">
        <f t="shared" si="7"/>
        <v>182058.05378124322</v>
      </c>
    </row>
    <row r="89" spans="1:12" x14ac:dyDescent="0.35">
      <c r="A89" t="str">
        <f>Dati!A89</f>
        <v>1995-03</v>
      </c>
      <c r="B89">
        <f>Dati!B89</f>
        <v>190.00953221679501</v>
      </c>
      <c r="C89">
        <f t="shared" si="8"/>
        <v>1070</v>
      </c>
      <c r="D89">
        <f>IF(OR(RIGHT(A89,2)="12",RIGHT(A89,2)="03",RIGHT(A89,2)="06",RIGHT(A89,2)="09"),TRUNC(Input!$B$12/B89),0)</f>
        <v>26</v>
      </c>
      <c r="E89">
        <f>IF(D89=0,0,IF(Input!$D$2="FISSA",Input!$D$3,MIN(Input!$D$6,MAX(Input!$D$5,B89*Input!$D$4))))</f>
        <v>30</v>
      </c>
      <c r="F89">
        <f t="shared" si="9"/>
        <v>900</v>
      </c>
      <c r="G89">
        <f>G88*(1+(($B89-$B88)/B88))*(1-Input!$B$8/12)</f>
        <v>188.62116802212319</v>
      </c>
      <c r="H89">
        <f t="shared" si="5"/>
        <v>200924.6497836718</v>
      </c>
      <c r="I89">
        <f>I88*(1+(($B89-$B88)/B88))*(1-Input!$B$9/12)</f>
        <v>186.55740571116121</v>
      </c>
      <c r="J89">
        <f t="shared" si="6"/>
        <v>198716.42411094249</v>
      </c>
      <c r="K89">
        <f>K88*(1+(($B89-$B88)/B88))*(1-Input!$B$10/12)</f>
        <v>183.16729815506403</v>
      </c>
      <c r="L89">
        <f t="shared" si="7"/>
        <v>195089.00902591852</v>
      </c>
    </row>
    <row r="90" spans="1:12" x14ac:dyDescent="0.35">
      <c r="A90" t="str">
        <f>Dati!A90</f>
        <v>1995-04</v>
      </c>
      <c r="B90">
        <f>Dati!B90</f>
        <v>196.920821224382</v>
      </c>
      <c r="C90">
        <f t="shared" si="8"/>
        <v>1070</v>
      </c>
      <c r="D90">
        <f>IF(OR(RIGHT(A90,2)="12",RIGHT(A90,2)="03",RIGHT(A90,2)="06",RIGHT(A90,2)="09"),TRUNC(Input!$B$12/B90),0)</f>
        <v>0</v>
      </c>
      <c r="E90">
        <f>IF(D90=0,0,IF(Input!$D$2="FISSA",Input!$D$3,MIN(Input!$D$6,MAX(Input!$D$5,B90*Input!$D$4))))</f>
        <v>0</v>
      </c>
      <c r="F90">
        <f t="shared" si="9"/>
        <v>900</v>
      </c>
      <c r="G90">
        <f>G89*(1+(($B90-$B89)/B89))*(1-Input!$B$8/12)</f>
        <v>195.46566736750373</v>
      </c>
      <c r="H90">
        <f t="shared" si="5"/>
        <v>208248.26408322898</v>
      </c>
      <c r="I90">
        <f>I89*(1+(($B90-$B89)/B89))*(1-Input!$B$9/12)</f>
        <v>193.30284938935523</v>
      </c>
      <c r="J90">
        <f t="shared" si="6"/>
        <v>205934.04884661009</v>
      </c>
      <c r="K90">
        <f>K89*(1+(($B90-$B89)/B89))*(1-Input!$B$10/12)</f>
        <v>189.75061626655776</v>
      </c>
      <c r="L90">
        <f t="shared" si="7"/>
        <v>202133.15940521681</v>
      </c>
    </row>
    <row r="91" spans="1:12" x14ac:dyDescent="0.35">
      <c r="A91" t="str">
        <f>Dati!A91</f>
        <v>1995-05</v>
      </c>
      <c r="B91">
        <f>Dati!B91</f>
        <v>199.09545507622701</v>
      </c>
      <c r="C91">
        <f t="shared" si="8"/>
        <v>1070</v>
      </c>
      <c r="D91">
        <f>IF(OR(RIGHT(A91,2)="12",RIGHT(A91,2)="03",RIGHT(A91,2)="06",RIGHT(A91,2)="09"),TRUNC(Input!$B$12/B91),0)</f>
        <v>0</v>
      </c>
      <c r="E91">
        <f>IF(D91=0,0,IF(Input!$D$2="FISSA",Input!$D$3,MIN(Input!$D$6,MAX(Input!$D$5,B91*Input!$D$4))))</f>
        <v>0</v>
      </c>
      <c r="F91">
        <f t="shared" si="9"/>
        <v>900</v>
      </c>
      <c r="G91">
        <f>G90*(1+(($B91-$B90)/B90))*(1-Input!$B$8/12)</f>
        <v>197.60776299427263</v>
      </c>
      <c r="H91">
        <f t="shared" si="5"/>
        <v>210540.30640387171</v>
      </c>
      <c r="I91">
        <f>I90*(1+(($B91-$B90)/B90))*(1-Input!$B$9/12)</f>
        <v>195.39681314240067</v>
      </c>
      <c r="J91">
        <f t="shared" si="6"/>
        <v>208174.59006236872</v>
      </c>
      <c r="K91">
        <f>K90*(1+(($B91-$B90)/B90))*(1-Input!$B$10/12)</f>
        <v>191.766132327956</v>
      </c>
      <c r="L91">
        <f t="shared" si="7"/>
        <v>204289.76159091291</v>
      </c>
    </row>
    <row r="92" spans="1:12" x14ac:dyDescent="0.35">
      <c r="A92" t="str">
        <f>Dati!A92</f>
        <v>1995-06</v>
      </c>
      <c r="B92">
        <f>Dati!B92</f>
        <v>199.138535330651</v>
      </c>
      <c r="C92">
        <f t="shared" si="8"/>
        <v>1095</v>
      </c>
      <c r="D92">
        <f>IF(OR(RIGHT(A92,2)="12",RIGHT(A92,2)="03",RIGHT(A92,2)="06",RIGHT(A92,2)="09"),TRUNC(Input!$B$12/B92),0)</f>
        <v>25</v>
      </c>
      <c r="E92">
        <f>IF(D92=0,0,IF(Input!$D$2="FISSA",Input!$D$3,MIN(Input!$D$6,MAX(Input!$D$5,B92*Input!$D$4))))</f>
        <v>30</v>
      </c>
      <c r="F92">
        <f t="shared" si="9"/>
        <v>930</v>
      </c>
      <c r="G92">
        <f>G91*(1+(($B92-$B91)/B91))*(1-Input!$B$8/12)</f>
        <v>197.63405046525594</v>
      </c>
      <c r="H92">
        <f t="shared" si="5"/>
        <v>215479.28525945524</v>
      </c>
      <c r="I92">
        <f>I91*(1+(($B92-$B91)/B91))*(1-Input!$B$9/12)</f>
        <v>195.39837660733122</v>
      </c>
      <c r="J92">
        <f t="shared" si="6"/>
        <v>213031.22238502768</v>
      </c>
      <c r="K92">
        <f>K91*(1+(($B92-$B91)/B91))*(1-Input!$B$10/12)</f>
        <v>191.72770681982189</v>
      </c>
      <c r="L92">
        <f t="shared" si="7"/>
        <v>209011.83896770497</v>
      </c>
    </row>
    <row r="93" spans="1:12" x14ac:dyDescent="0.35">
      <c r="A93" t="str">
        <f>Dati!A93</f>
        <v>1995-07</v>
      </c>
      <c r="B93">
        <f>Dati!B93</f>
        <v>208.773716145702</v>
      </c>
      <c r="C93">
        <f t="shared" si="8"/>
        <v>1095</v>
      </c>
      <c r="D93">
        <f>IF(OR(RIGHT(A93,2)="12",RIGHT(A93,2)="03",RIGHT(A93,2)="06",RIGHT(A93,2)="09"),TRUNC(Input!$B$12/B93),0)</f>
        <v>0</v>
      </c>
      <c r="E93">
        <f>IF(D93=0,0,IF(Input!$D$2="FISSA",Input!$D$3,MIN(Input!$D$6,MAX(Input!$D$5,B93*Input!$D$4))))</f>
        <v>0</v>
      </c>
      <c r="F93">
        <f t="shared" si="9"/>
        <v>930</v>
      </c>
      <c r="G93">
        <f>G92*(1+(($B93-$B92)/B92))*(1-Input!$B$8/12)</f>
        <v>207.1791714469459</v>
      </c>
      <c r="H93">
        <f t="shared" si="5"/>
        <v>225931.19273440575</v>
      </c>
      <c r="I93">
        <f>I92*(1+(($B93-$B92)/B92))*(1-Input!$B$9/12)</f>
        <v>204.80991479629964</v>
      </c>
      <c r="J93">
        <f t="shared" si="6"/>
        <v>223336.8567019481</v>
      </c>
      <c r="K93">
        <f>K92*(1+(($B93-$B92)/B92))*(1-Input!$B$10/12)</f>
        <v>200.9205680039087</v>
      </c>
      <c r="L93">
        <f t="shared" si="7"/>
        <v>219078.02196428002</v>
      </c>
    </row>
    <row r="94" spans="1:12" x14ac:dyDescent="0.35">
      <c r="A94" t="str">
        <f>Dati!A94</f>
        <v>1995-08</v>
      </c>
      <c r="B94">
        <f>Dati!B94</f>
        <v>204.20290817325301</v>
      </c>
      <c r="C94">
        <f t="shared" si="8"/>
        <v>1095</v>
      </c>
      <c r="D94">
        <f>IF(OR(RIGHT(A94,2)="12",RIGHT(A94,2)="03",RIGHT(A94,2)="06",RIGHT(A94,2)="09"),TRUNC(Input!$B$12/B94),0)</f>
        <v>0</v>
      </c>
      <c r="E94">
        <f>IF(D94=0,0,IF(Input!$D$2="FISSA",Input!$D$3,MIN(Input!$D$6,MAX(Input!$D$5,B94*Input!$D$4))))</f>
        <v>0</v>
      </c>
      <c r="F94">
        <f t="shared" si="9"/>
        <v>930</v>
      </c>
      <c r="G94">
        <f>G93*(1+(($B94-$B93)/B93))*(1-Input!$B$8/12)</f>
        <v>202.62638685684971</v>
      </c>
      <c r="H94">
        <f t="shared" si="5"/>
        <v>220945.89360825042</v>
      </c>
      <c r="I94">
        <f>I93*(1+(($B94-$B93)/B93))*(1-Input!$B$9/12)</f>
        <v>200.28415414000386</v>
      </c>
      <c r="J94">
        <f t="shared" si="6"/>
        <v>218381.14878330423</v>
      </c>
      <c r="K94">
        <f>K93*(1+(($B94-$B93)/B93))*(1-Input!$B$10/12)</f>
        <v>196.43980966681687</v>
      </c>
      <c r="L94">
        <f t="shared" si="7"/>
        <v>214171.59158516448</v>
      </c>
    </row>
    <row r="95" spans="1:12" x14ac:dyDescent="0.35">
      <c r="A95" t="str">
        <f>Dati!A95</f>
        <v>1995-09</v>
      </c>
      <c r="B95">
        <f>Dati!B95</f>
        <v>209.82081260300001</v>
      </c>
      <c r="C95">
        <f t="shared" si="8"/>
        <v>1118</v>
      </c>
      <c r="D95">
        <f>IF(OR(RIGHT(A95,2)="12",RIGHT(A95,2)="03",RIGHT(A95,2)="06",RIGHT(A95,2)="09"),TRUNC(Input!$B$12/B95),0)</f>
        <v>23</v>
      </c>
      <c r="E95">
        <f>IF(D95=0,0,IF(Input!$D$2="FISSA",Input!$D$3,MIN(Input!$D$6,MAX(Input!$D$5,B95*Input!$D$4))))</f>
        <v>30</v>
      </c>
      <c r="F95">
        <f t="shared" si="9"/>
        <v>960</v>
      </c>
      <c r="G95">
        <f>G94*(1+(($B95-$B94)/B94))*(1-Input!$B$8/12)</f>
        <v>208.18356892816723</v>
      </c>
      <c r="H95">
        <f t="shared" si="5"/>
        <v>231789.23006169096</v>
      </c>
      <c r="I95">
        <f>I94*(1+(($B95-$B94)/B94))*(1-Input!$B$9/12)</f>
        <v>205.75137442469068</v>
      </c>
      <c r="J95">
        <f t="shared" si="6"/>
        <v>229070.03660680418</v>
      </c>
      <c r="K95">
        <f>K94*(1+(($B95-$B94)/B94))*(1-Input!$B$10/12)</f>
        <v>201.76003879456522</v>
      </c>
      <c r="L95">
        <f t="shared" si="7"/>
        <v>224607.7233723239</v>
      </c>
    </row>
    <row r="96" spans="1:12" x14ac:dyDescent="0.35">
      <c r="A96" t="str">
        <f>Dati!A96</f>
        <v>1995-10</v>
      </c>
      <c r="B96">
        <f>Dati!B96</f>
        <v>206.31443771444199</v>
      </c>
      <c r="C96">
        <f t="shared" si="8"/>
        <v>1118</v>
      </c>
      <c r="D96">
        <f>IF(OR(RIGHT(A96,2)="12",RIGHT(A96,2)="03",RIGHT(A96,2)="06",RIGHT(A96,2)="09"),TRUNC(Input!$B$12/B96),0)</f>
        <v>0</v>
      </c>
      <c r="E96">
        <f>IF(D96=0,0,IF(Input!$D$2="FISSA",Input!$D$3,MIN(Input!$D$6,MAX(Input!$D$5,B96*Input!$D$4))))</f>
        <v>0</v>
      </c>
      <c r="F96">
        <f t="shared" si="9"/>
        <v>960</v>
      </c>
      <c r="G96">
        <f>G95*(1+(($B96-$B95)/B95))*(1-Input!$B$8/12)</f>
        <v>204.68749576842248</v>
      </c>
      <c r="H96">
        <f t="shared" si="5"/>
        <v>227880.62026909634</v>
      </c>
      <c r="I96">
        <f>I95*(1+(($B96-$B95)/B95))*(1-Input!$B$9/12)</f>
        <v>202.27085652471072</v>
      </c>
      <c r="J96">
        <f t="shared" si="6"/>
        <v>225178.8175946266</v>
      </c>
      <c r="K96">
        <f>K95*(1+(($B96-$B95)/B95))*(1-Input!$B$10/12)</f>
        <v>198.30570795411646</v>
      </c>
      <c r="L96">
        <f t="shared" si="7"/>
        <v>220745.7814927022</v>
      </c>
    </row>
    <row r="97" spans="1:12" x14ac:dyDescent="0.35">
      <c r="A97" t="str">
        <f>Dati!A97</f>
        <v>1995-11</v>
      </c>
      <c r="B97">
        <f>Dati!B97</f>
        <v>212.80358070126999</v>
      </c>
      <c r="C97">
        <f t="shared" si="8"/>
        <v>1118</v>
      </c>
      <c r="D97">
        <f>IF(OR(RIGHT(A97,2)="12",RIGHT(A97,2)="03",RIGHT(A97,2)="06",RIGHT(A97,2)="09"),TRUNC(Input!$B$12/B97),0)</f>
        <v>0</v>
      </c>
      <c r="E97">
        <f>IF(D97=0,0,IF(Input!$D$2="FISSA",Input!$D$3,MIN(Input!$D$6,MAX(Input!$D$5,B97*Input!$D$4))))</f>
        <v>0</v>
      </c>
      <c r="F97">
        <f t="shared" si="9"/>
        <v>960</v>
      </c>
      <c r="G97">
        <f>G96*(1+(($B97-$B96)/B96))*(1-Input!$B$8/12)</f>
        <v>211.10787327405177</v>
      </c>
      <c r="H97">
        <f t="shared" si="5"/>
        <v>235058.60232038988</v>
      </c>
      <c r="I97">
        <f>I96*(1+(($B97-$B96)/B96))*(1-Input!$B$9/12)</f>
        <v>208.58935285634161</v>
      </c>
      <c r="J97">
        <f t="shared" si="6"/>
        <v>232242.89649338991</v>
      </c>
      <c r="K97">
        <f>K96*(1+(($B97-$B96)/B96))*(1-Input!$B$10/12)</f>
        <v>204.45772865664216</v>
      </c>
      <c r="L97">
        <f t="shared" si="7"/>
        <v>227623.74063812595</v>
      </c>
    </row>
    <row r="98" spans="1:12" x14ac:dyDescent="0.35">
      <c r="A98" t="str">
        <f>Dati!A98</f>
        <v>1995-12</v>
      </c>
      <c r="B98">
        <f>Dati!B98</f>
        <v>219.212370584984</v>
      </c>
      <c r="C98">
        <f t="shared" si="8"/>
        <v>1140</v>
      </c>
      <c r="D98">
        <f>IF(OR(RIGHT(A98,2)="12",RIGHT(A98,2)="03",RIGHT(A98,2)="06",RIGHT(A98,2)="09"),TRUNC(Input!$B$12/B98),0)</f>
        <v>22</v>
      </c>
      <c r="E98">
        <f>IF(D98=0,0,IF(Input!$D$2="FISSA",Input!$D$3,MIN(Input!$D$6,MAX(Input!$D$5,B98*Input!$D$4))))</f>
        <v>30</v>
      </c>
      <c r="F98">
        <f t="shared" si="9"/>
        <v>990</v>
      </c>
      <c r="G98">
        <f>G97*(1+(($B98-$B97)/B97))*(1-Input!$B$8/12)</f>
        <v>217.44747312188431</v>
      </c>
      <c r="H98">
        <f t="shared" si="5"/>
        <v>246900.11935894811</v>
      </c>
      <c r="I98">
        <f>I97*(1+(($B98-$B97)/B97))*(1-Input!$B$9/12)</f>
        <v>214.82646226980918</v>
      </c>
      <c r="J98">
        <f t="shared" si="6"/>
        <v>243912.16698758246</v>
      </c>
      <c r="K98">
        <f>K97*(1+(($B98-$B97)/B97))*(1-Input!$B$10/12)</f>
        <v>210.52741864523315</v>
      </c>
      <c r="L98">
        <f t="shared" si="7"/>
        <v>239011.25725556578</v>
      </c>
    </row>
    <row r="99" spans="1:12" x14ac:dyDescent="0.35">
      <c r="A99" t="str">
        <f>Dati!A99</f>
        <v>1996-01</v>
      </c>
      <c r="B99">
        <f>Dati!B99</f>
        <v>224.08543012956099</v>
      </c>
      <c r="C99">
        <f t="shared" si="8"/>
        <v>1140</v>
      </c>
      <c r="D99">
        <f>IF(OR(RIGHT(A99,2)="12",RIGHT(A99,2)="03",RIGHT(A99,2)="06",RIGHT(A99,2)="09"),TRUNC(Input!$B$12/B99),0)</f>
        <v>0</v>
      </c>
      <c r="E99">
        <f>IF(D99=0,0,IF(Input!$D$2="FISSA",Input!$D$3,MIN(Input!$D$6,MAX(Input!$D$5,B99*Input!$D$4))))</f>
        <v>0</v>
      </c>
      <c r="F99">
        <f t="shared" si="9"/>
        <v>990</v>
      </c>
      <c r="G99">
        <f>G98*(1+(($B99-$B98)/B98))*(1-Input!$B$8/12)</f>
        <v>222.26277580748751</v>
      </c>
      <c r="H99">
        <f t="shared" si="5"/>
        <v>252389.56442053575</v>
      </c>
      <c r="I99">
        <f>I98*(1+(($B99-$B98)/B98))*(1-Input!$B$9/12)</f>
        <v>219.55627328024411</v>
      </c>
      <c r="J99">
        <f t="shared" si="6"/>
        <v>249304.15153947828</v>
      </c>
      <c r="K99">
        <f>K98*(1+(($B99-$B98)/B98))*(1-Input!$B$10/12)</f>
        <v>215.11774319894582</v>
      </c>
      <c r="L99">
        <f t="shared" si="7"/>
        <v>244244.22724679823</v>
      </c>
    </row>
    <row r="100" spans="1:12" x14ac:dyDescent="0.35">
      <c r="A100" t="str">
        <f>Dati!A100</f>
        <v>1996-02</v>
      </c>
      <c r="B100">
        <f>Dati!B100</f>
        <v>225.01769933048601</v>
      </c>
      <c r="C100">
        <f t="shared" si="8"/>
        <v>1140</v>
      </c>
      <c r="D100">
        <f>IF(OR(RIGHT(A100,2)="12",RIGHT(A100,2)="03",RIGHT(A100,2)="06",RIGHT(A100,2)="09"),TRUNC(Input!$B$12/B100),0)</f>
        <v>0</v>
      </c>
      <c r="E100">
        <f>IF(D100=0,0,IF(Input!$D$2="FISSA",Input!$D$3,MIN(Input!$D$6,MAX(Input!$D$5,B100*Input!$D$4))))</f>
        <v>0</v>
      </c>
      <c r="F100">
        <f t="shared" si="9"/>
        <v>990</v>
      </c>
      <c r="G100">
        <f>G99*(1+(($B100-$B99)/B99))*(1-Input!$B$8/12)</f>
        <v>223.16886321088739</v>
      </c>
      <c r="H100">
        <f t="shared" si="5"/>
        <v>253422.50406041162</v>
      </c>
      <c r="I100">
        <f>I99*(1+(($B100-$B99)/B99))*(1-Input!$B$9/12)</f>
        <v>220.42376850937839</v>
      </c>
      <c r="J100">
        <f t="shared" si="6"/>
        <v>250293.09610069136</v>
      </c>
      <c r="K100">
        <f>K99*(1+(($B100-$B99)/B99))*(1-Input!$B$10/12)</f>
        <v>215.92269857509115</v>
      </c>
      <c r="L100">
        <f t="shared" si="7"/>
        <v>245161.8763756039</v>
      </c>
    </row>
    <row r="101" spans="1:12" x14ac:dyDescent="0.35">
      <c r="A101" t="str">
        <f>Dati!A101</f>
        <v>1996-03</v>
      </c>
      <c r="B101">
        <f>Dati!B101</f>
        <v>228.482225586656</v>
      </c>
      <c r="C101">
        <f t="shared" si="8"/>
        <v>1161</v>
      </c>
      <c r="D101">
        <f>IF(OR(RIGHT(A101,2)="12",RIGHT(A101,2)="03",RIGHT(A101,2)="06",RIGHT(A101,2)="09"),TRUNC(Input!$B$12/B101),0)</f>
        <v>21</v>
      </c>
      <c r="E101">
        <f>IF(D101=0,0,IF(Input!$D$2="FISSA",Input!$D$3,MIN(Input!$D$6,MAX(Input!$D$5,B101*Input!$D$4))))</f>
        <v>30</v>
      </c>
      <c r="F101">
        <f t="shared" si="9"/>
        <v>1020</v>
      </c>
      <c r="G101">
        <f>G100*(1+(($B101-$B100)/B100))*(1-Input!$B$8/12)</f>
        <v>226.58603977920137</v>
      </c>
      <c r="H101">
        <f t="shared" si="5"/>
        <v>262046.39218365279</v>
      </c>
      <c r="I101">
        <f>I100*(1+(($B101-$B100)/B100))*(1-Input!$B$9/12)</f>
        <v>223.77093480848313</v>
      </c>
      <c r="J101">
        <f t="shared" si="6"/>
        <v>258778.05531264891</v>
      </c>
      <c r="K101">
        <f>K100*(1+(($B101-$B100)/B100))*(1-Input!$B$10/12)</f>
        <v>219.15583898824823</v>
      </c>
      <c r="L101">
        <f t="shared" si="7"/>
        <v>253419.92906535621</v>
      </c>
    </row>
    <row r="102" spans="1:12" x14ac:dyDescent="0.35">
      <c r="A102" t="str">
        <f>Dati!A102</f>
        <v>1996-04</v>
      </c>
      <c r="B102">
        <f>Dati!B102</f>
        <v>234.06106720769299</v>
      </c>
      <c r="C102">
        <f t="shared" si="8"/>
        <v>1161</v>
      </c>
      <c r="D102">
        <f>IF(OR(RIGHT(A102,2)="12",RIGHT(A102,2)="03",RIGHT(A102,2)="06",RIGHT(A102,2)="09"),TRUNC(Input!$B$12/B102),0)</f>
        <v>0</v>
      </c>
      <c r="E102">
        <f>IF(D102=0,0,IF(Input!$D$2="FISSA",Input!$D$3,MIN(Input!$D$6,MAX(Input!$D$5,B102*Input!$D$4))))</f>
        <v>0</v>
      </c>
      <c r="F102">
        <f t="shared" si="9"/>
        <v>1020</v>
      </c>
      <c r="G102">
        <f>G101*(1+(($B102-$B101)/B101))*(1-Input!$B$8/12)</f>
        <v>232.09923908989049</v>
      </c>
      <c r="H102">
        <f t="shared" si="5"/>
        <v>268447.21658336284</v>
      </c>
      <c r="I102">
        <f>I101*(1+(($B102-$B101)/B101))*(1-Input!$B$9/12)</f>
        <v>229.18698378800383</v>
      </c>
      <c r="J102">
        <f t="shared" si="6"/>
        <v>265066.08817787247</v>
      </c>
      <c r="K102">
        <f>K101*(1+(($B102-$B101)/B101))*(1-Input!$B$10/12)</f>
        <v>224.41341402414963</v>
      </c>
      <c r="L102">
        <f t="shared" si="7"/>
        <v>259523.97368203773</v>
      </c>
    </row>
    <row r="103" spans="1:12" x14ac:dyDescent="0.35">
      <c r="A103" t="str">
        <f>Dati!A103</f>
        <v>1996-05</v>
      </c>
      <c r="B103">
        <f>Dati!B103</f>
        <v>234.302992710062</v>
      </c>
      <c r="C103">
        <f t="shared" si="8"/>
        <v>1161</v>
      </c>
      <c r="D103">
        <f>IF(OR(RIGHT(A103,2)="12",RIGHT(A103,2)="03",RIGHT(A103,2)="06",RIGHT(A103,2)="09"),TRUNC(Input!$B$12/B103),0)</f>
        <v>0</v>
      </c>
      <c r="E103">
        <f>IF(D103=0,0,IF(Input!$D$2="FISSA",Input!$D$3,MIN(Input!$D$6,MAX(Input!$D$5,B103*Input!$D$4))))</f>
        <v>0</v>
      </c>
      <c r="F103">
        <f t="shared" si="9"/>
        <v>1020</v>
      </c>
      <c r="G103">
        <f>G102*(1+(($B103-$B102)/B102))*(1-Input!$B$8/12)</f>
        <v>232.31977525211968</v>
      </c>
      <c r="H103">
        <f t="shared" si="5"/>
        <v>268703.25906771095</v>
      </c>
      <c r="I103">
        <f>I102*(1+(($B103-$B102)/B102))*(1-Input!$B$9/12)</f>
        <v>229.37607479821503</v>
      </c>
      <c r="J103">
        <f t="shared" si="6"/>
        <v>265285.62284072762</v>
      </c>
      <c r="K103">
        <f>K102*(1+(($B103-$B102)/B102))*(1-Input!$B$10/12)</f>
        <v>224.55176547632936</v>
      </c>
      <c r="L103">
        <f t="shared" si="7"/>
        <v>259684.59971801841</v>
      </c>
    </row>
    <row r="104" spans="1:12" x14ac:dyDescent="0.35">
      <c r="A104" t="str">
        <f>Dati!A104</f>
        <v>1996-06</v>
      </c>
      <c r="B104">
        <f>Dati!B104</f>
        <v>235.58839313471501</v>
      </c>
      <c r="C104">
        <f t="shared" si="8"/>
        <v>1182</v>
      </c>
      <c r="D104">
        <f>IF(OR(RIGHT(A104,2)="12",RIGHT(A104,2)="03",RIGHT(A104,2)="06",RIGHT(A104,2)="09"),TRUNC(Input!$B$12/B104),0)</f>
        <v>21</v>
      </c>
      <c r="E104">
        <f>IF(D104=0,0,IF(Input!$D$2="FISSA",Input!$D$3,MIN(Input!$D$6,MAX(Input!$D$5,B104*Input!$D$4))))</f>
        <v>30</v>
      </c>
      <c r="F104">
        <f t="shared" si="9"/>
        <v>1050</v>
      </c>
      <c r="G104">
        <f>G103*(1+(($B104-$B103)/B103))*(1-Input!$B$8/12)</f>
        <v>233.5748294342466</v>
      </c>
      <c r="H104">
        <f t="shared" si="5"/>
        <v>275035.4483912795</v>
      </c>
      <c r="I104">
        <f>I103*(1+(($B104-$B103)/B103))*(1-Input!$B$9/12)</f>
        <v>230.58639700958068</v>
      </c>
      <c r="J104">
        <f t="shared" si="6"/>
        <v>271503.12126532436</v>
      </c>
      <c r="K104">
        <f>K103*(1+(($B104-$B103)/B103))*(1-Input!$B$10/12)</f>
        <v>225.68959354792682</v>
      </c>
      <c r="L104">
        <f t="shared" si="7"/>
        <v>265715.09957364952</v>
      </c>
    </row>
    <row r="105" spans="1:12" x14ac:dyDescent="0.35">
      <c r="A105" t="str">
        <f>Dati!A105</f>
        <v>1996-07</v>
      </c>
      <c r="B105">
        <f>Dati!B105</f>
        <v>226.789084761266</v>
      </c>
      <c r="C105">
        <f t="shared" si="8"/>
        <v>1182</v>
      </c>
      <c r="D105">
        <f>IF(OR(RIGHT(A105,2)="12",RIGHT(A105,2)="03",RIGHT(A105,2)="06",RIGHT(A105,2)="09"),TRUNC(Input!$B$12/B105),0)</f>
        <v>0</v>
      </c>
      <c r="E105">
        <f>IF(D105=0,0,IF(Input!$D$2="FISSA",Input!$D$3,MIN(Input!$D$6,MAX(Input!$D$5,B105*Input!$D$4))))</f>
        <v>0</v>
      </c>
      <c r="F105">
        <f t="shared" si="9"/>
        <v>1050</v>
      </c>
      <c r="G105">
        <f>G104*(1+(($B105-$B104)/B104))*(1-Input!$B$8/12)</f>
        <v>224.83199080422213</v>
      </c>
      <c r="H105">
        <f t="shared" si="5"/>
        <v>264701.41313059058</v>
      </c>
      <c r="I105">
        <f>I104*(1+(($B105-$B104)/B104))*(1-Input!$B$9/12)</f>
        <v>221.92767036447489</v>
      </c>
      <c r="J105">
        <f t="shared" si="6"/>
        <v>261268.50637080934</v>
      </c>
      <c r="K105">
        <f>K104*(1+(($B105-$B104)/B104))*(1-Input!$B$10/12)</f>
        <v>217.16948377618118</v>
      </c>
      <c r="L105">
        <f t="shared" si="7"/>
        <v>255644.32982344617</v>
      </c>
    </row>
    <row r="106" spans="1:12" x14ac:dyDescent="0.35">
      <c r="A106" t="str">
        <f>Dati!A106</f>
        <v>1996-08</v>
      </c>
      <c r="B106">
        <f>Dati!B106</f>
        <v>229.58560142674901</v>
      </c>
      <c r="C106">
        <f t="shared" si="8"/>
        <v>1182</v>
      </c>
      <c r="D106">
        <f>IF(OR(RIGHT(A106,2)="12",RIGHT(A106,2)="03",RIGHT(A106,2)="06",RIGHT(A106,2)="09"),TRUNC(Input!$B$12/B106),0)</f>
        <v>0</v>
      </c>
      <c r="E106">
        <f>IF(D106=0,0,IF(Input!$D$2="FISSA",Input!$D$3,MIN(Input!$D$6,MAX(Input!$D$5,B106*Input!$D$4))))</f>
        <v>0</v>
      </c>
      <c r="F106">
        <f t="shared" si="9"/>
        <v>1050</v>
      </c>
      <c r="G106">
        <f>G105*(1+(($B106-$B105)/B105))*(1-Input!$B$8/12)</f>
        <v>227.58540768150556</v>
      </c>
      <c r="H106">
        <f t="shared" si="5"/>
        <v>267955.95187953959</v>
      </c>
      <c r="I106">
        <f>I105*(1+(($B106-$B105)/B105))*(1-Input!$B$9/12)</f>
        <v>224.61743629757885</v>
      </c>
      <c r="J106">
        <f t="shared" si="6"/>
        <v>264447.8097037382</v>
      </c>
      <c r="K106">
        <f>K105*(1+(($B106-$B105)/B105))*(1-Input!$B$10/12)</f>
        <v>219.75577889485979</v>
      </c>
      <c r="L106">
        <f t="shared" si="7"/>
        <v>258701.33065372426</v>
      </c>
    </row>
    <row r="107" spans="1:12" x14ac:dyDescent="0.35">
      <c r="A107" t="str">
        <f>Dati!A107</f>
        <v>1996-09</v>
      </c>
      <c r="B107">
        <f>Dati!B107</f>
        <v>238.06353065740001</v>
      </c>
      <c r="C107">
        <f t="shared" si="8"/>
        <v>1203</v>
      </c>
      <c r="D107">
        <f>IF(OR(RIGHT(A107,2)="12",RIGHT(A107,2)="03",RIGHT(A107,2)="06",RIGHT(A107,2)="09"),TRUNC(Input!$B$12/B107),0)</f>
        <v>21</v>
      </c>
      <c r="E107">
        <f>IF(D107=0,0,IF(Input!$D$2="FISSA",Input!$D$3,MIN(Input!$D$6,MAX(Input!$D$5,B107*Input!$D$4))))</f>
        <v>30</v>
      </c>
      <c r="F107">
        <f t="shared" si="9"/>
        <v>1080</v>
      </c>
      <c r="G107">
        <f>G106*(1+(($B107-$B106)/B106))*(1-Input!$B$8/12)</f>
        <v>235.9698097788075</v>
      </c>
      <c r="H107">
        <f t="shared" si="5"/>
        <v>282791.68116390542</v>
      </c>
      <c r="I107">
        <f>I106*(1+(($B107-$B106)/B106))*(1-Input!$B$9/12)</f>
        <v>232.86338231067239</v>
      </c>
      <c r="J107">
        <f t="shared" si="6"/>
        <v>279054.64891973889</v>
      </c>
      <c r="K107">
        <f>K106*(1+(($B107-$B106)/B106))*(1-Input!$B$10/12)</f>
        <v>227.77577520474227</v>
      </c>
      <c r="L107">
        <f t="shared" si="7"/>
        <v>272934.25757130497</v>
      </c>
    </row>
    <row r="108" spans="1:12" x14ac:dyDescent="0.35">
      <c r="A108" t="str">
        <f>Dati!A108</f>
        <v>1996-10</v>
      </c>
      <c r="B108">
        <f>Dati!B108</f>
        <v>239.016260209233</v>
      </c>
      <c r="C108">
        <f t="shared" si="8"/>
        <v>1203</v>
      </c>
      <c r="D108">
        <f>IF(OR(RIGHT(A108,2)="12",RIGHT(A108,2)="03",RIGHT(A108,2)="06",RIGHT(A108,2)="09"),TRUNC(Input!$B$12/B108),0)</f>
        <v>0</v>
      </c>
      <c r="E108">
        <f>IF(D108=0,0,IF(Input!$D$2="FISSA",Input!$D$3,MIN(Input!$D$6,MAX(Input!$D$5,B108*Input!$D$4))))</f>
        <v>0</v>
      </c>
      <c r="F108">
        <f t="shared" si="9"/>
        <v>1080</v>
      </c>
      <c r="G108">
        <f>G107*(1+(($B108-$B107)/B107))*(1-Input!$B$8/12)</f>
        <v>236.89441741913305</v>
      </c>
      <c r="H108">
        <f t="shared" si="5"/>
        <v>283903.98415521707</v>
      </c>
      <c r="I108">
        <f>I107*(1+(($B108-$B107)/B107))*(1-Input!$B$9/12)</f>
        <v>233.7465935297146</v>
      </c>
      <c r="J108">
        <f t="shared" si="6"/>
        <v>280117.15201624669</v>
      </c>
      <c r="K108">
        <f>K107*(1+(($B108-$B107)/B107))*(1-Input!$B$10/12)</f>
        <v>228.59204680058224</v>
      </c>
      <c r="L108">
        <f t="shared" si="7"/>
        <v>273916.23230110045</v>
      </c>
    </row>
    <row r="109" spans="1:12" x14ac:dyDescent="0.35">
      <c r="A109" t="str">
        <f>Dati!A109</f>
        <v>1996-11</v>
      </c>
      <c r="B109">
        <f>Dati!B109</f>
        <v>251.79383073804701</v>
      </c>
      <c r="C109">
        <f t="shared" si="8"/>
        <v>1203</v>
      </c>
      <c r="D109">
        <f>IF(OR(RIGHT(A109,2)="12",RIGHT(A109,2)="03",RIGHT(A109,2)="06",RIGHT(A109,2)="09"),TRUNC(Input!$B$12/B109),0)</f>
        <v>0</v>
      </c>
      <c r="E109">
        <f>IF(D109=0,0,IF(Input!$D$2="FISSA",Input!$D$3,MIN(Input!$D$6,MAX(Input!$D$5,B109*Input!$D$4))))</f>
        <v>0</v>
      </c>
      <c r="F109">
        <f t="shared" si="9"/>
        <v>1080</v>
      </c>
      <c r="G109">
        <f>G108*(1+(($B109-$B108)/B108))*(1-Input!$B$8/12)</f>
        <v>249.5377598054335</v>
      </c>
      <c r="H109">
        <f t="shared" si="5"/>
        <v>299113.92504593648</v>
      </c>
      <c r="I109">
        <f>I108*(1+(($B109-$B108)/B108))*(1-Input!$B$9/12)</f>
        <v>246.19115243043143</v>
      </c>
      <c r="J109">
        <f t="shared" si="6"/>
        <v>295087.95637380902</v>
      </c>
      <c r="K109">
        <f>K108*(1+(($B109-$B108)/B108))*(1-Input!$B$10/12)</f>
        <v>240.71201081394864</v>
      </c>
      <c r="L109">
        <f t="shared" si="7"/>
        <v>288496.54900918022</v>
      </c>
    </row>
    <row r="110" spans="1:12" x14ac:dyDescent="0.35">
      <c r="A110" t="str">
        <f>Dati!A110</f>
        <v>1996-12</v>
      </c>
      <c r="B110">
        <f>Dati!B110</f>
        <v>248.14679408756101</v>
      </c>
      <c r="C110">
        <f t="shared" si="8"/>
        <v>1223</v>
      </c>
      <c r="D110">
        <f>IF(OR(RIGHT(A110,2)="12",RIGHT(A110,2)="03",RIGHT(A110,2)="06",RIGHT(A110,2)="09"),TRUNC(Input!$B$12/B110),0)</f>
        <v>20</v>
      </c>
      <c r="E110">
        <f>IF(D110=0,0,IF(Input!$D$2="FISSA",Input!$D$3,MIN(Input!$D$6,MAX(Input!$D$5,B110*Input!$D$4))))</f>
        <v>30</v>
      </c>
      <c r="F110">
        <f t="shared" si="9"/>
        <v>1110</v>
      </c>
      <c r="G110">
        <f>G109*(1+(($B110-$B109)/B109))*(1-Input!$B$8/12)</f>
        <v>245.90290696068274</v>
      </c>
      <c r="H110">
        <f t="shared" si="5"/>
        <v>299629.25521291501</v>
      </c>
      <c r="I110">
        <f>I109*(1+(($B110-$B109)/B109))*(1-Input!$B$9/12)</f>
        <v>242.57471926158925</v>
      </c>
      <c r="J110">
        <f t="shared" si="6"/>
        <v>295558.88165692368</v>
      </c>
      <c r="K110">
        <f>K109*(1+(($B110-$B109)/B109))*(1-Input!$B$10/12)</f>
        <v>237.12664170298359</v>
      </c>
      <c r="L110">
        <f t="shared" si="7"/>
        <v>288895.88280274894</v>
      </c>
    </row>
    <row r="111" spans="1:12" x14ac:dyDescent="0.35">
      <c r="A111" t="str">
        <f>Dati!A111</f>
        <v>1997-01</v>
      </c>
      <c r="B111">
        <f>Dati!B111</f>
        <v>252.31036954592199</v>
      </c>
      <c r="C111">
        <f t="shared" si="8"/>
        <v>1223</v>
      </c>
      <c r="D111">
        <f>IF(OR(RIGHT(A111,2)="12",RIGHT(A111,2)="03",RIGHT(A111,2)="06",RIGHT(A111,2)="09"),TRUNC(Input!$B$12/B111),0)</f>
        <v>0</v>
      </c>
      <c r="E111">
        <f>IF(D111=0,0,IF(Input!$D$2="FISSA",Input!$D$3,MIN(Input!$D$6,MAX(Input!$D$5,B111*Input!$D$4))))</f>
        <v>0</v>
      </c>
      <c r="F111">
        <f t="shared" si="9"/>
        <v>1110</v>
      </c>
      <c r="G111">
        <f>G110*(1+(($B111-$B110)/B110))*(1-Input!$B$8/12)</f>
        <v>250.00799722064815</v>
      </c>
      <c r="H111">
        <f t="shared" si="5"/>
        <v>304649.78060085268</v>
      </c>
      <c r="I111">
        <f>I110*(1+(($B111-$B110)/B110))*(1-Input!$B$9/12)</f>
        <v>246.59341832994704</v>
      </c>
      <c r="J111">
        <f t="shared" si="6"/>
        <v>300473.75061752525</v>
      </c>
      <c r="K111">
        <f>K110*(1+(($B111-$B110)/B110))*(1-Input!$B$10/12)</f>
        <v>241.00485301217211</v>
      </c>
      <c r="L111">
        <f t="shared" si="7"/>
        <v>293638.93523388647</v>
      </c>
    </row>
    <row r="112" spans="1:12" x14ac:dyDescent="0.35">
      <c r="A112" t="str">
        <f>Dati!A112</f>
        <v>1997-02</v>
      </c>
      <c r="B112">
        <f>Dati!B112</f>
        <v>255.74959301204899</v>
      </c>
      <c r="C112">
        <f t="shared" si="8"/>
        <v>1223</v>
      </c>
      <c r="D112">
        <f>IF(OR(RIGHT(A112,2)="12",RIGHT(A112,2)="03",RIGHT(A112,2)="06",RIGHT(A112,2)="09"),TRUNC(Input!$B$12/B112),0)</f>
        <v>0</v>
      </c>
      <c r="E112">
        <f>IF(D112=0,0,IF(Input!$D$2="FISSA",Input!$D$3,MIN(Input!$D$6,MAX(Input!$D$5,B112*Input!$D$4))))</f>
        <v>0</v>
      </c>
      <c r="F112">
        <f t="shared" si="9"/>
        <v>1110</v>
      </c>
      <c r="G112">
        <f>G111*(1+(($B112-$B111)/B111))*(1-Input!$B$8/12)</f>
        <v>253.39471923820508</v>
      </c>
      <c r="H112">
        <f t="shared" si="5"/>
        <v>308791.74162832485</v>
      </c>
      <c r="I112">
        <f>I111*(1+(($B112-$B111)/B111))*(1-Input!$B$9/12)</f>
        <v>249.90264056981584</v>
      </c>
      <c r="J112">
        <f t="shared" si="6"/>
        <v>304520.92941688478</v>
      </c>
      <c r="K112">
        <f>K111*(1+(($B112-$B111)/B111))*(1-Input!$B$10/12)</f>
        <v>244.18818435362877</v>
      </c>
      <c r="L112">
        <f t="shared" si="7"/>
        <v>297532.14946448797</v>
      </c>
    </row>
    <row r="113" spans="1:12" x14ac:dyDescent="0.35">
      <c r="A113" t="str">
        <f>Dati!A113</f>
        <v>1997-03</v>
      </c>
      <c r="B113">
        <f>Dati!B113</f>
        <v>250.63424622120101</v>
      </c>
      <c r="C113">
        <f t="shared" si="8"/>
        <v>1242</v>
      </c>
      <c r="D113">
        <f>IF(OR(RIGHT(A113,2)="12",RIGHT(A113,2)="03",RIGHT(A113,2)="06",RIGHT(A113,2)="09"),TRUNC(Input!$B$12/B113),0)</f>
        <v>19</v>
      </c>
      <c r="E113">
        <f>IF(D113=0,0,IF(Input!$D$2="FISSA",Input!$D$3,MIN(Input!$D$6,MAX(Input!$D$5,B113*Input!$D$4))))</f>
        <v>30</v>
      </c>
      <c r="F113">
        <f t="shared" si="9"/>
        <v>1140</v>
      </c>
      <c r="G113">
        <f>G112*(1+(($B113-$B112)/B112))*(1-Input!$B$8/12)</f>
        <v>248.30577931817407</v>
      </c>
      <c r="H113">
        <f t="shared" si="5"/>
        <v>307255.77791317221</v>
      </c>
      <c r="I113">
        <f>I112*(1+(($B113-$B112)/B112))*(1-Input!$B$9/12)</f>
        <v>244.85321922538037</v>
      </c>
      <c r="J113">
        <f t="shared" si="6"/>
        <v>302967.69827792241</v>
      </c>
      <c r="K113">
        <f>K112*(1+(($B113-$B112)/B112))*(1-Input!$B$10/12)</f>
        <v>239.20437174685654</v>
      </c>
      <c r="L113">
        <f t="shared" si="7"/>
        <v>295951.82970959583</v>
      </c>
    </row>
    <row r="114" spans="1:12" x14ac:dyDescent="0.35">
      <c r="A114" t="str">
        <f>Dati!A114</f>
        <v>1997-04</v>
      </c>
      <c r="B114">
        <f>Dati!B114</f>
        <v>258.68361102651699</v>
      </c>
      <c r="C114">
        <f t="shared" si="8"/>
        <v>1242</v>
      </c>
      <c r="D114">
        <f>IF(OR(RIGHT(A114,2)="12",RIGHT(A114,2)="03",RIGHT(A114,2)="06",RIGHT(A114,2)="09"),TRUNC(Input!$B$12/B114),0)</f>
        <v>0</v>
      </c>
      <c r="E114">
        <f>IF(D114=0,0,IF(Input!$D$2="FISSA",Input!$D$3,MIN(Input!$D$6,MAX(Input!$D$5,B114*Input!$D$4))))</f>
        <v>0</v>
      </c>
      <c r="F114">
        <f t="shared" si="9"/>
        <v>1140</v>
      </c>
      <c r="G114">
        <f>G113*(1+(($B114-$B113)/B113))*(1-Input!$B$8/12)</f>
        <v>256.25900642667125</v>
      </c>
      <c r="H114">
        <f t="shared" si="5"/>
        <v>317133.68598192569</v>
      </c>
      <c r="I114">
        <f>I113*(1+(($B114-$B113)/B113))*(1-Input!$B$9/12)</f>
        <v>252.66427131639486</v>
      </c>
      <c r="J114">
        <f t="shared" si="6"/>
        <v>312669.02497496241</v>
      </c>
      <c r="K114">
        <f>K113*(1+(($B114-$B113)/B113))*(1-Input!$B$10/12)</f>
        <v>246.78378547589642</v>
      </c>
      <c r="L114">
        <f t="shared" si="7"/>
        <v>305365.46156106336</v>
      </c>
    </row>
    <row r="115" spans="1:12" x14ac:dyDescent="0.35">
      <c r="A115" t="str">
        <f>Dati!A115</f>
        <v>1997-05</v>
      </c>
      <c r="B115">
        <f>Dati!B115</f>
        <v>274.11860650079501</v>
      </c>
      <c r="C115">
        <f t="shared" si="8"/>
        <v>1242</v>
      </c>
      <c r="D115">
        <f>IF(OR(RIGHT(A115,2)="12",RIGHT(A115,2)="03",RIGHT(A115,2)="06",RIGHT(A115,2)="09"),TRUNC(Input!$B$12/B115),0)</f>
        <v>0</v>
      </c>
      <c r="E115">
        <f>IF(D115=0,0,IF(Input!$D$2="FISSA",Input!$D$3,MIN(Input!$D$6,MAX(Input!$D$5,B115*Input!$D$4))))</f>
        <v>0</v>
      </c>
      <c r="F115">
        <f t="shared" si="9"/>
        <v>1140</v>
      </c>
      <c r="G115">
        <f>G114*(1+(($B115-$B114)/B114))*(1-Input!$B$8/12)</f>
        <v>271.52670277829054</v>
      </c>
      <c r="H115">
        <f t="shared" si="5"/>
        <v>336096.16485063685</v>
      </c>
      <c r="I115">
        <f>I114*(1+(($B115-$B114)/B114))*(1-Input!$B$9/12)</f>
        <v>267.68432885612748</v>
      </c>
      <c r="J115">
        <f t="shared" si="6"/>
        <v>331323.93643931032</v>
      </c>
      <c r="K115">
        <f>K114*(1+(($B115-$B114)/B114))*(1-Input!$B$10/12)</f>
        <v>261.39978653938243</v>
      </c>
      <c r="L115">
        <f t="shared" si="7"/>
        <v>323518.53488191299</v>
      </c>
    </row>
    <row r="116" spans="1:12" x14ac:dyDescent="0.35">
      <c r="A116" t="str">
        <f>Dati!A116</f>
        <v>1997-06</v>
      </c>
      <c r="B116">
        <f>Dati!B116</f>
        <v>288.14563370861799</v>
      </c>
      <c r="C116">
        <f t="shared" si="8"/>
        <v>1259</v>
      </c>
      <c r="D116">
        <f>IF(OR(RIGHT(A116,2)="12",RIGHT(A116,2)="03",RIGHT(A116,2)="06",RIGHT(A116,2)="09"),TRUNC(Input!$B$12/B116),0)</f>
        <v>17</v>
      </c>
      <c r="E116">
        <f>IF(D116=0,0,IF(Input!$D$2="FISSA",Input!$D$3,MIN(Input!$D$6,MAX(Input!$D$5,B116*Input!$D$4))))</f>
        <v>30</v>
      </c>
      <c r="F116">
        <f t="shared" si="9"/>
        <v>1170</v>
      </c>
      <c r="G116">
        <f>G115*(1+(($B116-$B115)/B115))*(1-Input!$B$8/12)</f>
        <v>285.39731360585989</v>
      </c>
      <c r="H116">
        <f t="shared" si="5"/>
        <v>358145.21782977763</v>
      </c>
      <c r="I116">
        <f>I115*(1+(($B116-$B115)/B115))*(1-Input!$B$9/12)</f>
        <v>281.3234839296548</v>
      </c>
      <c r="J116">
        <f t="shared" si="6"/>
        <v>353016.26626743539</v>
      </c>
      <c r="K116">
        <f>K115*(1+(($B116-$B115)/B115))*(1-Input!$B$10/12)</f>
        <v>274.66148419647539</v>
      </c>
      <c r="L116">
        <f t="shared" si="7"/>
        <v>344628.80860336253</v>
      </c>
    </row>
    <row r="117" spans="1:12" x14ac:dyDescent="0.35">
      <c r="A117" t="str">
        <f>Dati!A117</f>
        <v>1997-07</v>
      </c>
      <c r="B117">
        <f>Dati!B117</f>
        <v>301.17471420584599</v>
      </c>
      <c r="C117">
        <f t="shared" si="8"/>
        <v>1259</v>
      </c>
      <c r="D117">
        <f>IF(OR(RIGHT(A117,2)="12",RIGHT(A117,2)="03",RIGHT(A117,2)="06",RIGHT(A117,2)="09"),TRUNC(Input!$B$12/B117),0)</f>
        <v>0</v>
      </c>
      <c r="E117">
        <f>IF(D117=0,0,IF(Input!$D$2="FISSA",Input!$D$3,MIN(Input!$D$6,MAX(Input!$D$5,B117*Input!$D$4))))</f>
        <v>0</v>
      </c>
      <c r="F117">
        <f t="shared" si="9"/>
        <v>1170</v>
      </c>
      <c r="G117">
        <f>G116*(1+(($B117-$B116)/B116))*(1-Input!$B$8/12)</f>
        <v>298.27726480865914</v>
      </c>
      <c r="H117">
        <f t="shared" si="5"/>
        <v>374361.07639410184</v>
      </c>
      <c r="I117">
        <f>I116*(1+(($B117-$B116)/B116))*(1-Input!$B$9/12)</f>
        <v>293.98282811020493</v>
      </c>
      <c r="J117">
        <f t="shared" si="6"/>
        <v>368954.38059074798</v>
      </c>
      <c r="K117">
        <f>K116*(1+(($B117-$B116)/B116))*(1-Input!$B$10/12)</f>
        <v>286.96123491268906</v>
      </c>
      <c r="L117">
        <f t="shared" si="7"/>
        <v>360114.19475507556</v>
      </c>
    </row>
    <row r="118" spans="1:12" x14ac:dyDescent="0.35">
      <c r="A118" t="str">
        <f>Dati!A118</f>
        <v>1997-08</v>
      </c>
      <c r="B118">
        <f>Dati!B118</f>
        <v>280.04422227839802</v>
      </c>
      <c r="C118">
        <f t="shared" si="8"/>
        <v>1259</v>
      </c>
      <c r="D118">
        <f>IF(OR(RIGHT(A118,2)="12",RIGHT(A118,2)="03",RIGHT(A118,2)="06",RIGHT(A118,2)="09"),TRUNC(Input!$B$12/B118),0)</f>
        <v>0</v>
      </c>
      <c r="E118">
        <f>IF(D118=0,0,IF(Input!$D$2="FISSA",Input!$D$3,MIN(Input!$D$6,MAX(Input!$D$5,B118*Input!$D$4))))</f>
        <v>0</v>
      </c>
      <c r="F118">
        <f t="shared" si="9"/>
        <v>1170</v>
      </c>
      <c r="G118">
        <f>G117*(1+(($B118-$B117)/B117))*(1-Input!$B$8/12)</f>
        <v>277.32694613774316</v>
      </c>
      <c r="H118">
        <f t="shared" si="5"/>
        <v>347984.62518741866</v>
      </c>
      <c r="I118">
        <f>I117*(1+(($B118-$B117)/B117))*(1-Input!$B$9/12)</f>
        <v>273.29997131932475</v>
      </c>
      <c r="J118">
        <f t="shared" si="6"/>
        <v>342914.66389102989</v>
      </c>
      <c r="K118">
        <f>K117*(1+(($B118-$B117)/B117))*(1-Input!$B$10/12)</f>
        <v>266.71678586535364</v>
      </c>
      <c r="L118">
        <f t="shared" si="7"/>
        <v>334626.43340448022</v>
      </c>
    </row>
    <row r="119" spans="1:12" x14ac:dyDescent="0.35">
      <c r="A119" t="str">
        <f>Dati!A119</f>
        <v>1997-09</v>
      </c>
      <c r="B119">
        <f>Dati!B119</f>
        <v>294.97906898966198</v>
      </c>
      <c r="C119">
        <f t="shared" si="8"/>
        <v>1275</v>
      </c>
      <c r="D119">
        <f>IF(OR(RIGHT(A119,2)="12",RIGHT(A119,2)="03",RIGHT(A119,2)="06",RIGHT(A119,2)="09"),TRUNC(Input!$B$12/B119),0)</f>
        <v>16</v>
      </c>
      <c r="E119">
        <f>IF(D119=0,0,IF(Input!$D$2="FISSA",Input!$D$3,MIN(Input!$D$6,MAX(Input!$D$5,B119*Input!$D$4))))</f>
        <v>30</v>
      </c>
      <c r="F119">
        <f t="shared" si="9"/>
        <v>1200</v>
      </c>
      <c r="G119">
        <f>G118*(1+(($B119-$B118)/B118))*(1-Input!$B$8/12)</f>
        <v>292.09253658198378</v>
      </c>
      <c r="H119">
        <f t="shared" si="5"/>
        <v>371217.98414202931</v>
      </c>
      <c r="I119">
        <f>I118*(1+(($B119-$B118)/B118))*(1-Input!$B$9/12)</f>
        <v>287.81517101099308</v>
      </c>
      <c r="J119">
        <f t="shared" si="6"/>
        <v>365764.34303901618</v>
      </c>
      <c r="K119">
        <f>K118*(1+(($B119-$B118)/B118))*(1-Input!$B$10/12)</f>
        <v>280.82381749029111</v>
      </c>
      <c r="L119">
        <f t="shared" si="7"/>
        <v>356850.36730012117</v>
      </c>
    </row>
    <row r="120" spans="1:12" x14ac:dyDescent="0.35">
      <c r="A120" t="str">
        <f>Dati!A120</f>
        <v>1997-10</v>
      </c>
      <c r="B120">
        <f>Dati!B120</f>
        <v>277.41544735764802</v>
      </c>
      <c r="C120">
        <f t="shared" si="8"/>
        <v>1275</v>
      </c>
      <c r="D120">
        <f>IF(OR(RIGHT(A120,2)="12",RIGHT(A120,2)="03",RIGHT(A120,2)="06",RIGHT(A120,2)="09"),TRUNC(Input!$B$12/B120),0)</f>
        <v>0</v>
      </c>
      <c r="E120">
        <f>IF(D120=0,0,IF(Input!$D$2="FISSA",Input!$D$3,MIN(Input!$D$6,MAX(Input!$D$5,B120*Input!$D$4))))</f>
        <v>0</v>
      </c>
      <c r="F120">
        <f t="shared" si="9"/>
        <v>1200</v>
      </c>
      <c r="G120">
        <f>G119*(1+(($B120-$B119)/B119))*(1-Input!$B$8/12)</f>
        <v>274.67789291433428</v>
      </c>
      <c r="H120">
        <f t="shared" si="5"/>
        <v>349014.31346577621</v>
      </c>
      <c r="I120">
        <f>I119*(1+(($B120-$B119)/B119))*(1-Input!$B$9/12)</f>
        <v>270.62171038467471</v>
      </c>
      <c r="J120">
        <f t="shared" si="6"/>
        <v>343842.68074046029</v>
      </c>
      <c r="K120">
        <f>K119*(1+(($B120-$B119)/B119))*(1-Input!$B$10/12)</f>
        <v>263.99298385500606</v>
      </c>
      <c r="L120">
        <f t="shared" si="7"/>
        <v>335391.05441513273</v>
      </c>
    </row>
    <row r="121" spans="1:12" x14ac:dyDescent="0.35">
      <c r="A121" t="str">
        <f>Dati!A121</f>
        <v>1997-11</v>
      </c>
      <c r="B121">
        <f>Dati!B121</f>
        <v>281.65917270255198</v>
      </c>
      <c r="C121">
        <f t="shared" si="8"/>
        <v>1275</v>
      </c>
      <c r="D121">
        <f>IF(OR(RIGHT(A121,2)="12",RIGHT(A121,2)="03",RIGHT(A121,2)="06",RIGHT(A121,2)="09"),TRUNC(Input!$B$12/B121),0)</f>
        <v>0</v>
      </c>
      <c r="E121">
        <f>IF(D121=0,0,IF(Input!$D$2="FISSA",Input!$D$3,MIN(Input!$D$6,MAX(Input!$D$5,B121*Input!$D$4))))</f>
        <v>0</v>
      </c>
      <c r="F121">
        <f t="shared" si="9"/>
        <v>1200</v>
      </c>
      <c r="G121">
        <f>G120*(1+(($B121-$B120)/B120))*(1-Input!$B$8/12)</f>
        <v>278.85650091140229</v>
      </c>
      <c r="H121">
        <f t="shared" si="5"/>
        <v>354342.03866203793</v>
      </c>
      <c r="I121">
        <f>I120*(1+(($B121-$B120)/B120))*(1-Input!$B$9/12)</f>
        <v>274.70426747449653</v>
      </c>
      <c r="J121">
        <f t="shared" si="6"/>
        <v>349047.94102998311</v>
      </c>
      <c r="K121">
        <f>K120*(1+(($B121-$B120)/B120))*(1-Input!$B$10/12)</f>
        <v>267.91970113496092</v>
      </c>
      <c r="L121">
        <f t="shared" si="7"/>
        <v>340397.61894707516</v>
      </c>
    </row>
    <row r="122" spans="1:12" x14ac:dyDescent="0.35">
      <c r="A122" t="str">
        <f>Dati!A122</f>
        <v>1997-12</v>
      </c>
      <c r="B122">
        <f>Dati!B122</f>
        <v>285.356822755461</v>
      </c>
      <c r="C122">
        <f t="shared" si="8"/>
        <v>1292</v>
      </c>
      <c r="D122">
        <f>IF(OR(RIGHT(A122,2)="12",RIGHT(A122,2)="03",RIGHT(A122,2)="06",RIGHT(A122,2)="09"),TRUNC(Input!$B$12/B122),0)</f>
        <v>17</v>
      </c>
      <c r="E122">
        <f>IF(D122=0,0,IF(Input!$D$2="FISSA",Input!$D$3,MIN(Input!$D$6,MAX(Input!$D$5,B122*Input!$D$4))))</f>
        <v>30</v>
      </c>
      <c r="F122">
        <f t="shared" si="9"/>
        <v>1230</v>
      </c>
      <c r="G122">
        <f>G121*(1+(($B122-$B121)/B121))*(1-Input!$B$8/12)</f>
        <v>282.49381409300508</v>
      </c>
      <c r="H122">
        <f t="shared" si="5"/>
        <v>363752.0078081626</v>
      </c>
      <c r="I122">
        <f>I121*(1+(($B122-$B121)/B121))*(1-Input!$B$9/12)</f>
        <v>278.25263145179673</v>
      </c>
      <c r="J122">
        <f t="shared" si="6"/>
        <v>358272.39983572136</v>
      </c>
      <c r="K122">
        <f>K121*(1+(($B122-$B121)/B121))*(1-Input!$B$10/12)</f>
        <v>271.32387927728143</v>
      </c>
      <c r="L122">
        <f t="shared" si="7"/>
        <v>349320.45202624763</v>
      </c>
    </row>
    <row r="123" spans="1:12" x14ac:dyDescent="0.35">
      <c r="A123" t="str">
        <f>Dati!A123</f>
        <v>1998-01</v>
      </c>
      <c r="B123">
        <f>Dati!B123</f>
        <v>291.63912159110401</v>
      </c>
      <c r="C123">
        <f t="shared" si="8"/>
        <v>1292</v>
      </c>
      <c r="D123">
        <f>IF(OR(RIGHT(A123,2)="12",RIGHT(A123,2)="03",RIGHT(A123,2)="06",RIGHT(A123,2)="09"),TRUNC(Input!$B$12/B123),0)</f>
        <v>0</v>
      </c>
      <c r="E123">
        <f>IF(D123=0,0,IF(Input!$D$2="FISSA",Input!$D$3,MIN(Input!$D$6,MAX(Input!$D$5,B123*Input!$D$4))))</f>
        <v>0</v>
      </c>
      <c r="F123">
        <f t="shared" si="9"/>
        <v>1230</v>
      </c>
      <c r="G123">
        <f>G122*(1+(($B123-$B122)/B122))*(1-Input!$B$8/12)</f>
        <v>288.68902268003808</v>
      </c>
      <c r="H123">
        <f t="shared" si="5"/>
        <v>371756.21730260918</v>
      </c>
      <c r="I123">
        <f>I122*(1+(($B123-$B122)/B122))*(1-Input!$B$9/12)</f>
        <v>284.31928179733927</v>
      </c>
      <c r="J123">
        <f t="shared" si="6"/>
        <v>366110.51208216231</v>
      </c>
      <c r="K123">
        <f>K122*(1+(($B123-$B122)/B122))*(1-Input!$B$10/12)</f>
        <v>277.1816940673171</v>
      </c>
      <c r="L123">
        <f t="shared" si="7"/>
        <v>356888.74873497366</v>
      </c>
    </row>
    <row r="124" spans="1:12" x14ac:dyDescent="0.35">
      <c r="A124" t="str">
        <f>Dati!A124</f>
        <v>1998-02</v>
      </c>
      <c r="B124">
        <f>Dati!B124</f>
        <v>311.58953113027201</v>
      </c>
      <c r="C124">
        <f t="shared" si="8"/>
        <v>1292</v>
      </c>
      <c r="D124">
        <f>IF(OR(RIGHT(A124,2)="12",RIGHT(A124,2)="03",RIGHT(A124,2)="06",RIGHT(A124,2)="09"),TRUNC(Input!$B$12/B124),0)</f>
        <v>0</v>
      </c>
      <c r="E124">
        <f>IF(D124=0,0,IF(Input!$D$2="FISSA",Input!$D$3,MIN(Input!$D$6,MAX(Input!$D$5,B124*Input!$D$4))))</f>
        <v>0</v>
      </c>
      <c r="F124">
        <f t="shared" si="9"/>
        <v>1230</v>
      </c>
      <c r="G124">
        <f>G123*(1+(($B124-$B123)/B123))*(1-Input!$B$8/12)</f>
        <v>308.4119191171809</v>
      </c>
      <c r="H124">
        <f t="shared" si="5"/>
        <v>397238.19949939771</v>
      </c>
      <c r="I124">
        <f>I123*(1+(($B124-$B123)/B123))*(1-Input!$B$9/12)</f>
        <v>303.70567152775135</v>
      </c>
      <c r="J124">
        <f t="shared" si="6"/>
        <v>391157.72761385475</v>
      </c>
      <c r="K124">
        <f>K123*(1+(($B124-$B123)/B123))*(1-Input!$B$10/12)</f>
        <v>296.01970890299822</v>
      </c>
      <c r="L124">
        <f t="shared" si="7"/>
        <v>381227.46390267368</v>
      </c>
    </row>
    <row r="125" spans="1:12" x14ac:dyDescent="0.35">
      <c r="A125" t="str">
        <f>Dati!A125</f>
        <v>1998-03</v>
      </c>
      <c r="B125">
        <f>Dati!B125</f>
        <v>324.88492498698997</v>
      </c>
      <c r="C125">
        <f t="shared" si="8"/>
        <v>1307</v>
      </c>
      <c r="D125">
        <f>IF(OR(RIGHT(A125,2)="12",RIGHT(A125,2)="03",RIGHT(A125,2)="06",RIGHT(A125,2)="09"),TRUNC(Input!$B$12/B125),0)</f>
        <v>15</v>
      </c>
      <c r="E125">
        <f>IF(D125=0,0,IF(Input!$D$2="FISSA",Input!$D$3,MIN(Input!$D$6,MAX(Input!$D$5,B125*Input!$D$4))))</f>
        <v>30</v>
      </c>
      <c r="F125">
        <f t="shared" si="9"/>
        <v>1260</v>
      </c>
      <c r="G125">
        <f>G124*(1+(($B125-$B124)/B124))*(1-Input!$B$8/12)</f>
        <v>321.54492796589932</v>
      </c>
      <c r="H125">
        <f t="shared" si="5"/>
        <v>418999.22085143044</v>
      </c>
      <c r="I125">
        <f>I124*(1+(($B125-$B124)/B124))*(1-Input!$B$9/12)</f>
        <v>316.59869261576017</v>
      </c>
      <c r="J125">
        <f t="shared" si="6"/>
        <v>412534.49124879856</v>
      </c>
      <c r="K125">
        <f>K124*(1+(($B125-$B124)/B124))*(1-Input!$B$10/12)</f>
        <v>308.52214053594776</v>
      </c>
      <c r="L125">
        <f t="shared" si="7"/>
        <v>401978.43768048374</v>
      </c>
    </row>
    <row r="126" spans="1:12" x14ac:dyDescent="0.35">
      <c r="A126" t="str">
        <f>Dati!A126</f>
        <v>1998-04</v>
      </c>
      <c r="B126">
        <f>Dati!B126</f>
        <v>327.93001763830102</v>
      </c>
      <c r="C126">
        <f t="shared" si="8"/>
        <v>1307</v>
      </c>
      <c r="D126">
        <f>IF(OR(RIGHT(A126,2)="12",RIGHT(A126,2)="03",RIGHT(A126,2)="06",RIGHT(A126,2)="09"),TRUNC(Input!$B$12/B126),0)</f>
        <v>0</v>
      </c>
      <c r="E126">
        <f>IF(D126=0,0,IF(Input!$D$2="FISSA",Input!$D$3,MIN(Input!$D$6,MAX(Input!$D$5,B126*Input!$D$4))))</f>
        <v>0</v>
      </c>
      <c r="F126">
        <f t="shared" si="9"/>
        <v>1260</v>
      </c>
      <c r="G126">
        <f>G125*(1+(($B126-$B125)/B125))*(1-Input!$B$8/12)</f>
        <v>324.53166881810279</v>
      </c>
      <c r="H126">
        <f t="shared" si="5"/>
        <v>422902.89114526036</v>
      </c>
      <c r="I126">
        <f>I125*(1+(($B126-$B125)/B125))*(1-Input!$B$9/12)</f>
        <v>319.49954350701699</v>
      </c>
      <c r="J126">
        <f t="shared" si="6"/>
        <v>416325.90336367121</v>
      </c>
      <c r="K126">
        <f>K125*(1+(($B126-$B125)/B125))*(1-Input!$B$10/12)</f>
        <v>311.28411173760884</v>
      </c>
      <c r="L126">
        <f t="shared" si="7"/>
        <v>405588.33404105477</v>
      </c>
    </row>
    <row r="127" spans="1:12" x14ac:dyDescent="0.35">
      <c r="A127" t="str">
        <f>Dati!A127</f>
        <v>1998-05</v>
      </c>
      <c r="B127">
        <f>Dati!B127</f>
        <v>321.70756497467301</v>
      </c>
      <c r="C127">
        <f t="shared" si="8"/>
        <v>1307</v>
      </c>
      <c r="D127">
        <f>IF(OR(RIGHT(A127,2)="12",RIGHT(A127,2)="03",RIGHT(A127,2)="06",RIGHT(A127,2)="09"),TRUNC(Input!$B$12/B127),0)</f>
        <v>0</v>
      </c>
      <c r="E127">
        <f>IF(D127=0,0,IF(Input!$D$2="FISSA",Input!$D$3,MIN(Input!$D$6,MAX(Input!$D$5,B127*Input!$D$4))))</f>
        <v>0</v>
      </c>
      <c r="F127">
        <f t="shared" si="9"/>
        <v>1260</v>
      </c>
      <c r="G127">
        <f>G126*(1+(($B127-$B126)/B126))*(1-Input!$B$8/12)</f>
        <v>318.34716848044178</v>
      </c>
      <c r="H127">
        <f t="shared" si="5"/>
        <v>414819.74920393742</v>
      </c>
      <c r="I127">
        <f>I126*(1+(($B127-$B126)/B126))*(1-Input!$B$9/12)</f>
        <v>313.37175920354417</v>
      </c>
      <c r="J127">
        <f t="shared" si="6"/>
        <v>408316.88927903224</v>
      </c>
      <c r="K127">
        <f>K126*(1+(($B127-$B126)/B126))*(1-Input!$B$10/12)</f>
        <v>305.25027352172606</v>
      </c>
      <c r="L127">
        <f t="shared" si="7"/>
        <v>397702.10749289597</v>
      </c>
    </row>
    <row r="128" spans="1:12" x14ac:dyDescent="0.35">
      <c r="A128" t="str">
        <f>Dati!A128</f>
        <v>1998-06</v>
      </c>
      <c r="B128">
        <f>Dati!B128</f>
        <v>327.50412584083602</v>
      </c>
      <c r="C128">
        <f t="shared" si="8"/>
        <v>1322</v>
      </c>
      <c r="D128">
        <f>IF(OR(RIGHT(A128,2)="12",RIGHT(A128,2)="03",RIGHT(A128,2)="06",RIGHT(A128,2)="09"),TRUNC(Input!$B$12/B128),0)</f>
        <v>15</v>
      </c>
      <c r="E128">
        <f>IF(D128=0,0,IF(Input!$D$2="FISSA",Input!$D$3,MIN(Input!$D$6,MAX(Input!$D$5,B128*Input!$D$4))))</f>
        <v>30</v>
      </c>
      <c r="F128">
        <f t="shared" si="9"/>
        <v>1290</v>
      </c>
      <c r="G128">
        <f>G127*(1+(($B128-$B127)/B127))*(1-Input!$B$8/12)</f>
        <v>324.05617443605723</v>
      </c>
      <c r="H128">
        <f t="shared" si="5"/>
        <v>427112.26260446769</v>
      </c>
      <c r="I128">
        <f>I127*(1+(($B128-$B127)/B127))*(1-Input!$B$9/12)</f>
        <v>318.95166253206918</v>
      </c>
      <c r="J128">
        <f t="shared" si="6"/>
        <v>420364.09786739544</v>
      </c>
      <c r="K128">
        <f>K127*(1+(($B128-$B127)/B127))*(1-Input!$B$10/12)</f>
        <v>310.620825879385</v>
      </c>
      <c r="L128">
        <f t="shared" si="7"/>
        <v>409350.73181254696</v>
      </c>
    </row>
    <row r="129" spans="1:12" x14ac:dyDescent="0.35">
      <c r="A129" t="str">
        <f>Dati!A129</f>
        <v>1998-07</v>
      </c>
      <c r="B129">
        <f>Dati!B129</f>
        <v>327.61101073905797</v>
      </c>
      <c r="C129">
        <f t="shared" si="8"/>
        <v>1322</v>
      </c>
      <c r="D129">
        <f>IF(OR(RIGHT(A129,2)="12",RIGHT(A129,2)="03",RIGHT(A129,2)="06",RIGHT(A129,2)="09"),TRUNC(Input!$B$12/B129),0)</f>
        <v>0</v>
      </c>
      <c r="E129">
        <f>IF(D129=0,0,IF(Input!$D$2="FISSA",Input!$D$3,MIN(Input!$D$6,MAX(Input!$D$5,B129*Input!$D$4))))</f>
        <v>0</v>
      </c>
      <c r="F129">
        <f t="shared" si="9"/>
        <v>1290</v>
      </c>
      <c r="G129">
        <f>G128*(1+(($B129-$B128)/B128))*(1-Input!$B$8/12)</f>
        <v>324.13492055949303</v>
      </c>
      <c r="H129">
        <f t="shared" si="5"/>
        <v>427216.36497964978</v>
      </c>
      <c r="I129">
        <f>I128*(1+(($B129-$B128)/B128))*(1-Input!$B$9/12)</f>
        <v>318.98928628213196</v>
      </c>
      <c r="J129">
        <f t="shared" si="6"/>
        <v>420413.83646497846</v>
      </c>
      <c r="K129">
        <f>K128*(1+(($B129-$B128)/B128))*(1-Input!$B$10/12)</f>
        <v>310.59273312660559</v>
      </c>
      <c r="L129">
        <f t="shared" si="7"/>
        <v>409313.5931933726</v>
      </c>
    </row>
    <row r="130" spans="1:12" x14ac:dyDescent="0.35">
      <c r="A130" t="str">
        <f>Dati!A130</f>
        <v>1998-08</v>
      </c>
      <c r="B130">
        <f>Dati!B130</f>
        <v>281.711627617933</v>
      </c>
      <c r="C130">
        <f t="shared" si="8"/>
        <v>1322</v>
      </c>
      <c r="D130">
        <f>IF(OR(RIGHT(A130,2)="12",RIGHT(A130,2)="03",RIGHT(A130,2)="06",RIGHT(A130,2)="09"),TRUNC(Input!$B$12/B130),0)</f>
        <v>0</v>
      </c>
      <c r="E130">
        <f>IF(D130=0,0,IF(Input!$D$2="FISSA",Input!$D$3,MIN(Input!$D$6,MAX(Input!$D$5,B130*Input!$D$4))))</f>
        <v>0</v>
      </c>
      <c r="F130">
        <f t="shared" si="9"/>
        <v>1290</v>
      </c>
      <c r="G130">
        <f>G129*(1+(($B130-$B129)/B129))*(1-Input!$B$8/12)</f>
        <v>278.69932225816433</v>
      </c>
      <c r="H130">
        <f t="shared" si="5"/>
        <v>367150.50402529322</v>
      </c>
      <c r="I130">
        <f>I129*(1+(($B130-$B129)/B129))*(1-Input!$B$9/12)</f>
        <v>274.24068981099742</v>
      </c>
      <c r="J130">
        <f t="shared" si="6"/>
        <v>361256.19193013862</v>
      </c>
      <c r="K130">
        <f>K129*(1+(($B130-$B129)/B129))*(1-Input!$B$10/12)</f>
        <v>266.96638446696784</v>
      </c>
      <c r="L130">
        <f t="shared" si="7"/>
        <v>351639.56026533147</v>
      </c>
    </row>
    <row r="131" spans="1:12" x14ac:dyDescent="0.35">
      <c r="A131" t="str">
        <f>Dati!A131</f>
        <v>1998-09</v>
      </c>
      <c r="B131">
        <f>Dati!B131</f>
        <v>287.31644523291999</v>
      </c>
      <c r="C131">
        <f t="shared" si="8"/>
        <v>1339</v>
      </c>
      <c r="D131">
        <f>IF(OR(RIGHT(A131,2)="12",RIGHT(A131,2)="03",RIGHT(A131,2)="06",RIGHT(A131,2)="09"),TRUNC(Input!$B$12/B131),0)</f>
        <v>17</v>
      </c>
      <c r="E131">
        <f>IF(D131=0,0,IF(Input!$D$2="FISSA",Input!$D$3,MIN(Input!$D$6,MAX(Input!$D$5,B131*Input!$D$4))))</f>
        <v>30</v>
      </c>
      <c r="F131">
        <f t="shared" si="9"/>
        <v>1320</v>
      </c>
      <c r="G131">
        <f>G130*(1+(($B131-$B130)/B130))*(1-Input!$B$8/12)</f>
        <v>284.22052127865214</v>
      </c>
      <c r="H131">
        <f t="shared" ref="H131:H194" si="10">G131*C131-F131</f>
        <v>379251.27799211524</v>
      </c>
      <c r="I131">
        <f>I130*(1+(($B131-$B130)/B130))*(1-Input!$B$9/12)</f>
        <v>279.63859856729897</v>
      </c>
      <c r="J131">
        <f t="shared" ref="J131:J194" si="11">I131*$C131-$F131</f>
        <v>373116.08348161331</v>
      </c>
      <c r="K131">
        <f>K130*(1+(($B131-$B130)/B130))*(1-Input!$B$10/12)</f>
        <v>272.16438774574431</v>
      </c>
      <c r="L131">
        <f t="shared" ref="L131:L194" si="12">K131*$C131-$F131</f>
        <v>363108.11519155162</v>
      </c>
    </row>
    <row r="132" spans="1:12" x14ac:dyDescent="0.35">
      <c r="A132" t="str">
        <f>Dati!A132</f>
        <v>1998-10</v>
      </c>
      <c r="B132">
        <f>Dati!B132</f>
        <v>313.55561201553002</v>
      </c>
      <c r="C132">
        <f t="shared" ref="C132:C195" si="13">C131+D132</f>
        <v>1339</v>
      </c>
      <c r="D132">
        <f>IF(OR(RIGHT(A132,2)="12",RIGHT(A132,2)="03",RIGHT(A132,2)="06",RIGHT(A132,2)="09"),TRUNC(Input!$B$12/B132),0)</f>
        <v>0</v>
      </c>
      <c r="E132">
        <f>IF(D132=0,0,IF(Input!$D$2="FISSA",Input!$D$3,MIN(Input!$D$6,MAX(Input!$D$5,B132*Input!$D$4))))</f>
        <v>0</v>
      </c>
      <c r="F132">
        <f t="shared" ref="F132:F195" si="14">F131+E132</f>
        <v>1320</v>
      </c>
      <c r="G132">
        <f>G131*(1+(($B132-$B131)/B131))*(1-Input!$B$8/12)</f>
        <v>310.15110480838979</v>
      </c>
      <c r="H132">
        <f t="shared" si="10"/>
        <v>413972.32933843392</v>
      </c>
      <c r="I132">
        <f>I131*(1+(($B132-$B131)/B131))*(1-Input!$B$9/12)</f>
        <v>305.11300775022329</v>
      </c>
      <c r="J132">
        <f t="shared" si="11"/>
        <v>407226.31737754896</v>
      </c>
      <c r="K132">
        <f>K131*(1+(($B132-$B131)/B131))*(1-Input!$B$10/12)</f>
        <v>296.89603503079104</v>
      </c>
      <c r="L132">
        <f t="shared" si="12"/>
        <v>396223.79090622923</v>
      </c>
    </row>
    <row r="133" spans="1:12" x14ac:dyDescent="0.35">
      <c r="A133" t="str">
        <f>Dati!A133</f>
        <v>1998-11</v>
      </c>
      <c r="B133">
        <f>Dati!B133</f>
        <v>332.59246156937297</v>
      </c>
      <c r="C133">
        <f t="shared" si="13"/>
        <v>1339</v>
      </c>
      <c r="D133">
        <f>IF(OR(RIGHT(A133,2)="12",RIGHT(A133,2)="03",RIGHT(A133,2)="06",RIGHT(A133,2)="09"),TRUNC(Input!$B$12/B133),0)</f>
        <v>0</v>
      </c>
      <c r="E133">
        <f>IF(D133=0,0,IF(Input!$D$2="FISSA",Input!$D$3,MIN(Input!$D$6,MAX(Input!$D$5,B133*Input!$D$4))))</f>
        <v>0</v>
      </c>
      <c r="F133">
        <f t="shared" si="14"/>
        <v>1320</v>
      </c>
      <c r="G133">
        <f>G132*(1+(($B133-$B132)/B132))*(1-Input!$B$8/12)</f>
        <v>328.95384197946908</v>
      </c>
      <c r="H133">
        <f t="shared" si="10"/>
        <v>439149.19441050908</v>
      </c>
      <c r="I133">
        <f>I132*(1+(($B133-$B132)/B132))*(1-Input!$B$9/12)</f>
        <v>323.56985844606766</v>
      </c>
      <c r="J133">
        <f t="shared" si="11"/>
        <v>431940.04045928462</v>
      </c>
      <c r="K133">
        <f>K132*(1+(($B133-$B132)/B132))*(1-Input!$B$10/12)</f>
        <v>314.79021720253917</v>
      </c>
      <c r="L133">
        <f t="shared" si="12"/>
        <v>420184.10083419993</v>
      </c>
    </row>
    <row r="134" spans="1:12" x14ac:dyDescent="0.35">
      <c r="A134" t="str">
        <f>Dati!A134</f>
        <v>1998-12</v>
      </c>
      <c r="B134">
        <f>Dati!B134</f>
        <v>348.03808304982402</v>
      </c>
      <c r="C134">
        <f t="shared" si="13"/>
        <v>1353</v>
      </c>
      <c r="D134">
        <f>IF(OR(RIGHT(A134,2)="12",RIGHT(A134,2)="03",RIGHT(A134,2)="06",RIGHT(A134,2)="09"),TRUNC(Input!$B$12/B134),0)</f>
        <v>14</v>
      </c>
      <c r="E134">
        <f>IF(D134=0,0,IF(Input!$D$2="FISSA",Input!$D$3,MIN(Input!$D$6,MAX(Input!$D$5,B134*Input!$D$4))))</f>
        <v>30</v>
      </c>
      <c r="F134">
        <f t="shared" si="14"/>
        <v>1350</v>
      </c>
      <c r="G134">
        <f>G133*(1+(($B134-$B133)/B133))*(1-Input!$B$8/12)</f>
        <v>344.20179979079182</v>
      </c>
      <c r="H134">
        <f t="shared" si="10"/>
        <v>464355.03511694132</v>
      </c>
      <c r="I134">
        <f>I133*(1+(($B134-$B133)/B133))*(1-Input!$B$9/12)</f>
        <v>338.52592855853788</v>
      </c>
      <c r="J134">
        <f t="shared" si="11"/>
        <v>456675.58133970178</v>
      </c>
      <c r="K134">
        <f>K133*(1+(($B134-$B133)/B133))*(1-Input!$B$10/12)</f>
        <v>329.27184718707485</v>
      </c>
      <c r="L134">
        <f t="shared" si="12"/>
        <v>444154.80924411229</v>
      </c>
    </row>
    <row r="135" spans="1:12" x14ac:dyDescent="0.35">
      <c r="A135" t="str">
        <f>Dati!A135</f>
        <v>1999-01</v>
      </c>
      <c r="B135">
        <f>Dati!B135</f>
        <v>355.15147711314398</v>
      </c>
      <c r="C135">
        <f t="shared" si="13"/>
        <v>1353</v>
      </c>
      <c r="D135">
        <f>IF(OR(RIGHT(A135,2)="12",RIGHT(A135,2)="03",RIGHT(A135,2)="06",RIGHT(A135,2)="09"),TRUNC(Input!$B$12/B135),0)</f>
        <v>0</v>
      </c>
      <c r="E135">
        <f>IF(D135=0,0,IF(Input!$D$2="FISSA",Input!$D$3,MIN(Input!$D$6,MAX(Input!$D$5,B135*Input!$D$4))))</f>
        <v>0</v>
      </c>
      <c r="F135">
        <f t="shared" si="14"/>
        <v>1350</v>
      </c>
      <c r="G135">
        <f>G134*(1+(($B135-$B134)/B134))*(1-Input!$B$8/12)</f>
        <v>351.20751605144142</v>
      </c>
      <c r="H135">
        <f t="shared" si="10"/>
        <v>473833.76921760023</v>
      </c>
      <c r="I135">
        <f>I134*(1+(($B135-$B134)/B134))*(1-Input!$B$9/12)</f>
        <v>345.37294027929323</v>
      </c>
      <c r="J135">
        <f t="shared" si="11"/>
        <v>465939.58819788374</v>
      </c>
      <c r="K135">
        <f>K134*(1+(($B135-$B134)/B134))*(1-Input!$B$10/12)</f>
        <v>335.86168588142874</v>
      </c>
      <c r="L135">
        <f t="shared" si="12"/>
        <v>453070.86099757307</v>
      </c>
    </row>
    <row r="136" spans="1:12" x14ac:dyDescent="0.35">
      <c r="A136" t="str">
        <f>Dati!A136</f>
        <v>1999-02</v>
      </c>
      <c r="B136">
        <f>Dati!B136</f>
        <v>346.22483851501897</v>
      </c>
      <c r="C136">
        <f t="shared" si="13"/>
        <v>1353</v>
      </c>
      <c r="D136">
        <f>IF(OR(RIGHT(A136,2)="12",RIGHT(A136,2)="03",RIGHT(A136,2)="06",RIGHT(A136,2)="09"),TRUNC(Input!$B$12/B136),0)</f>
        <v>0</v>
      </c>
      <c r="E136">
        <f>IF(D136=0,0,IF(Input!$D$2="FISSA",Input!$D$3,MIN(Input!$D$6,MAX(Input!$D$5,B136*Input!$D$4))))</f>
        <v>0</v>
      </c>
      <c r="F136">
        <f t="shared" si="14"/>
        <v>1350</v>
      </c>
      <c r="G136">
        <f>G135*(1+(($B136-$B135)/B135))*(1-Input!$B$8/12)</f>
        <v>342.3514762058615</v>
      </c>
      <c r="H136">
        <f t="shared" si="10"/>
        <v>461851.54730653059</v>
      </c>
      <c r="I136">
        <f>I135*(1+(($B136-$B135)/B135))*(1-Input!$B$9/12)</f>
        <v>336.62193843854715</v>
      </c>
      <c r="J136">
        <f t="shared" si="11"/>
        <v>454099.4827073543</v>
      </c>
      <c r="K136">
        <f>K135*(1+(($B136-$B135)/B135))*(1-Input!$B$10/12)</f>
        <v>327.2834661377475</v>
      </c>
      <c r="L136">
        <f t="shared" si="12"/>
        <v>441464.52968437236</v>
      </c>
    </row>
    <row r="137" spans="1:12" x14ac:dyDescent="0.35">
      <c r="A137" t="str">
        <f>Dati!A137</f>
        <v>1999-03</v>
      </c>
      <c r="B137">
        <f>Dati!B137</f>
        <v>361.79759261607001</v>
      </c>
      <c r="C137">
        <f t="shared" si="13"/>
        <v>1366</v>
      </c>
      <c r="D137">
        <f>IF(OR(RIGHT(A137,2)="12",RIGHT(A137,2)="03",RIGHT(A137,2)="06",RIGHT(A137,2)="09"),TRUNC(Input!$B$12/B137),0)</f>
        <v>13</v>
      </c>
      <c r="E137">
        <f>IF(D137=0,0,IF(Input!$D$2="FISSA",Input!$D$3,MIN(Input!$D$6,MAX(Input!$D$5,B137*Input!$D$4))))</f>
        <v>30</v>
      </c>
      <c r="F137">
        <f t="shared" si="14"/>
        <v>1380</v>
      </c>
      <c r="G137">
        <f>G136*(1+(($B137-$B136)/B136))*(1-Input!$B$8/12)</f>
        <v>357.72019888208922</v>
      </c>
      <c r="H137">
        <f t="shared" si="10"/>
        <v>487265.7916729339</v>
      </c>
      <c r="I137">
        <f>I136*(1+(($B137-$B136)/B136))*(1-Input!$B$9/12)</f>
        <v>351.68948236438632</v>
      </c>
      <c r="J137">
        <f t="shared" si="11"/>
        <v>479027.83290975174</v>
      </c>
      <c r="K137">
        <f>K136*(1+(($B137-$B136)/B136))*(1-Input!$B$10/12)</f>
        <v>341.86175955806198</v>
      </c>
      <c r="L137">
        <f t="shared" si="12"/>
        <v>465603.16355631268</v>
      </c>
    </row>
    <row r="138" spans="1:12" x14ac:dyDescent="0.35">
      <c r="A138" t="str">
        <f>Dati!A138</f>
        <v>1999-04</v>
      </c>
      <c r="B138">
        <f>Dati!B138</f>
        <v>377.42874132841098</v>
      </c>
      <c r="C138">
        <f t="shared" si="13"/>
        <v>1366</v>
      </c>
      <c r="D138">
        <f>IF(OR(RIGHT(A138,2)="12",RIGHT(A138,2)="03",RIGHT(A138,2)="06",RIGHT(A138,2)="09"),TRUNC(Input!$B$12/B138),0)</f>
        <v>0</v>
      </c>
      <c r="E138">
        <f>IF(D138=0,0,IF(Input!$D$2="FISSA",Input!$D$3,MIN(Input!$D$6,MAX(Input!$D$5,B138*Input!$D$4))))</f>
        <v>0</v>
      </c>
      <c r="F138">
        <f t="shared" si="14"/>
        <v>1380</v>
      </c>
      <c r="G138">
        <f>G137*(1+(($B138-$B137)/B137))*(1-Input!$B$8/12)</f>
        <v>373.14408943025416</v>
      </c>
      <c r="H138">
        <f t="shared" si="10"/>
        <v>508334.82616172719</v>
      </c>
      <c r="I138">
        <f>I137*(1+(($B138-$B137)/B137))*(1-Input!$B$9/12)</f>
        <v>366.80748485982912</v>
      </c>
      <c r="J138">
        <f t="shared" si="11"/>
        <v>499679.02431852656</v>
      </c>
      <c r="K138">
        <f>K137*(1+(($B138-$B137)/B137))*(1-Input!$B$10/12)</f>
        <v>356.48300153148188</v>
      </c>
      <c r="L138">
        <f t="shared" si="12"/>
        <v>485575.78009200422</v>
      </c>
    </row>
    <row r="139" spans="1:12" x14ac:dyDescent="0.35">
      <c r="A139" t="str">
        <f>Dati!A139</f>
        <v>1999-05</v>
      </c>
      <c r="B139">
        <f>Dati!B139</f>
        <v>364.09207713413201</v>
      </c>
      <c r="C139">
        <f t="shared" si="13"/>
        <v>1366</v>
      </c>
      <c r="D139">
        <f>IF(OR(RIGHT(A139,2)="12",RIGHT(A139,2)="03",RIGHT(A139,2)="06",RIGHT(A139,2)="09"),TRUNC(Input!$B$12/B139),0)</f>
        <v>0</v>
      </c>
      <c r="E139">
        <f>IF(D139=0,0,IF(Input!$D$2="FISSA",Input!$D$3,MIN(Input!$D$6,MAX(Input!$D$5,B139*Input!$D$4))))</f>
        <v>0</v>
      </c>
      <c r="F139">
        <f t="shared" si="14"/>
        <v>1380</v>
      </c>
      <c r="G139">
        <f>G138*(1+(($B139-$B138)/B138))*(1-Input!$B$8/12)</f>
        <v>359.92882933513818</v>
      </c>
      <c r="H139">
        <f t="shared" si="10"/>
        <v>490282.78087179875</v>
      </c>
      <c r="I139">
        <f>I138*(1+(($B139-$B138)/B138))*(1-Input!$B$9/12)</f>
        <v>353.77241099966818</v>
      </c>
      <c r="J139">
        <f t="shared" si="11"/>
        <v>481873.11342554673</v>
      </c>
      <c r="K139">
        <f>K138*(1+(($B139-$B138)/B138))*(1-Input!$B$10/12)</f>
        <v>343.74318121288422</v>
      </c>
      <c r="L139">
        <f t="shared" si="12"/>
        <v>468173.18553679984</v>
      </c>
    </row>
    <row r="140" spans="1:12" x14ac:dyDescent="0.35">
      <c r="A140" t="str">
        <f>Dati!A140</f>
        <v>1999-06</v>
      </c>
      <c r="B140">
        <f>Dati!B140</f>
        <v>382.21850052114797</v>
      </c>
      <c r="C140">
        <f t="shared" si="13"/>
        <v>1379</v>
      </c>
      <c r="D140">
        <f>IF(OR(RIGHT(A140,2)="12",RIGHT(A140,2)="03",RIGHT(A140,2)="06",RIGHT(A140,2)="09"),TRUNC(Input!$B$12/B140),0)</f>
        <v>13</v>
      </c>
      <c r="E140">
        <f>IF(D140=0,0,IF(Input!$D$2="FISSA",Input!$D$3,MIN(Input!$D$6,MAX(Input!$D$5,B140*Input!$D$4))))</f>
        <v>30</v>
      </c>
      <c r="F140">
        <f t="shared" si="14"/>
        <v>1410</v>
      </c>
      <c r="G140">
        <f>G139*(1+(($B140-$B139)/B139))*(1-Input!$B$8/12)</f>
        <v>377.81649696269324</v>
      </c>
      <c r="H140">
        <f t="shared" si="10"/>
        <v>519598.94931155397</v>
      </c>
      <c r="I140">
        <f>I139*(1+(($B140-$B139)/B139))*(1-Input!$B$9/12)</f>
        <v>371.30769510394509</v>
      </c>
      <c r="J140">
        <f t="shared" si="11"/>
        <v>510623.31154834031</v>
      </c>
      <c r="K140">
        <f>K139*(1+(($B140-$B139)/B139))*(1-Input!$B$10/12)</f>
        <v>360.70617237794437</v>
      </c>
      <c r="L140">
        <f t="shared" si="12"/>
        <v>496003.81170918531</v>
      </c>
    </row>
    <row r="141" spans="1:12" x14ac:dyDescent="0.35">
      <c r="A141" t="str">
        <f>Dati!A141</f>
        <v>1999-07</v>
      </c>
      <c r="B141">
        <f>Dati!B141</f>
        <v>380.65652794755403</v>
      </c>
      <c r="C141">
        <f t="shared" si="13"/>
        <v>1379</v>
      </c>
      <c r="D141">
        <f>IF(OR(RIGHT(A141,2)="12",RIGHT(A141,2)="03",RIGHT(A141,2)="06",RIGHT(A141,2)="09"),TRUNC(Input!$B$12/B141),0)</f>
        <v>0</v>
      </c>
      <c r="E141">
        <f>IF(D141=0,0,IF(Input!$D$2="FISSA",Input!$D$3,MIN(Input!$D$6,MAX(Input!$D$5,B141*Input!$D$4))))</f>
        <v>0</v>
      </c>
      <c r="F141">
        <f t="shared" si="14"/>
        <v>1410</v>
      </c>
      <c r="G141">
        <f>G140*(1+(($B141-$B140)/B140))*(1-Input!$B$8/12)</f>
        <v>376.24115755618271</v>
      </c>
      <c r="H141">
        <f t="shared" si="10"/>
        <v>517426.55626997596</v>
      </c>
      <c r="I141">
        <f>I140*(1+(($B141-$B140)/B140))*(1-Input!$B$9/12)</f>
        <v>369.71327093546643</v>
      </c>
      <c r="J141">
        <f t="shared" si="11"/>
        <v>508424.60062000819</v>
      </c>
      <c r="K141">
        <f>K140*(1+(($B141-$B140)/B140))*(1-Input!$B$10/12)</f>
        <v>359.08243195060078</v>
      </c>
      <c r="L141">
        <f t="shared" si="12"/>
        <v>493764.67365987849</v>
      </c>
    </row>
    <row r="142" spans="1:12" x14ac:dyDescent="0.35">
      <c r="A142" t="str">
        <f>Dati!A142</f>
        <v>1999-08</v>
      </c>
      <c r="B142">
        <f>Dati!B142</f>
        <v>380.200306395155</v>
      </c>
      <c r="C142">
        <f t="shared" si="13"/>
        <v>1379</v>
      </c>
      <c r="D142">
        <f>IF(OR(RIGHT(A142,2)="12",RIGHT(A142,2)="03",RIGHT(A142,2)="06",RIGHT(A142,2)="09"),TRUNC(Input!$B$12/B142),0)</f>
        <v>0</v>
      </c>
      <c r="E142">
        <f>IF(D142=0,0,IF(Input!$D$2="FISSA",Input!$D$3,MIN(Input!$D$6,MAX(Input!$D$5,B142*Input!$D$4))))</f>
        <v>0</v>
      </c>
      <c r="F142">
        <f t="shared" si="14"/>
        <v>1410</v>
      </c>
      <c r="G142">
        <f>G141*(1+(($B142-$B141)/B141))*(1-Input!$B$8/12)</f>
        <v>375.75891202743384</v>
      </c>
      <c r="H142">
        <f t="shared" si="10"/>
        <v>516761.53968583129</v>
      </c>
      <c r="I142">
        <f>I141*(1+(($B142-$B141)/B141))*(1-Input!$B$9/12)</f>
        <v>369.19323372744134</v>
      </c>
      <c r="J142">
        <f t="shared" si="11"/>
        <v>507707.46931014163</v>
      </c>
      <c r="K142">
        <f>K141*(1+(($B142-$B141)/B141))*(1-Input!$B$10/12)</f>
        <v>358.50262885749737</v>
      </c>
      <c r="L142">
        <f t="shared" si="12"/>
        <v>492965.12519448885</v>
      </c>
    </row>
    <row r="143" spans="1:12" x14ac:dyDescent="0.35">
      <c r="A143" t="str">
        <f>Dati!A143</f>
        <v>1999-09</v>
      </c>
      <c r="B143">
        <f>Dati!B143</f>
        <v>376.10094706907603</v>
      </c>
      <c r="C143">
        <f t="shared" si="13"/>
        <v>1392</v>
      </c>
      <c r="D143">
        <f>IF(OR(RIGHT(A143,2)="12",RIGHT(A143,2)="03",RIGHT(A143,2)="06",RIGHT(A143,2)="09"),TRUNC(Input!$B$12/B143),0)</f>
        <v>13</v>
      </c>
      <c r="E143">
        <f>IF(D143=0,0,IF(Input!$D$2="FISSA",Input!$D$3,MIN(Input!$D$6,MAX(Input!$D$5,B143*Input!$D$4))))</f>
        <v>30</v>
      </c>
      <c r="F143">
        <f t="shared" si="14"/>
        <v>1440</v>
      </c>
      <c r="G143">
        <f>G142*(1+(($B143-$B142)/B142))*(1-Input!$B$8/12)</f>
        <v>371.6764646582638</v>
      </c>
      <c r="H143">
        <f t="shared" si="10"/>
        <v>515933.63880430319</v>
      </c>
      <c r="I143">
        <f>I142*(1+(($B143-$B142)/B142))*(1-Input!$B$9/12)</f>
        <v>365.13646785725678</v>
      </c>
      <c r="J143">
        <f t="shared" si="11"/>
        <v>506829.96325730142</v>
      </c>
      <c r="K143">
        <f>K142*(1+(($B143-$B142)/B142))*(1-Input!$B$10/12)</f>
        <v>354.4894506451202</v>
      </c>
      <c r="L143">
        <f t="shared" si="12"/>
        <v>492009.31529800734</v>
      </c>
    </row>
    <row r="144" spans="1:12" x14ac:dyDescent="0.35">
      <c r="A144" t="str">
        <f>Dati!A144</f>
        <v>1999-10</v>
      </c>
      <c r="B144">
        <f>Dati!B144</f>
        <v>395.14940496843701</v>
      </c>
      <c r="C144">
        <f t="shared" si="13"/>
        <v>1392</v>
      </c>
      <c r="D144">
        <f>IF(OR(RIGHT(A144,2)="12",RIGHT(A144,2)="03",RIGHT(A144,2)="06",RIGHT(A144,2)="09"),TRUNC(Input!$B$12/B144),0)</f>
        <v>0</v>
      </c>
      <c r="E144">
        <f>IF(D144=0,0,IF(Input!$D$2="FISSA",Input!$D$3,MIN(Input!$D$6,MAX(Input!$D$5,B144*Input!$D$4))))</f>
        <v>0</v>
      </c>
      <c r="F144">
        <f t="shared" si="14"/>
        <v>1440</v>
      </c>
      <c r="G144">
        <f>G143*(1+(($B144-$B143)/B143))*(1-Input!$B$8/12)</f>
        <v>390.46829319919891</v>
      </c>
      <c r="H144">
        <f t="shared" si="10"/>
        <v>542091.86413328489</v>
      </c>
      <c r="I144">
        <f>I143*(1+(($B144-$B143)/B143))*(1-Input!$B$9/12)</f>
        <v>383.54968280849999</v>
      </c>
      <c r="J144">
        <f t="shared" si="11"/>
        <v>532461.15846943203</v>
      </c>
      <c r="K144">
        <f>K143*(1+(($B144-$B143)/B143))*(1-Input!$B$10/12)</f>
        <v>372.28816214911137</v>
      </c>
      <c r="L144">
        <f t="shared" si="12"/>
        <v>516785.12171156303</v>
      </c>
    </row>
    <row r="145" spans="1:12" x14ac:dyDescent="0.35">
      <c r="A145" t="str">
        <f>Dati!A145</f>
        <v>1999-11</v>
      </c>
      <c r="B145">
        <f>Dati!B145</f>
        <v>407.42668069329198</v>
      </c>
      <c r="C145">
        <f t="shared" si="13"/>
        <v>1392</v>
      </c>
      <c r="D145">
        <f>IF(OR(RIGHT(A145,2)="12",RIGHT(A145,2)="03",RIGHT(A145,2)="06",RIGHT(A145,2)="09"),TRUNC(Input!$B$12/B145),0)</f>
        <v>0</v>
      </c>
      <c r="E145">
        <f>IF(D145=0,0,IF(Input!$D$2="FISSA",Input!$D$3,MIN(Input!$D$6,MAX(Input!$D$5,B145*Input!$D$4))))</f>
        <v>0</v>
      </c>
      <c r="F145">
        <f t="shared" si="14"/>
        <v>1440</v>
      </c>
      <c r="G145">
        <f>G144*(1+(($B145-$B144)/B144))*(1-Input!$B$8/12)</f>
        <v>402.56657696375146</v>
      </c>
      <c r="H145">
        <f t="shared" si="10"/>
        <v>558932.67513354204</v>
      </c>
      <c r="I145">
        <f>I144*(1+(($B145-$B144)/B144))*(1-Input!$B$9/12)</f>
        <v>395.38416677821112</v>
      </c>
      <c r="J145">
        <f t="shared" si="11"/>
        <v>548934.76015526988</v>
      </c>
      <c r="K145">
        <f>K144*(1+(($B145-$B144)/B144))*(1-Input!$B$10/12)</f>
        <v>383.6952003602114</v>
      </c>
      <c r="L145">
        <f t="shared" si="12"/>
        <v>532663.71890141431</v>
      </c>
    </row>
    <row r="146" spans="1:12" x14ac:dyDescent="0.35">
      <c r="A146" t="str">
        <f>Dati!A146</f>
        <v>1999-12</v>
      </c>
      <c r="B146">
        <f>Dati!B146</f>
        <v>441.36866329127201</v>
      </c>
      <c r="C146">
        <f t="shared" si="13"/>
        <v>1403</v>
      </c>
      <c r="D146">
        <f>IF(OR(RIGHT(A146,2)="12",RIGHT(A146,2)="03",RIGHT(A146,2)="06",RIGHT(A146,2)="09"),TRUNC(Input!$B$12/B146),0)</f>
        <v>11</v>
      </c>
      <c r="E146">
        <f>IF(D146=0,0,IF(Input!$D$2="FISSA",Input!$D$3,MIN(Input!$D$6,MAX(Input!$D$5,B146*Input!$D$4))))</f>
        <v>30</v>
      </c>
      <c r="F146">
        <f t="shared" si="14"/>
        <v>1470</v>
      </c>
      <c r="G146">
        <f>G145*(1+(($B146-$B145)/B145))*(1-Input!$B$8/12)</f>
        <v>436.06733110502716</v>
      </c>
      <c r="H146">
        <f t="shared" si="10"/>
        <v>610332.46554035309</v>
      </c>
      <c r="I146">
        <f>I145*(1+(($B146-$B145)/B145))*(1-Input!$B$9/12)</f>
        <v>428.2336753027468</v>
      </c>
      <c r="J146">
        <f t="shared" si="11"/>
        <v>599341.84644975374</v>
      </c>
      <c r="K146">
        <f>K145*(1+(($B146-$B145)/B145))*(1-Input!$B$10/12)</f>
        <v>415.48696436334728</v>
      </c>
      <c r="L146">
        <f t="shared" si="12"/>
        <v>581458.21100177628</v>
      </c>
    </row>
    <row r="147" spans="1:12" x14ac:dyDescent="0.35">
      <c r="A147" t="str">
        <f>Dati!A147</f>
        <v>2000-01</v>
      </c>
      <c r="B147">
        <f>Dati!B147</f>
        <v>417.56042730895098</v>
      </c>
      <c r="C147">
        <f t="shared" si="13"/>
        <v>1403</v>
      </c>
      <c r="D147">
        <f>IF(OR(RIGHT(A147,2)="12",RIGHT(A147,2)="03",RIGHT(A147,2)="06",RIGHT(A147,2)="09"),TRUNC(Input!$B$12/B147),0)</f>
        <v>0</v>
      </c>
      <c r="E147">
        <f>IF(D147=0,0,IF(Input!$D$2="FISSA",Input!$D$3,MIN(Input!$D$6,MAX(Input!$D$5,B147*Input!$D$4))))</f>
        <v>0</v>
      </c>
      <c r="F147">
        <f t="shared" si="14"/>
        <v>1470</v>
      </c>
      <c r="G147">
        <f>G146*(1+(($B147-$B146)/B146))*(1-Input!$B$8/12)</f>
        <v>412.51067995836286</v>
      </c>
      <c r="H147">
        <f t="shared" si="10"/>
        <v>577282.48398158303</v>
      </c>
      <c r="I147">
        <f>I146*(1+(($B147-$B146)/B146))*(1-Input!$B$9/12)</f>
        <v>405.04956177701729</v>
      </c>
      <c r="J147">
        <f t="shared" si="11"/>
        <v>566814.53517315525</v>
      </c>
      <c r="K147">
        <f>K146*(1+(($B147-$B146)/B146))*(1-Input!$B$10/12)</f>
        <v>392.91105355484234</v>
      </c>
      <c r="L147">
        <f t="shared" si="12"/>
        <v>549784.20813744375</v>
      </c>
    </row>
    <row r="148" spans="1:12" x14ac:dyDescent="0.35">
      <c r="A148" t="str">
        <f>Dati!A148</f>
        <v>2000-02</v>
      </c>
      <c r="B148">
        <f>Dati!B148</f>
        <v>418.978214309593</v>
      </c>
      <c r="C148">
        <f t="shared" si="13"/>
        <v>1403</v>
      </c>
      <c r="D148">
        <f>IF(OR(RIGHT(A148,2)="12",RIGHT(A148,2)="03",RIGHT(A148,2)="06",RIGHT(A148,2)="09"),TRUNC(Input!$B$12/B148),0)</f>
        <v>0</v>
      </c>
      <c r="E148">
        <f>IF(D148=0,0,IF(Input!$D$2="FISSA",Input!$D$3,MIN(Input!$D$6,MAX(Input!$D$5,B148*Input!$D$4))))</f>
        <v>0</v>
      </c>
      <c r="F148">
        <f t="shared" si="14"/>
        <v>1470</v>
      </c>
      <c r="G148">
        <f>G147*(1+(($B148-$B147)/B147))*(1-Input!$B$8/12)</f>
        <v>413.87682840863931</v>
      </c>
      <c r="H148">
        <f t="shared" si="10"/>
        <v>579199.190257321</v>
      </c>
      <c r="I148">
        <f>I147*(1+(($B148-$B147)/B147))*(1-Input!$B$9/12)</f>
        <v>406.34019746737425</v>
      </c>
      <c r="J148">
        <f t="shared" si="11"/>
        <v>568625.2970467261</v>
      </c>
      <c r="K148">
        <f>K147*(1+(($B148-$B147)/B147))*(1-Input!$B$10/12)</f>
        <v>394.08087712373981</v>
      </c>
      <c r="L148">
        <f t="shared" si="12"/>
        <v>551425.4706046069</v>
      </c>
    </row>
    <row r="149" spans="1:12" x14ac:dyDescent="0.35">
      <c r="A149" t="str">
        <f>Dati!A149</f>
        <v>2000-03</v>
      </c>
      <c r="B149">
        <f>Dati!B149</f>
        <v>446.52126014108899</v>
      </c>
      <c r="C149">
        <f t="shared" si="13"/>
        <v>1414</v>
      </c>
      <c r="D149">
        <f>IF(OR(RIGHT(A149,2)="12",RIGHT(A149,2)="03",RIGHT(A149,2)="06",RIGHT(A149,2)="09"),TRUNC(Input!$B$12/B149),0)</f>
        <v>11</v>
      </c>
      <c r="E149">
        <f>IF(D149=0,0,IF(Input!$D$2="FISSA",Input!$D$3,MIN(Input!$D$6,MAX(Input!$D$5,B149*Input!$D$4))))</f>
        <v>30</v>
      </c>
      <c r="F149">
        <f t="shared" si="14"/>
        <v>1500</v>
      </c>
      <c r="G149">
        <f>G148*(1+(($B149-$B148)/B148))*(1-Input!$B$8/12)</f>
        <v>441.04775917401417</v>
      </c>
      <c r="H149">
        <f t="shared" si="10"/>
        <v>622141.53147205606</v>
      </c>
      <c r="I149">
        <f>I148*(1+(($B149-$B148)/B148))*(1-Input!$B$9/12)</f>
        <v>432.96221836852635</v>
      </c>
      <c r="J149">
        <f t="shared" si="11"/>
        <v>610708.57677309623</v>
      </c>
      <c r="K149">
        <f>K148*(1+(($B149-$B148)/B148))*(1-Input!$B$10/12)</f>
        <v>419.812211922605</v>
      </c>
      <c r="L149">
        <f t="shared" si="12"/>
        <v>592114.46765856352</v>
      </c>
    </row>
    <row r="150" spans="1:12" x14ac:dyDescent="0.35">
      <c r="A150" t="str">
        <f>Dati!A150</f>
        <v>2000-04</v>
      </c>
      <c r="B150">
        <f>Dati!B150</f>
        <v>426.49225894056099</v>
      </c>
      <c r="C150">
        <f t="shared" si="13"/>
        <v>1414</v>
      </c>
      <c r="D150">
        <f>IF(OR(RIGHT(A150,2)="12",RIGHT(A150,2)="03",RIGHT(A150,2)="06",RIGHT(A150,2)="09"),TRUNC(Input!$B$12/B150),0)</f>
        <v>0</v>
      </c>
      <c r="E150">
        <f>IF(D150=0,0,IF(Input!$D$2="FISSA",Input!$D$3,MIN(Input!$D$6,MAX(Input!$D$5,B150*Input!$D$4))))</f>
        <v>0</v>
      </c>
      <c r="F150">
        <f t="shared" si="14"/>
        <v>1500</v>
      </c>
      <c r="G150">
        <f>G149*(1+(($B150-$B149)/B149))*(1-Input!$B$8/12)</f>
        <v>421.22917005887052</v>
      </c>
      <c r="H150">
        <f t="shared" si="10"/>
        <v>594118.04646324296</v>
      </c>
      <c r="I150">
        <f>I149*(1+(($B150-$B149)/B149))*(1-Input!$B$9/12)</f>
        <v>413.45526233333459</v>
      </c>
      <c r="J150">
        <f t="shared" si="11"/>
        <v>583125.74093933508</v>
      </c>
      <c r="K150">
        <f>K149*(1+(($B150-$B149)/B149))*(1-Input!$B$10/12)</f>
        <v>400.81418690510014</v>
      </c>
      <c r="L150">
        <f t="shared" si="12"/>
        <v>565251.2602838116</v>
      </c>
    </row>
    <row r="151" spans="1:12" x14ac:dyDescent="0.35">
      <c r="A151" t="str">
        <f>Dati!A151</f>
        <v>2000-05</v>
      </c>
      <c r="B151">
        <f>Dati!B151</f>
        <v>415.423981508488</v>
      </c>
      <c r="C151">
        <f t="shared" si="13"/>
        <v>1414</v>
      </c>
      <c r="D151">
        <f>IF(OR(RIGHT(A151,2)="12",RIGHT(A151,2)="03",RIGHT(A151,2)="06",RIGHT(A151,2)="09"),TRUNC(Input!$B$12/B151),0)</f>
        <v>0</v>
      </c>
      <c r="E151">
        <f>IF(D151=0,0,IF(Input!$D$2="FISSA",Input!$D$3,MIN(Input!$D$6,MAX(Input!$D$5,B151*Input!$D$4))))</f>
        <v>0</v>
      </c>
      <c r="F151">
        <f t="shared" si="14"/>
        <v>1500</v>
      </c>
      <c r="G151">
        <f>G150*(1+(($B151-$B150)/B150))*(1-Input!$B$8/12)</f>
        <v>410.26328823984159</v>
      </c>
      <c r="H151">
        <f t="shared" si="10"/>
        <v>578612.289571136</v>
      </c>
      <c r="I151">
        <f>I150*(1+(($B151-$B150)/B150))*(1-Input!$B$9/12)</f>
        <v>402.64141841060922</v>
      </c>
      <c r="J151">
        <f t="shared" si="11"/>
        <v>567834.96563260141</v>
      </c>
      <c r="K151">
        <f>K150*(1+(($B151-$B150)/B150))*(1-Input!$B$10/12)</f>
        <v>390.24963201460952</v>
      </c>
      <c r="L151">
        <f t="shared" si="12"/>
        <v>550312.97966865788</v>
      </c>
    </row>
    <row r="152" spans="1:12" x14ac:dyDescent="0.35">
      <c r="A152" t="str">
        <f>Dati!A152</f>
        <v>2000-06</v>
      </c>
      <c r="B152">
        <f>Dati!B152</f>
        <v>429.505395527762</v>
      </c>
      <c r="C152">
        <f t="shared" si="13"/>
        <v>1425</v>
      </c>
      <c r="D152">
        <f>IF(OR(RIGHT(A152,2)="12",RIGHT(A152,2)="03",RIGHT(A152,2)="06",RIGHT(A152,2)="09"),TRUNC(Input!$B$12/B152),0)</f>
        <v>11</v>
      </c>
      <c r="E152">
        <f>IF(D152=0,0,IF(Input!$D$2="FISSA",Input!$D$3,MIN(Input!$D$6,MAX(Input!$D$5,B152*Input!$D$4))))</f>
        <v>30</v>
      </c>
      <c r="F152">
        <f t="shared" si="14"/>
        <v>1530</v>
      </c>
      <c r="G152">
        <f>G151*(1+(($B152-$B151)/B151))*(1-Input!$B$8/12)</f>
        <v>424.13442540040143</v>
      </c>
      <c r="H152">
        <f t="shared" si="10"/>
        <v>602861.55619557202</v>
      </c>
      <c r="I152">
        <f>I151*(1+(($B152-$B151)/B151))*(1-Input!$B$9/12)</f>
        <v>416.20282144350347</v>
      </c>
      <c r="J152">
        <f t="shared" si="11"/>
        <v>591559.02055699239</v>
      </c>
      <c r="K152">
        <f>K151*(1+(($B152-$B151)/B151))*(1-Input!$B$10/12)</f>
        <v>403.30960827910553</v>
      </c>
      <c r="L152">
        <f t="shared" si="12"/>
        <v>573186.19179772539</v>
      </c>
    </row>
    <row r="153" spans="1:12" x14ac:dyDescent="0.35">
      <c r="A153" t="str">
        <f>Dati!A153</f>
        <v>2000-07</v>
      </c>
      <c r="B153">
        <f>Dati!B153</f>
        <v>416.88996588087502</v>
      </c>
      <c r="C153">
        <f t="shared" si="13"/>
        <v>1425</v>
      </c>
      <c r="D153">
        <f>IF(OR(RIGHT(A153,2)="12",RIGHT(A153,2)="03",RIGHT(A153,2)="06",RIGHT(A153,2)="09"),TRUNC(Input!$B$12/B153),0)</f>
        <v>0</v>
      </c>
      <c r="E153">
        <f>IF(D153=0,0,IF(Input!$D$2="FISSA",Input!$D$3,MIN(Input!$D$6,MAX(Input!$D$5,B153*Input!$D$4))))</f>
        <v>0</v>
      </c>
      <c r="F153">
        <f t="shared" si="14"/>
        <v>1530</v>
      </c>
      <c r="G153">
        <f>G152*(1+(($B153-$B152)/B152))*(1-Input!$B$8/12)</f>
        <v>411.64244545671147</v>
      </c>
      <c r="H153">
        <f t="shared" si="10"/>
        <v>585060.48477581388</v>
      </c>
      <c r="I153">
        <f>I152*(1+(($B153-$B152)/B152))*(1-Input!$B$9/12)</f>
        <v>403.89395280767786</v>
      </c>
      <c r="J153">
        <f t="shared" si="11"/>
        <v>574018.88275094097</v>
      </c>
      <c r="K153">
        <f>K152*(1+(($B153-$B152)/B152))*(1-Input!$B$10/12)</f>
        <v>391.30049128884787</v>
      </c>
      <c r="L153">
        <f t="shared" si="12"/>
        <v>556073.20008660818</v>
      </c>
    </row>
    <row r="154" spans="1:12" x14ac:dyDescent="0.35">
      <c r="A154" t="str">
        <f>Dati!A154</f>
        <v>2000-08</v>
      </c>
      <c r="B154">
        <f>Dati!B154</f>
        <v>429.849829573926</v>
      </c>
      <c r="C154">
        <f t="shared" si="13"/>
        <v>1425</v>
      </c>
      <c r="D154">
        <f>IF(OR(RIGHT(A154,2)="12",RIGHT(A154,2)="03",RIGHT(A154,2)="06",RIGHT(A154,2)="09"),TRUNC(Input!$B$12/B154),0)</f>
        <v>0</v>
      </c>
      <c r="E154">
        <f>IF(D154=0,0,IF(Input!$D$2="FISSA",Input!$D$3,MIN(Input!$D$6,MAX(Input!$D$5,B154*Input!$D$4))))</f>
        <v>0</v>
      </c>
      <c r="F154">
        <f t="shared" si="14"/>
        <v>1530</v>
      </c>
      <c r="G154">
        <f>G153*(1+(($B154-$B153)/B153))*(1-Input!$B$8/12)</f>
        <v>424.40380948370733</v>
      </c>
      <c r="H154">
        <f t="shared" si="10"/>
        <v>603245.42851428292</v>
      </c>
      <c r="I154">
        <f>I153*(1+(($B154-$B153)/B153))*(1-Input!$B$9/12)</f>
        <v>416.36304889942977</v>
      </c>
      <c r="J154">
        <f t="shared" si="11"/>
        <v>591787.34468168742</v>
      </c>
      <c r="K154">
        <f>K153*(1+(($B154-$B153)/B153))*(1-Input!$B$10/12)</f>
        <v>403.29674430236952</v>
      </c>
      <c r="L154">
        <f t="shared" si="12"/>
        <v>573167.86063087662</v>
      </c>
    </row>
    <row r="155" spans="1:12" x14ac:dyDescent="0.35">
      <c r="A155" t="str">
        <f>Dati!A155</f>
        <v>2000-09</v>
      </c>
      <c r="B155">
        <f>Dati!B155</f>
        <v>406.24083026368999</v>
      </c>
      <c r="C155">
        <f t="shared" si="13"/>
        <v>1437</v>
      </c>
      <c r="D155">
        <f>IF(OR(RIGHT(A155,2)="12",RIGHT(A155,2)="03",RIGHT(A155,2)="06",RIGHT(A155,2)="09"),TRUNC(Input!$B$12/B155),0)</f>
        <v>12</v>
      </c>
      <c r="E155">
        <f>IF(D155=0,0,IF(Input!$D$2="FISSA",Input!$D$3,MIN(Input!$D$6,MAX(Input!$D$5,B155*Input!$D$4))))</f>
        <v>30</v>
      </c>
      <c r="F155">
        <f t="shared" si="14"/>
        <v>1560</v>
      </c>
      <c r="G155">
        <f>G154*(1+(($B155-$B154)/B154))*(1-Input!$B$8/12)</f>
        <v>401.06050196558482</v>
      </c>
      <c r="H155">
        <f t="shared" si="10"/>
        <v>574763.94132454542</v>
      </c>
      <c r="I155">
        <f>I154*(1+(($B155-$B154)/B154))*(1-Input!$B$9/12)</f>
        <v>393.41281716669403</v>
      </c>
      <c r="J155">
        <f t="shared" si="11"/>
        <v>563774.21826853929</v>
      </c>
      <c r="K155">
        <f>K154*(1+(($B155-$B154)/B154))*(1-Input!$B$10/12)</f>
        <v>380.98733126232275</v>
      </c>
      <c r="L155">
        <f t="shared" si="12"/>
        <v>545918.79502395785</v>
      </c>
    </row>
    <row r="156" spans="1:12" x14ac:dyDescent="0.35">
      <c r="A156" t="str">
        <f>Dati!A156</f>
        <v>2000-10</v>
      </c>
      <c r="B156">
        <f>Dati!B156</f>
        <v>398.29278923973902</v>
      </c>
      <c r="C156">
        <f t="shared" si="13"/>
        <v>1437</v>
      </c>
      <c r="D156">
        <f>IF(OR(RIGHT(A156,2)="12",RIGHT(A156,2)="03",RIGHT(A156,2)="06",RIGHT(A156,2)="09"),TRUNC(Input!$B$12/B156),0)</f>
        <v>0</v>
      </c>
      <c r="E156">
        <f>IF(D156=0,0,IF(Input!$D$2="FISSA",Input!$D$3,MIN(Input!$D$6,MAX(Input!$D$5,B156*Input!$D$4))))</f>
        <v>0</v>
      </c>
      <c r="F156">
        <f t="shared" si="14"/>
        <v>1560</v>
      </c>
      <c r="G156">
        <f>G155*(1+(($B156-$B155)/B155))*(1-Input!$B$8/12)</f>
        <v>393.18104547144179</v>
      </c>
      <c r="H156">
        <f t="shared" si="10"/>
        <v>563441.16234246187</v>
      </c>
      <c r="I156">
        <f>I155*(1+(($B156-$B155)/B155))*(1-Input!$B$9/12)</f>
        <v>385.63539684963354</v>
      </c>
      <c r="J156">
        <f t="shared" si="11"/>
        <v>552598.06527292344</v>
      </c>
      <c r="K156">
        <f>K155*(1+(($B156-$B155)/B155))*(1-Input!$B$10/12)</f>
        <v>373.37773226086534</v>
      </c>
      <c r="L156">
        <f t="shared" si="12"/>
        <v>534983.80125886353</v>
      </c>
    </row>
    <row r="157" spans="1:12" x14ac:dyDescent="0.35">
      <c r="A157" t="str">
        <f>Dati!A157</f>
        <v>2000-11</v>
      </c>
      <c r="B157">
        <f>Dati!B157</f>
        <v>373.61790904652298</v>
      </c>
      <c r="C157">
        <f t="shared" si="13"/>
        <v>1437</v>
      </c>
      <c r="D157">
        <f>IF(OR(RIGHT(A157,2)="12",RIGHT(A157,2)="03",RIGHT(A157,2)="06",RIGHT(A157,2)="09"),TRUNC(Input!$B$12/B157),0)</f>
        <v>0</v>
      </c>
      <c r="E157">
        <f>IF(D157=0,0,IF(Input!$D$2="FISSA",Input!$D$3,MIN(Input!$D$6,MAX(Input!$D$5,B157*Input!$D$4))))</f>
        <v>0</v>
      </c>
      <c r="F157">
        <f t="shared" si="14"/>
        <v>1560</v>
      </c>
      <c r="G157">
        <f>G156*(1+(($B157-$B156)/B156))*(1-Input!$B$8/12)</f>
        <v>368.79211080573094</v>
      </c>
      <c r="H157">
        <f t="shared" si="10"/>
        <v>528394.26322783541</v>
      </c>
      <c r="I157">
        <f>I156*(1+(($B157-$B156)/B156))*(1-Input!$B$9/12)</f>
        <v>361.66929904263549</v>
      </c>
      <c r="J157">
        <f t="shared" si="11"/>
        <v>518158.78272426722</v>
      </c>
      <c r="K157">
        <f>K156*(1+(($B157-$B156)/B156))*(1-Input!$B$10/12)</f>
        <v>350.10044400962693</v>
      </c>
      <c r="L157">
        <f t="shared" si="12"/>
        <v>501534.33804183389</v>
      </c>
    </row>
    <row r="158" spans="1:12" x14ac:dyDescent="0.35">
      <c r="A158" t="str">
        <f>Dati!A158</f>
        <v>2000-12</v>
      </c>
      <c r="B158">
        <f>Dati!B158</f>
        <v>379.85859530133399</v>
      </c>
      <c r="C158">
        <f t="shared" si="13"/>
        <v>1450</v>
      </c>
      <c r="D158">
        <f>IF(OR(RIGHT(A158,2)="12",RIGHT(A158,2)="03",RIGHT(A158,2)="06",RIGHT(A158,2)="09"),TRUNC(Input!$B$12/B158),0)</f>
        <v>13</v>
      </c>
      <c r="E158">
        <f>IF(D158=0,0,IF(Input!$D$2="FISSA",Input!$D$3,MIN(Input!$D$6,MAX(Input!$D$5,B158*Input!$D$4))))</f>
        <v>30</v>
      </c>
      <c r="F158">
        <f t="shared" si="14"/>
        <v>1590</v>
      </c>
      <c r="G158">
        <f>G157*(1+(($B158-$B157)/B157))*(1-Input!$B$8/12)</f>
        <v>374.92094384677642</v>
      </c>
      <c r="H158">
        <f t="shared" si="10"/>
        <v>542045.36857782584</v>
      </c>
      <c r="I158">
        <f>I157*(1+(($B158-$B157)/B157))*(1-Input!$B$9/12)</f>
        <v>367.63379665116133</v>
      </c>
      <c r="J158">
        <f t="shared" si="11"/>
        <v>531479.00514418399</v>
      </c>
      <c r="K158">
        <f>K157*(1+(($B158-$B157)/B157))*(1-Input!$B$10/12)</f>
        <v>355.799997040432</v>
      </c>
      <c r="L158">
        <f t="shared" si="12"/>
        <v>514319.9957086264</v>
      </c>
    </row>
    <row r="159" spans="1:12" x14ac:dyDescent="0.35">
      <c r="A159" t="str">
        <f>Dati!A159</f>
        <v>2001-01</v>
      </c>
      <c r="B159">
        <f>Dati!B159</f>
        <v>389.46321302079099</v>
      </c>
      <c r="C159">
        <f t="shared" si="13"/>
        <v>1450</v>
      </c>
      <c r="D159">
        <f>IF(OR(RIGHT(A159,2)="12",RIGHT(A159,2)="03",RIGHT(A159,2)="06",RIGHT(A159,2)="09"),TRUNC(Input!$B$12/B159),0)</f>
        <v>0</v>
      </c>
      <c r="E159">
        <f>IF(D159=0,0,IF(Input!$D$2="FISSA",Input!$D$3,MIN(Input!$D$6,MAX(Input!$D$5,B159*Input!$D$4))))</f>
        <v>0</v>
      </c>
      <c r="F159">
        <f t="shared" si="14"/>
        <v>1590</v>
      </c>
      <c r="G159">
        <f>G158*(1+(($B159-$B158)/B158))*(1-Input!$B$8/12)</f>
        <v>384.36868104540707</v>
      </c>
      <c r="H159">
        <f t="shared" si="10"/>
        <v>555744.58751584031</v>
      </c>
      <c r="I159">
        <f>I158*(1+(($B159-$B158)/B158))*(1-Input!$B$9/12)</f>
        <v>376.85078683548858</v>
      </c>
      <c r="J159">
        <f t="shared" si="11"/>
        <v>544843.64091145841</v>
      </c>
      <c r="K159">
        <f>K158*(1+(($B159-$B158)/B158))*(1-Input!$B$10/12)</f>
        <v>364.64430141280542</v>
      </c>
      <c r="L159">
        <f t="shared" si="12"/>
        <v>527144.23704856785</v>
      </c>
    </row>
    <row r="160" spans="1:12" x14ac:dyDescent="0.35">
      <c r="A160" t="str">
        <f>Dati!A160</f>
        <v>2001-02</v>
      </c>
      <c r="B160">
        <f>Dati!B160</f>
        <v>356.69357750271502</v>
      </c>
      <c r="C160">
        <f t="shared" si="13"/>
        <v>1450</v>
      </c>
      <c r="D160">
        <f>IF(OR(RIGHT(A160,2)="12",RIGHT(A160,2)="03",RIGHT(A160,2)="06",RIGHT(A160,2)="09"),TRUNC(Input!$B$12/B160),0)</f>
        <v>0</v>
      </c>
      <c r="E160">
        <f>IF(D160=0,0,IF(Input!$D$2="FISSA",Input!$D$3,MIN(Input!$D$6,MAX(Input!$D$5,B160*Input!$D$4))))</f>
        <v>0</v>
      </c>
      <c r="F160">
        <f t="shared" si="14"/>
        <v>1590</v>
      </c>
      <c r="G160">
        <f>G159*(1+(($B160-$B159)/B159))*(1-Input!$B$8/12)</f>
        <v>351.998366432213</v>
      </c>
      <c r="H160">
        <f t="shared" si="10"/>
        <v>508807.63132670888</v>
      </c>
      <c r="I160">
        <f>I159*(1+(($B160-$B159)/B159))*(1-Input!$B$9/12)</f>
        <v>345.07046269868471</v>
      </c>
      <c r="J160">
        <f t="shared" si="11"/>
        <v>498762.17091309285</v>
      </c>
      <c r="K160">
        <f>K159*(1+(($B160-$B159)/B159))*(1-Input!$B$10/12)</f>
        <v>333.82379068617405</v>
      </c>
      <c r="L160">
        <f t="shared" si="12"/>
        <v>482454.49649495236</v>
      </c>
    </row>
    <row r="161" spans="1:12" x14ac:dyDescent="0.35">
      <c r="A161" t="str">
        <f>Dati!A161</f>
        <v>2001-03</v>
      </c>
      <c r="B161">
        <f>Dati!B161</f>
        <v>332.68339833704903</v>
      </c>
      <c r="C161">
        <f t="shared" si="13"/>
        <v>1465</v>
      </c>
      <c r="D161">
        <f>IF(OR(RIGHT(A161,2)="12",RIGHT(A161,2)="03",RIGHT(A161,2)="06",RIGHT(A161,2)="09"),TRUNC(Input!$B$12/B161),0)</f>
        <v>15</v>
      </c>
      <c r="E161">
        <f>IF(D161=0,0,IF(Input!$D$2="FISSA",Input!$D$3,MIN(Input!$D$6,MAX(Input!$D$5,B161*Input!$D$4))))</f>
        <v>30</v>
      </c>
      <c r="F161">
        <f t="shared" si="14"/>
        <v>1620</v>
      </c>
      <c r="G161">
        <f>G160*(1+(($B161-$B160)/B160))*(1-Input!$B$8/12)</f>
        <v>328.27687817041704</v>
      </c>
      <c r="H161">
        <f t="shared" si="10"/>
        <v>479305.62651966093</v>
      </c>
      <c r="I161">
        <f>I160*(1+(($B161-$B160)/B160))*(1-Input!$B$9/12)</f>
        <v>321.77562180105457</v>
      </c>
      <c r="J161">
        <f t="shared" si="11"/>
        <v>469781.28593854496</v>
      </c>
      <c r="K161">
        <f>K160*(1+(($B161-$B160)/B160))*(1-Input!$B$10/12)</f>
        <v>311.22331917115179</v>
      </c>
      <c r="L161">
        <f t="shared" si="12"/>
        <v>454322.16258573736</v>
      </c>
    </row>
    <row r="162" spans="1:12" x14ac:dyDescent="0.35">
      <c r="A162" t="str">
        <f>Dati!A162</f>
        <v>2001-04</v>
      </c>
      <c r="B162">
        <f>Dati!B162</f>
        <v>356.91454297004799</v>
      </c>
      <c r="C162">
        <f t="shared" si="13"/>
        <v>1465</v>
      </c>
      <c r="D162">
        <f>IF(OR(RIGHT(A162,2)="12",RIGHT(A162,2)="03",RIGHT(A162,2)="06",RIGHT(A162,2)="09"),TRUNC(Input!$B$12/B162),0)</f>
        <v>0</v>
      </c>
      <c r="E162">
        <f>IF(D162=0,0,IF(Input!$D$2="FISSA",Input!$D$3,MIN(Input!$D$6,MAX(Input!$D$5,B162*Input!$D$4))))</f>
        <v>0</v>
      </c>
      <c r="F162">
        <f t="shared" si="14"/>
        <v>1620</v>
      </c>
      <c r="G162">
        <f>G161*(1+(($B162-$B161)/B161))*(1-Input!$B$8/12)</f>
        <v>352.15772300668209</v>
      </c>
      <c r="H162">
        <f t="shared" si="10"/>
        <v>514291.06420478929</v>
      </c>
      <c r="I162">
        <f>I161*(1+(($B162-$B161)/B161))*(1-Input!$B$9/12)</f>
        <v>345.14037440658041</v>
      </c>
      <c r="J162">
        <f t="shared" si="11"/>
        <v>504010.64850564027</v>
      </c>
      <c r="K162">
        <f>K161*(1+(($B162-$B161)/B161))*(1-Input!$B$10/12)</f>
        <v>333.75228788583541</v>
      </c>
      <c r="L162">
        <f t="shared" si="12"/>
        <v>487327.10175274889</v>
      </c>
    </row>
    <row r="163" spans="1:12" x14ac:dyDescent="0.35">
      <c r="A163" t="str">
        <f>Dati!A163</f>
        <v>2001-05</v>
      </c>
      <c r="B163">
        <f>Dati!B163</f>
        <v>352.936471185573</v>
      </c>
      <c r="C163">
        <f t="shared" si="13"/>
        <v>1465</v>
      </c>
      <c r="D163">
        <f>IF(OR(RIGHT(A163,2)="12",RIGHT(A163,2)="03",RIGHT(A163,2)="06",RIGHT(A163,2)="09"),TRUNC(Input!$B$12/B163),0)</f>
        <v>0</v>
      </c>
      <c r="E163">
        <f>IF(D163=0,0,IF(Input!$D$2="FISSA",Input!$D$3,MIN(Input!$D$6,MAX(Input!$D$5,B163*Input!$D$4))))</f>
        <v>0</v>
      </c>
      <c r="F163">
        <f t="shared" si="14"/>
        <v>1620</v>
      </c>
      <c r="G163">
        <f>G162*(1+(($B163-$B162)/B162))*(1-Input!$B$8/12)</f>
        <v>348.20365004613825</v>
      </c>
      <c r="H163">
        <f t="shared" si="10"/>
        <v>508498.34731759253</v>
      </c>
      <c r="I163">
        <f>I162*(1+(($B163-$B162)/B162))*(1-Input!$B$9/12)</f>
        <v>341.22243146189152</v>
      </c>
      <c r="J163">
        <f t="shared" si="11"/>
        <v>498270.86209167109</v>
      </c>
      <c r="K163">
        <f>K162*(1+(($B163-$B162)/B162))*(1-Input!$B$10/12)</f>
        <v>329.8948627653586</v>
      </c>
      <c r="L163">
        <f t="shared" si="12"/>
        <v>481675.97395125031</v>
      </c>
    </row>
    <row r="164" spans="1:12" x14ac:dyDescent="0.35">
      <c r="A164" t="str">
        <f>Dati!A164</f>
        <v>2001-06</v>
      </c>
      <c r="B164">
        <f>Dati!B164</f>
        <v>342.12311805008102</v>
      </c>
      <c r="C164">
        <f t="shared" si="13"/>
        <v>1479</v>
      </c>
      <c r="D164">
        <f>IF(OR(RIGHT(A164,2)="12",RIGHT(A164,2)="03",RIGHT(A164,2)="06",RIGHT(A164,2)="09"),TRUNC(Input!$B$12/B164),0)</f>
        <v>14</v>
      </c>
      <c r="E164">
        <f>IF(D164=0,0,IF(Input!$D$2="FISSA",Input!$D$3,MIN(Input!$D$6,MAX(Input!$D$5,B164*Input!$D$4))))</f>
        <v>30</v>
      </c>
      <c r="F164">
        <f t="shared" si="14"/>
        <v>1650</v>
      </c>
      <c r="G164">
        <f>G163*(1+(($B164-$B163)/B163))*(1-Input!$B$8/12)</f>
        <v>337.50717428982472</v>
      </c>
      <c r="H164">
        <f t="shared" si="10"/>
        <v>497523.11077465076</v>
      </c>
      <c r="I164">
        <f>I163*(1+(($B164-$B163)/B163))*(1-Input!$B$9/12)</f>
        <v>330.69906591927463</v>
      </c>
      <c r="J164">
        <f t="shared" si="11"/>
        <v>487453.91849460721</v>
      </c>
      <c r="K164">
        <f>K163*(1+(($B164-$B163)/B163))*(1-Input!$B$10/12)</f>
        <v>319.65421923592129</v>
      </c>
      <c r="L164">
        <f t="shared" si="12"/>
        <v>471118.5902499276</v>
      </c>
    </row>
    <row r="165" spans="1:12" x14ac:dyDescent="0.35">
      <c r="A165" t="str">
        <f>Dati!A165</f>
        <v>2001-07</v>
      </c>
      <c r="B165">
        <f>Dati!B165</f>
        <v>336.73116499710397</v>
      </c>
      <c r="C165">
        <f t="shared" si="13"/>
        <v>1479</v>
      </c>
      <c r="D165">
        <f>IF(OR(RIGHT(A165,2)="12",RIGHT(A165,2)="03",RIGHT(A165,2)="06",RIGHT(A165,2)="09"),TRUNC(Input!$B$12/B165),0)</f>
        <v>0</v>
      </c>
      <c r="E165">
        <f>IF(D165=0,0,IF(Input!$D$2="FISSA",Input!$D$3,MIN(Input!$D$6,MAX(Input!$D$5,B165*Input!$D$4))))</f>
        <v>0</v>
      </c>
      <c r="F165">
        <f t="shared" si="14"/>
        <v>1650</v>
      </c>
      <c r="G165">
        <f>G164*(1+(($B165-$B164)/B164))*(1-Input!$B$8/12)</f>
        <v>332.16028743057808</v>
      </c>
      <c r="H165">
        <f t="shared" si="10"/>
        <v>489615.06510982499</v>
      </c>
      <c r="I165">
        <f>I164*(1+(($B165-$B164)/B164))*(1-Input!$B$9/12)</f>
        <v>325.41934919890519</v>
      </c>
      <c r="J165">
        <f t="shared" si="11"/>
        <v>479645.21746518079</v>
      </c>
      <c r="K165">
        <f>K164*(1+(($B165-$B164)/B164))*(1-Input!$B$10/12)</f>
        <v>314.48529195792389</v>
      </c>
      <c r="L165">
        <f t="shared" si="12"/>
        <v>463473.74680576945</v>
      </c>
    </row>
    <row r="166" spans="1:12" x14ac:dyDescent="0.35">
      <c r="A166" t="str">
        <f>Dati!A166</f>
        <v>2001-08</v>
      </c>
      <c r="B166">
        <f>Dati!B166</f>
        <v>321.25585920994803</v>
      </c>
      <c r="C166">
        <f t="shared" si="13"/>
        <v>1479</v>
      </c>
      <c r="D166">
        <f>IF(OR(RIGHT(A166,2)="12",RIGHT(A166,2)="03",RIGHT(A166,2)="06",RIGHT(A166,2)="09"),TRUNC(Input!$B$12/B166),0)</f>
        <v>0</v>
      </c>
      <c r="E166">
        <f>IF(D166=0,0,IF(Input!$D$2="FISSA",Input!$D$3,MIN(Input!$D$6,MAX(Input!$D$5,B166*Input!$D$4))))</f>
        <v>0</v>
      </c>
      <c r="F166">
        <f t="shared" si="14"/>
        <v>1650</v>
      </c>
      <c r="G166">
        <f>G165*(1+(($B166-$B165)/B165))*(1-Input!$B$8/12)</f>
        <v>316.86863960148594</v>
      </c>
      <c r="H166">
        <f t="shared" si="10"/>
        <v>466998.71797059767</v>
      </c>
      <c r="I166">
        <f>I165*(1+(($B166-$B165)/B165))*(1-Input!$B$9/12)</f>
        <v>310.39922564400587</v>
      </c>
      <c r="J166">
        <f t="shared" si="11"/>
        <v>457430.45472748467</v>
      </c>
      <c r="K166">
        <f>K165*(1+(($B166-$B165)/B165))*(1-Input!$B$10/12)</f>
        <v>299.90733629675788</v>
      </c>
      <c r="L166">
        <f t="shared" si="12"/>
        <v>441912.95038290491</v>
      </c>
    </row>
    <row r="167" spans="1:12" x14ac:dyDescent="0.35">
      <c r="A167" t="str">
        <f>Dati!A167</f>
        <v>2001-09</v>
      </c>
      <c r="B167">
        <f>Dati!B167</f>
        <v>291.91067226685402</v>
      </c>
      <c r="C167">
        <f t="shared" si="13"/>
        <v>1496</v>
      </c>
      <c r="D167">
        <f>IF(OR(RIGHT(A167,2)="12",RIGHT(A167,2)="03",RIGHT(A167,2)="06",RIGHT(A167,2)="09"),TRUNC(Input!$B$12/B167),0)</f>
        <v>17</v>
      </c>
      <c r="E167">
        <f>IF(D167=0,0,IF(Input!$D$2="FISSA",Input!$D$3,MIN(Input!$D$6,MAX(Input!$D$5,B167*Input!$D$4))))</f>
        <v>30</v>
      </c>
      <c r="F167">
        <f t="shared" si="14"/>
        <v>1680</v>
      </c>
      <c r="G167">
        <f>G166*(1+(($B167-$B166)/B166))*(1-Input!$B$8/12)</f>
        <v>287.90021051240024</v>
      </c>
      <c r="H167">
        <f t="shared" si="10"/>
        <v>429018.71492655075</v>
      </c>
      <c r="I167">
        <f>I166*(1+(($B167-$B166)/B166))*(1-Input!$B$9/12)</f>
        <v>281.98698074671495</v>
      </c>
      <c r="J167">
        <f t="shared" si="11"/>
        <v>420172.52319708554</v>
      </c>
      <c r="K167">
        <f>K166*(1+(($B167-$B166)/B166))*(1-Input!$B$10/12)</f>
        <v>272.3986880985106</v>
      </c>
      <c r="L167">
        <f t="shared" si="12"/>
        <v>405828.43739537185</v>
      </c>
    </row>
    <row r="168" spans="1:12" x14ac:dyDescent="0.35">
      <c r="A168" t="str">
        <f>Dati!A168</f>
        <v>2001-10</v>
      </c>
      <c r="B168">
        <f>Dati!B168</f>
        <v>298.11432283327798</v>
      </c>
      <c r="C168">
        <f t="shared" si="13"/>
        <v>1496</v>
      </c>
      <c r="D168">
        <f>IF(OR(RIGHT(A168,2)="12",RIGHT(A168,2)="03",RIGHT(A168,2)="06",RIGHT(A168,2)="09"),TRUNC(Input!$B$12/B168),0)</f>
        <v>0</v>
      </c>
      <c r="E168">
        <f>IF(D168=0,0,IF(Input!$D$2="FISSA",Input!$D$3,MIN(Input!$D$6,MAX(Input!$D$5,B168*Input!$D$4))))</f>
        <v>0</v>
      </c>
      <c r="F168">
        <f t="shared" si="14"/>
        <v>1680</v>
      </c>
      <c r="G168">
        <f>G167*(1+(($B168-$B167)/B167))*(1-Input!$B$8/12)</f>
        <v>293.99412967442709</v>
      </c>
      <c r="H168">
        <f t="shared" si="10"/>
        <v>438135.2179929429</v>
      </c>
      <c r="I168">
        <f>I167*(1+(($B168-$B167)/B167))*(1-Input!$B$9/12)</f>
        <v>287.91973843421954</v>
      </c>
      <c r="J168">
        <f t="shared" si="11"/>
        <v>429047.9286975924</v>
      </c>
      <c r="K168">
        <f>K167*(1+(($B168-$B167)/B167))*(1-Input!$B$10/12)</f>
        <v>278.07176078944991</v>
      </c>
      <c r="L168">
        <f t="shared" si="12"/>
        <v>414315.35414101707</v>
      </c>
    </row>
    <row r="169" spans="1:12" x14ac:dyDescent="0.35">
      <c r="A169" t="str">
        <f>Dati!A169</f>
        <v>2001-11</v>
      </c>
      <c r="B169">
        <f>Dati!B169</f>
        <v>316.44838120999202</v>
      </c>
      <c r="C169">
        <f t="shared" si="13"/>
        <v>1496</v>
      </c>
      <c r="D169">
        <f>IF(OR(RIGHT(A169,2)="12",RIGHT(A169,2)="03",RIGHT(A169,2)="06",RIGHT(A169,2)="09"),TRUNC(Input!$B$12/B169),0)</f>
        <v>0</v>
      </c>
      <c r="E169">
        <f>IF(D169=0,0,IF(Input!$D$2="FISSA",Input!$D$3,MIN(Input!$D$6,MAX(Input!$D$5,B169*Input!$D$4))))</f>
        <v>0</v>
      </c>
      <c r="F169">
        <f t="shared" si="14"/>
        <v>1680</v>
      </c>
      <c r="G169">
        <f>G168*(1+(($B169-$B168)/B168))*(1-Input!$B$8/12)</f>
        <v>312.04878955850529</v>
      </c>
      <c r="H169">
        <f t="shared" si="10"/>
        <v>465144.98917952389</v>
      </c>
      <c r="I169">
        <f>I168*(1+(($B169-$B168)/B168))*(1-Input!$B$9/12)</f>
        <v>305.56315667318165</v>
      </c>
      <c r="J169">
        <f t="shared" si="11"/>
        <v>455442.48238307977</v>
      </c>
      <c r="K169">
        <f>K168*(1+(($B169-$B168)/B168))*(1-Input!$B$10/12)</f>
        <v>295.0502109168728</v>
      </c>
      <c r="L169">
        <f t="shared" si="12"/>
        <v>439715.1155316417</v>
      </c>
    </row>
    <row r="170" spans="1:12" x14ac:dyDescent="0.35">
      <c r="A170" t="str">
        <f>Dati!A170</f>
        <v>2001-12</v>
      </c>
      <c r="B170">
        <f>Dati!B170</f>
        <v>319.413873262474</v>
      </c>
      <c r="C170">
        <f t="shared" si="13"/>
        <v>1511</v>
      </c>
      <c r="D170">
        <f>IF(OR(RIGHT(A170,2)="12",RIGHT(A170,2)="03",RIGHT(A170,2)="06",RIGHT(A170,2)="09"),TRUNC(Input!$B$12/B170),0)</f>
        <v>15</v>
      </c>
      <c r="E170">
        <f>IF(D170=0,0,IF(Input!$D$2="FISSA",Input!$D$3,MIN(Input!$D$6,MAX(Input!$D$5,B170*Input!$D$4))))</f>
        <v>30</v>
      </c>
      <c r="F170">
        <f t="shared" si="14"/>
        <v>1710</v>
      </c>
      <c r="G170">
        <f>G169*(1+(($B170-$B169)/B169))*(1-Input!$B$8/12)</f>
        <v>314.94680452871671</v>
      </c>
      <c r="H170">
        <f t="shared" si="10"/>
        <v>474174.62164289097</v>
      </c>
      <c r="I170">
        <f>I169*(1+(($B170-$B169)/B169))*(1-Input!$B$9/12)</f>
        <v>308.36238586937384</v>
      </c>
      <c r="J170">
        <f t="shared" si="11"/>
        <v>464225.56504862389</v>
      </c>
      <c r="K170">
        <f>K169*(1+(($B170-$B169)/B169))*(1-Input!$B$10/12)</f>
        <v>297.69108738856386</v>
      </c>
      <c r="L170">
        <f t="shared" si="12"/>
        <v>448101.23304412002</v>
      </c>
    </row>
    <row r="171" spans="1:12" x14ac:dyDescent="0.35">
      <c r="A171" t="str">
        <f>Dati!A171</f>
        <v>2002-01</v>
      </c>
      <c r="B171">
        <f>Dati!B171</f>
        <v>310.66162463847098</v>
      </c>
      <c r="C171">
        <f t="shared" si="13"/>
        <v>1511</v>
      </c>
      <c r="D171">
        <f>IF(OR(RIGHT(A171,2)="12",RIGHT(A171,2)="03",RIGHT(A171,2)="06",RIGHT(A171,2)="09"),TRUNC(Input!$B$12/B171),0)</f>
        <v>0</v>
      </c>
      <c r="E171">
        <f>IF(D171=0,0,IF(Input!$D$2="FISSA",Input!$D$3,MIN(Input!$D$6,MAX(Input!$D$5,B171*Input!$D$4))))</f>
        <v>0</v>
      </c>
      <c r="F171">
        <f t="shared" si="14"/>
        <v>1710</v>
      </c>
      <c r="G171">
        <f>G170*(1+(($B171-$B170)/B170))*(1-Input!$B$8/12)</f>
        <v>306.29143148924868</v>
      </c>
      <c r="H171">
        <f t="shared" si="10"/>
        <v>461096.35298025474</v>
      </c>
      <c r="I171">
        <f>I170*(1+(($B171-$B170)/B170))*(1-Input!$B$9/12)</f>
        <v>299.85047680730946</v>
      </c>
      <c r="J171">
        <f t="shared" si="11"/>
        <v>451364.07045584457</v>
      </c>
      <c r="K171">
        <f>K170*(1+(($B171-$B170)/B170))*(1-Input!$B$10/12)</f>
        <v>289.41342488446196</v>
      </c>
      <c r="L171">
        <f t="shared" si="12"/>
        <v>435593.685000422</v>
      </c>
    </row>
    <row r="172" spans="1:12" x14ac:dyDescent="0.35">
      <c r="A172" t="str">
        <f>Dati!A172</f>
        <v>2002-02</v>
      </c>
      <c r="B172">
        <f>Dati!B172</f>
        <v>308.37979118293401</v>
      </c>
      <c r="C172">
        <f t="shared" si="13"/>
        <v>1511</v>
      </c>
      <c r="D172">
        <f>IF(OR(RIGHT(A172,2)="12",RIGHT(A172,2)="03",RIGHT(A172,2)="06",RIGHT(A172,2)="09"),TRUNC(Input!$B$12/B172),0)</f>
        <v>0</v>
      </c>
      <c r="E172">
        <f>IF(D172=0,0,IF(Input!$D$2="FISSA",Input!$D$3,MIN(Input!$D$6,MAX(Input!$D$5,B172*Input!$D$4))))</f>
        <v>0</v>
      </c>
      <c r="F172">
        <f t="shared" si="14"/>
        <v>1710</v>
      </c>
      <c r="G172">
        <f>G171*(1+(($B172-$B171)/B171))*(1-Input!$B$8/12)</f>
        <v>304.01636062939394</v>
      </c>
      <c r="H172">
        <f t="shared" si="10"/>
        <v>457658.72091101424</v>
      </c>
      <c r="I172">
        <f>I171*(1+(($B172-$B171)/B171))*(1-Input!$B$9/12)</f>
        <v>297.58604205078103</v>
      </c>
      <c r="J172">
        <f t="shared" si="11"/>
        <v>447942.50953873014</v>
      </c>
      <c r="K172">
        <f>K171*(1+(($B172-$B171)/B171))*(1-Input!$B$10/12)</f>
        <v>287.16795789338192</v>
      </c>
      <c r="L172">
        <f t="shared" si="12"/>
        <v>432200.78437690006</v>
      </c>
    </row>
    <row r="173" spans="1:12" x14ac:dyDescent="0.35">
      <c r="A173" t="str">
        <f>Dati!A173</f>
        <v>2002-03</v>
      </c>
      <c r="B173">
        <f>Dati!B173</f>
        <v>322.30631213764502</v>
      </c>
      <c r="C173">
        <f t="shared" si="13"/>
        <v>1526</v>
      </c>
      <c r="D173">
        <f>IF(OR(RIGHT(A173,2)="12",RIGHT(A173,2)="03",RIGHT(A173,2)="06",RIGHT(A173,2)="09"),TRUNC(Input!$B$12/B173),0)</f>
        <v>15</v>
      </c>
      <c r="E173">
        <f>IF(D173=0,0,IF(Input!$D$2="FISSA",Input!$D$3,MIN(Input!$D$6,MAX(Input!$D$5,B173*Input!$D$4))))</f>
        <v>30</v>
      </c>
      <c r="F173">
        <f t="shared" si="14"/>
        <v>1740</v>
      </c>
      <c r="G173">
        <f>G172*(1+(($B173-$B172)/B172))*(1-Input!$B$8/12)</f>
        <v>317.7193489737399</v>
      </c>
      <c r="H173">
        <f t="shared" si="10"/>
        <v>483099.72653392708</v>
      </c>
      <c r="I173">
        <f>I172*(1+(($B173-$B172)/B172))*(1-Input!$B$9/12)</f>
        <v>310.96031726029713</v>
      </c>
      <c r="J173">
        <f t="shared" si="11"/>
        <v>472785.44413921342</v>
      </c>
      <c r="K173">
        <f>K172*(1+(($B173-$B172)/B172))*(1-Input!$B$10/12)</f>
        <v>300.01148940037126</v>
      </c>
      <c r="L173">
        <f t="shared" si="12"/>
        <v>456077.53282496653</v>
      </c>
    </row>
    <row r="174" spans="1:12" x14ac:dyDescent="0.35">
      <c r="A174" t="str">
        <f>Dati!A174</f>
        <v>2002-04</v>
      </c>
      <c r="B174">
        <f>Dati!B174</f>
        <v>312.09840752457001</v>
      </c>
      <c r="C174">
        <f t="shared" si="13"/>
        <v>1526</v>
      </c>
      <c r="D174">
        <f>IF(OR(RIGHT(A174,2)="12",RIGHT(A174,2)="03",RIGHT(A174,2)="06",RIGHT(A174,2)="09"),TRUNC(Input!$B$12/B174),0)</f>
        <v>0</v>
      </c>
      <c r="E174">
        <f>IF(D174=0,0,IF(Input!$D$2="FISSA",Input!$D$3,MIN(Input!$D$6,MAX(Input!$D$5,B174*Input!$D$4))))</f>
        <v>0</v>
      </c>
      <c r="F174">
        <f t="shared" si="14"/>
        <v>1740</v>
      </c>
      <c r="G174">
        <f>G173*(1+(($B174-$B173)/B173))*(1-Input!$B$8/12)</f>
        <v>307.6310820234022</v>
      </c>
      <c r="H174">
        <f t="shared" si="10"/>
        <v>467705.03116771177</v>
      </c>
      <c r="I174">
        <f>I173*(1+(($B174-$B173)/B173))*(1-Input!$B$9/12)</f>
        <v>301.04902501270283</v>
      </c>
      <c r="J174">
        <f t="shared" si="11"/>
        <v>457660.8121693845</v>
      </c>
      <c r="K174">
        <f>K173*(1+(($B174-$B173)/B173))*(1-Input!$B$10/12)</f>
        <v>290.38864819354205</v>
      </c>
      <c r="L174">
        <f t="shared" si="12"/>
        <v>441393.07714334514</v>
      </c>
    </row>
    <row r="175" spans="1:12" x14ac:dyDescent="0.35">
      <c r="A175" t="str">
        <f>Dati!A175</f>
        <v>2002-05</v>
      </c>
      <c r="B175">
        <f>Dati!B175</f>
        <v>312.538591329442</v>
      </c>
      <c r="C175">
        <f t="shared" si="13"/>
        <v>1526</v>
      </c>
      <c r="D175">
        <f>IF(OR(RIGHT(A175,2)="12",RIGHT(A175,2)="03",RIGHT(A175,2)="06",RIGHT(A175,2)="09"),TRUNC(Input!$B$12/B175),0)</f>
        <v>0</v>
      </c>
      <c r="E175">
        <f>IF(D175=0,0,IF(Input!$D$2="FISSA",Input!$D$3,MIN(Input!$D$6,MAX(Input!$D$5,B175*Input!$D$4))))</f>
        <v>0</v>
      </c>
      <c r="F175">
        <f t="shared" si="14"/>
        <v>1740</v>
      </c>
      <c r="G175">
        <f>G174*(1+(($B175-$B174)/B174))*(1-Input!$B$8/12)</f>
        <v>308.03929302894284</v>
      </c>
      <c r="H175">
        <f t="shared" si="10"/>
        <v>468327.96116216679</v>
      </c>
      <c r="I175">
        <f>I174*(1+(($B175-$B174)/B174))*(1-Input!$B$9/12)</f>
        <v>301.41081775585496</v>
      </c>
      <c r="J175">
        <f t="shared" si="11"/>
        <v>458212.90789543465</v>
      </c>
      <c r="K175">
        <f>K174*(1+(($B175-$B174)/B174))*(1-Input!$B$10/12)</f>
        <v>290.67704661729198</v>
      </c>
      <c r="L175">
        <f t="shared" si="12"/>
        <v>441833.17313798756</v>
      </c>
    </row>
    <row r="176" spans="1:12" x14ac:dyDescent="0.35">
      <c r="A176" t="str">
        <f>Dati!A176</f>
        <v>2002-06</v>
      </c>
      <c r="B176">
        <f>Dati!B176</f>
        <v>293.46605488015899</v>
      </c>
      <c r="C176">
        <f t="shared" si="13"/>
        <v>1543</v>
      </c>
      <c r="D176">
        <f>IF(OR(RIGHT(A176,2)="12",RIGHT(A176,2)="03",RIGHT(A176,2)="06",RIGHT(A176,2)="09"),TRUNC(Input!$B$12/B176),0)</f>
        <v>17</v>
      </c>
      <c r="E176">
        <f>IF(D176=0,0,IF(Input!$D$2="FISSA",Input!$D$3,MIN(Input!$D$6,MAX(Input!$D$5,B176*Input!$D$4))))</f>
        <v>30</v>
      </c>
      <c r="F176">
        <f t="shared" si="14"/>
        <v>1770</v>
      </c>
      <c r="G176">
        <f>G175*(1+(($B176-$B175)/B175))*(1-Input!$B$8/12)</f>
        <v>289.21722092763059</v>
      </c>
      <c r="H176">
        <f t="shared" si="10"/>
        <v>444492.171891334</v>
      </c>
      <c r="I176">
        <f>I175*(1+(($B176-$B175)/B175))*(1-Input!$B$9/12)</f>
        <v>282.95838707391732</v>
      </c>
      <c r="J176">
        <f t="shared" si="11"/>
        <v>434834.79125505441</v>
      </c>
      <c r="K176">
        <f>K175*(1+(($B176-$B175)/B175))*(1-Input!$B$10/12)</f>
        <v>272.82487734738078</v>
      </c>
      <c r="L176">
        <f t="shared" si="12"/>
        <v>419198.78574700851</v>
      </c>
    </row>
    <row r="177" spans="1:12" x14ac:dyDescent="0.35">
      <c r="A177" t="str">
        <f>Dati!A177</f>
        <v>2002-07</v>
      </c>
      <c r="B177">
        <f>Dati!B177</f>
        <v>268.85511726640198</v>
      </c>
      <c r="C177">
        <f t="shared" si="13"/>
        <v>1543</v>
      </c>
      <c r="D177">
        <f>IF(OR(RIGHT(A177,2)="12",RIGHT(A177,2)="03",RIGHT(A177,2)="06",RIGHT(A177,2)="09"),TRUNC(Input!$B$12/B177),0)</f>
        <v>0</v>
      </c>
      <c r="E177">
        <f>IF(D177=0,0,IF(Input!$D$2="FISSA",Input!$D$3,MIN(Input!$D$6,MAX(Input!$D$5,B177*Input!$D$4))))</f>
        <v>0</v>
      </c>
      <c r="F177">
        <f t="shared" si="14"/>
        <v>1770</v>
      </c>
      <c r="G177">
        <f>G176*(1+(($B177-$B176)/B176))*(1-Input!$B$8/12)</f>
        <v>264.94052296971023</v>
      </c>
      <c r="H177">
        <f t="shared" si="10"/>
        <v>407033.2269422629</v>
      </c>
      <c r="I177">
        <f>I176*(1+(($B177-$B176)/B176))*(1-Input!$B$9/12)</f>
        <v>259.17464781577308</v>
      </c>
      <c r="J177">
        <f t="shared" si="11"/>
        <v>398136.48157973785</v>
      </c>
      <c r="K177">
        <f>K176*(1+(($B177-$B176)/B176))*(1-Input!$B$10/12)</f>
        <v>249.84082663506962</v>
      </c>
      <c r="L177">
        <f t="shared" si="12"/>
        <v>383734.39549791242</v>
      </c>
    </row>
    <row r="178" spans="1:12" x14ac:dyDescent="0.35">
      <c r="A178" t="str">
        <f>Dati!A178</f>
        <v>2002-08</v>
      </c>
      <c r="B178">
        <f>Dati!B178</f>
        <v>269.55008330064601</v>
      </c>
      <c r="C178">
        <f t="shared" si="13"/>
        <v>1543</v>
      </c>
      <c r="D178">
        <f>IF(OR(RIGHT(A178,2)="12",RIGHT(A178,2)="03",RIGHT(A178,2)="06",RIGHT(A178,2)="09"),TRUNC(Input!$B$12/B178),0)</f>
        <v>0</v>
      </c>
      <c r="E178">
        <f>IF(D178=0,0,IF(Input!$D$2="FISSA",Input!$D$3,MIN(Input!$D$6,MAX(Input!$D$5,B178*Input!$D$4))))</f>
        <v>0</v>
      </c>
      <c r="F178">
        <f t="shared" si="14"/>
        <v>1770</v>
      </c>
      <c r="G178">
        <f>G177*(1+(($B178-$B177)/B177))*(1-Input!$B$8/12)</f>
        <v>265.60323468609505</v>
      </c>
      <c r="H178">
        <f t="shared" si="10"/>
        <v>408055.79112064466</v>
      </c>
      <c r="I178">
        <f>I177*(1+(($B178-$B177)/B177))*(1-Input!$B$9/12)</f>
        <v>259.79045642688789</v>
      </c>
      <c r="J178">
        <f t="shared" si="11"/>
        <v>399086.674266688</v>
      </c>
      <c r="K178">
        <f>K177*(1+(($B178-$B177)/B177))*(1-Input!$B$10/12)</f>
        <v>250.38227302242447</v>
      </c>
      <c r="L178">
        <f t="shared" si="12"/>
        <v>384569.84727360099</v>
      </c>
    </row>
    <row r="179" spans="1:12" x14ac:dyDescent="0.35">
      <c r="A179" t="str">
        <f>Dati!A179</f>
        <v>2002-09</v>
      </c>
      <c r="B179">
        <f>Dati!B179</f>
        <v>239.98511827415101</v>
      </c>
      <c r="C179">
        <f t="shared" si="13"/>
        <v>1563</v>
      </c>
      <c r="D179">
        <f>IF(OR(RIGHT(A179,2)="12",RIGHT(A179,2)="03",RIGHT(A179,2)="06",RIGHT(A179,2)="09"),TRUNC(Input!$B$12/B179),0)</f>
        <v>20</v>
      </c>
      <c r="E179">
        <f>IF(D179=0,0,IF(Input!$D$2="FISSA",Input!$D$3,MIN(Input!$D$6,MAX(Input!$D$5,B179*Input!$D$4))))</f>
        <v>30</v>
      </c>
      <c r="F179">
        <f t="shared" si="14"/>
        <v>1800</v>
      </c>
      <c r="G179">
        <f>G178*(1+(($B179-$B178)/B178))*(1-Input!$B$8/12)</f>
        <v>236.45146450852292</v>
      </c>
      <c r="H179">
        <f t="shared" si="10"/>
        <v>367773.6390268213</v>
      </c>
      <c r="I179">
        <f>I178*(1+(($B179-$B178)/B178))*(1-Input!$B$9/12)</f>
        <v>231.24776639449641</v>
      </c>
      <c r="J179">
        <f t="shared" si="11"/>
        <v>359640.2588745979</v>
      </c>
      <c r="K179">
        <f>K178*(1+(($B179-$B178)/B178))*(1-Input!$B$10/12)</f>
        <v>222.82680084833518</v>
      </c>
      <c r="L179">
        <f t="shared" si="12"/>
        <v>346478.28972594789</v>
      </c>
    </row>
    <row r="180" spans="1:12" x14ac:dyDescent="0.35">
      <c r="A180" t="str">
        <f>Dati!A180</f>
        <v>2002-10</v>
      </c>
      <c r="B180">
        <f>Dati!B180</f>
        <v>257.65724470573798</v>
      </c>
      <c r="C180">
        <f t="shared" si="13"/>
        <v>1563</v>
      </c>
      <c r="D180">
        <f>IF(OR(RIGHT(A180,2)="12",RIGHT(A180,2)="03",RIGHT(A180,2)="06",RIGHT(A180,2)="09"),TRUNC(Input!$B$12/B180),0)</f>
        <v>0</v>
      </c>
      <c r="E180">
        <f>IF(D180=0,0,IF(Input!$D$2="FISSA",Input!$D$3,MIN(Input!$D$6,MAX(Input!$D$5,B180*Input!$D$4))))</f>
        <v>0</v>
      </c>
      <c r="F180">
        <f t="shared" si="14"/>
        <v>1800</v>
      </c>
      <c r="G180">
        <f>G179*(1+(($B180-$B179)/B179))*(1-Input!$B$8/12)</f>
        <v>253.84222295639952</v>
      </c>
      <c r="H180">
        <f t="shared" si="10"/>
        <v>394955.39448085247</v>
      </c>
      <c r="I180">
        <f>I179*(1+(($B180-$B179)/B179))*(1-Input!$B$9/12)</f>
        <v>248.22476371579918</v>
      </c>
      <c r="J180">
        <f t="shared" si="11"/>
        <v>386175.30568779411</v>
      </c>
      <c r="K180">
        <f>K179*(1+(($B180-$B179)/B179))*(1-Input!$B$10/12)</f>
        <v>239.13573436445245</v>
      </c>
      <c r="L180">
        <f t="shared" si="12"/>
        <v>371969.15281163919</v>
      </c>
    </row>
    <row r="181" spans="1:12" x14ac:dyDescent="0.35">
      <c r="A181" t="str">
        <f>Dati!A181</f>
        <v>2002-11</v>
      </c>
      <c r="B181">
        <f>Dati!B181</f>
        <v>271.75149860327298</v>
      </c>
      <c r="C181">
        <f t="shared" si="13"/>
        <v>1563</v>
      </c>
      <c r="D181">
        <f>IF(OR(RIGHT(A181,2)="12",RIGHT(A181,2)="03",RIGHT(A181,2)="06",RIGHT(A181,2)="09"),TRUNC(Input!$B$12/B181),0)</f>
        <v>0</v>
      </c>
      <c r="E181">
        <f>IF(D181=0,0,IF(Input!$D$2="FISSA",Input!$D$3,MIN(Input!$D$6,MAX(Input!$D$5,B181*Input!$D$4))))</f>
        <v>0</v>
      </c>
      <c r="F181">
        <f t="shared" si="14"/>
        <v>1800</v>
      </c>
      <c r="G181">
        <f>G180*(1+(($B181-$B180)/B180))*(1-Input!$B$8/12)</f>
        <v>267.70547855383808</v>
      </c>
      <c r="H181">
        <f t="shared" si="10"/>
        <v>416623.66297964891</v>
      </c>
      <c r="I181">
        <f>I180*(1+(($B181-$B180)/B180))*(1-Input!$B$9/12)</f>
        <v>261.74850386281827</v>
      </c>
      <c r="J181">
        <f t="shared" si="11"/>
        <v>407312.91153758497</v>
      </c>
      <c r="K181">
        <f>K180*(1+(($B181-$B180)/B180))*(1-Input!$B$10/12)</f>
        <v>252.11174235786808</v>
      </c>
      <c r="L181">
        <f t="shared" si="12"/>
        <v>392250.65330534783</v>
      </c>
    </row>
    <row r="182" spans="1:12" x14ac:dyDescent="0.35">
      <c r="A182" t="str">
        <f>Dati!A182</f>
        <v>2002-12</v>
      </c>
      <c r="B182">
        <f>Dati!B182</f>
        <v>258.79533236342797</v>
      </c>
      <c r="C182">
        <f t="shared" si="13"/>
        <v>1582</v>
      </c>
      <c r="D182">
        <f>IF(OR(RIGHT(A182,2)="12",RIGHT(A182,2)="03",RIGHT(A182,2)="06",RIGHT(A182,2)="09"),TRUNC(Input!$B$12/B182),0)</f>
        <v>19</v>
      </c>
      <c r="E182">
        <f>IF(D182=0,0,IF(Input!$D$2="FISSA",Input!$D$3,MIN(Input!$D$6,MAX(Input!$D$5,B182*Input!$D$4))))</f>
        <v>30</v>
      </c>
      <c r="F182">
        <f t="shared" si="14"/>
        <v>1830</v>
      </c>
      <c r="G182">
        <f>G181*(1+(($B182-$B181)/B181))*(1-Input!$B$8/12)</f>
        <v>254.9209672925985</v>
      </c>
      <c r="H182">
        <f t="shared" si="10"/>
        <v>401454.97025689081</v>
      </c>
      <c r="I182">
        <f>I181*(1+(($B182-$B181)/B181))*(1-Input!$B$9/12)</f>
        <v>249.21731452666847</v>
      </c>
      <c r="J182">
        <f t="shared" si="11"/>
        <v>392431.79158118955</v>
      </c>
      <c r="K182">
        <f>K181*(1+(($B182-$B181)/B181))*(1-Input!$B$10/12)</f>
        <v>239.99189307951858</v>
      </c>
      <c r="L182">
        <f t="shared" si="12"/>
        <v>377837.17485179839</v>
      </c>
    </row>
    <row r="183" spans="1:12" x14ac:dyDescent="0.35">
      <c r="A183" t="str">
        <f>Dati!A183</f>
        <v>2003-01</v>
      </c>
      <c r="B183">
        <f>Dati!B183</f>
        <v>251.24176166627799</v>
      </c>
      <c r="C183">
        <f t="shared" si="13"/>
        <v>1582</v>
      </c>
      <c r="D183">
        <f>IF(OR(RIGHT(A183,2)="12",RIGHT(A183,2)="03",RIGHT(A183,2)="06",RIGHT(A183,2)="09"),TRUNC(Input!$B$12/B183),0)</f>
        <v>0</v>
      </c>
      <c r="E183">
        <f>IF(D183=0,0,IF(Input!$D$2="FISSA",Input!$D$3,MIN(Input!$D$6,MAX(Input!$D$5,B183*Input!$D$4))))</f>
        <v>0</v>
      </c>
      <c r="F183">
        <f t="shared" si="14"/>
        <v>1830</v>
      </c>
      <c r="G183">
        <f>G182*(1+(($B183-$B182)/B182))*(1-Input!$B$8/12)</f>
        <v>247.45985598220872</v>
      </c>
      <c r="H183">
        <f t="shared" si="10"/>
        <v>389651.49216385419</v>
      </c>
      <c r="I183">
        <f>I182*(1+(($B183-$B182)/B182))*(1-Input!$B$9/12)</f>
        <v>241.89289670200745</v>
      </c>
      <c r="J183">
        <f t="shared" si="11"/>
        <v>380844.56258257577</v>
      </c>
      <c r="K183">
        <f>K182*(1+(($B183-$B182)/B182))*(1-Input!$B$10/12)</f>
        <v>232.89006847613194</v>
      </c>
      <c r="L183">
        <f t="shared" si="12"/>
        <v>366602.08832924074</v>
      </c>
    </row>
    <row r="184" spans="1:12" x14ac:dyDescent="0.35">
      <c r="A184" t="str">
        <f>Dati!A184</f>
        <v>2003-02</v>
      </c>
      <c r="B184">
        <f>Dati!B184</f>
        <v>246.838975650809</v>
      </c>
      <c r="C184">
        <f t="shared" si="13"/>
        <v>1582</v>
      </c>
      <c r="D184">
        <f>IF(OR(RIGHT(A184,2)="12",RIGHT(A184,2)="03",RIGHT(A184,2)="06",RIGHT(A184,2)="09"),TRUNC(Input!$B$12/B184),0)</f>
        <v>0</v>
      </c>
      <c r="E184">
        <f>IF(D184=0,0,IF(Input!$D$2="FISSA",Input!$D$3,MIN(Input!$D$6,MAX(Input!$D$5,B184*Input!$D$4))))</f>
        <v>0</v>
      </c>
      <c r="F184">
        <f t="shared" si="14"/>
        <v>1830</v>
      </c>
      <c r="G184">
        <f>G183*(1+(($B184-$B183)/B183))*(1-Input!$B$8/12)</f>
        <v>243.10308418534413</v>
      </c>
      <c r="H184">
        <f t="shared" si="10"/>
        <v>382759.07918121439</v>
      </c>
      <c r="I184">
        <f>I183*(1+(($B184-$B183)/B183))*(1-Input!$B$9/12)</f>
        <v>237.60442990299046</v>
      </c>
      <c r="J184">
        <f t="shared" si="11"/>
        <v>374060.20810653089</v>
      </c>
      <c r="K184">
        <f>K183*(1+(($B184-$B183)/B183))*(1-Input!$B$10/12)</f>
        <v>228.71354235319947</v>
      </c>
      <c r="L184">
        <f t="shared" si="12"/>
        <v>359994.82400276157</v>
      </c>
    </row>
    <row r="185" spans="1:12" x14ac:dyDescent="0.35">
      <c r="A185" t="str">
        <f>Dati!A185</f>
        <v>2003-03</v>
      </c>
      <c r="B185">
        <f>Dati!B185</f>
        <v>245.905950903513</v>
      </c>
      <c r="C185">
        <f t="shared" si="13"/>
        <v>1602</v>
      </c>
      <c r="D185">
        <f>IF(OR(RIGHT(A185,2)="12",RIGHT(A185,2)="03",RIGHT(A185,2)="06",RIGHT(A185,2)="09"),TRUNC(Input!$B$12/B185),0)</f>
        <v>20</v>
      </c>
      <c r="E185">
        <f>IF(D185=0,0,IF(Input!$D$2="FISSA",Input!$D$3,MIN(Input!$D$6,MAX(Input!$D$5,B185*Input!$D$4))))</f>
        <v>30</v>
      </c>
      <c r="F185">
        <f t="shared" si="14"/>
        <v>1860</v>
      </c>
      <c r="G185">
        <f>G184*(1+(($B185-$B184)/B184))*(1-Input!$B$8/12)</f>
        <v>242.16399869043221</v>
      </c>
      <c r="H185">
        <f t="shared" si="10"/>
        <v>386086.72590207239</v>
      </c>
      <c r="I185">
        <f>I184*(1+(($B185-$B184)/B184))*(1-Input!$B$9/12)</f>
        <v>236.65699692946791</v>
      </c>
      <c r="J185">
        <f t="shared" si="11"/>
        <v>377264.50908100756</v>
      </c>
      <c r="K185">
        <f>K184*(1+(($B185-$B184)/B184))*(1-Input!$B$10/12)</f>
        <v>227.75409269619854</v>
      </c>
      <c r="L185">
        <f t="shared" si="12"/>
        <v>363002.05649931007</v>
      </c>
    </row>
    <row r="186" spans="1:12" x14ac:dyDescent="0.35">
      <c r="A186" t="str">
        <f>Dati!A186</f>
        <v>2003-04</v>
      </c>
      <c r="B186">
        <f>Dati!B186</f>
        <v>267.865763024182</v>
      </c>
      <c r="C186">
        <f t="shared" si="13"/>
        <v>1602</v>
      </c>
      <c r="D186">
        <f>IF(OR(RIGHT(A186,2)="12",RIGHT(A186,2)="03",RIGHT(A186,2)="06",RIGHT(A186,2)="09"),TRUNC(Input!$B$12/B186),0)</f>
        <v>0</v>
      </c>
      <c r="E186">
        <f>IF(D186=0,0,IF(Input!$D$2="FISSA",Input!$D$3,MIN(Input!$D$6,MAX(Input!$D$5,B186*Input!$D$4))))</f>
        <v>0</v>
      </c>
      <c r="F186">
        <f t="shared" si="14"/>
        <v>1860</v>
      </c>
      <c r="G186">
        <f>G185*(1+(($B186-$B185)/B185))*(1-Input!$B$8/12)</f>
        <v>263.76766575808733</v>
      </c>
      <c r="H186">
        <f t="shared" si="10"/>
        <v>420695.80054445588</v>
      </c>
      <c r="I186">
        <f>I185*(1+(($B186-$B185)/B185))*(1-Input!$B$9/12)</f>
        <v>257.73715558333402</v>
      </c>
      <c r="J186">
        <f t="shared" si="11"/>
        <v>411034.92324450111</v>
      </c>
      <c r="K186">
        <f>K185*(1+(($B186-$B185)/B185))*(1-Input!$B$10/12)</f>
        <v>247.98954151492978</v>
      </c>
      <c r="L186">
        <f t="shared" si="12"/>
        <v>395419.24550691753</v>
      </c>
    </row>
    <row r="187" spans="1:12" x14ac:dyDescent="0.35">
      <c r="A187" t="str">
        <f>Dati!A187</f>
        <v>2003-05</v>
      </c>
      <c r="B187">
        <f>Dati!B187</f>
        <v>283.45436520625401</v>
      </c>
      <c r="C187">
        <f t="shared" si="13"/>
        <v>1602</v>
      </c>
      <c r="D187">
        <f>IF(OR(RIGHT(A187,2)="12",RIGHT(A187,2)="03",RIGHT(A187,2)="06",RIGHT(A187,2)="09"),TRUNC(Input!$B$12/B187),0)</f>
        <v>0</v>
      </c>
      <c r="E187">
        <f>IF(D187=0,0,IF(Input!$D$2="FISSA",Input!$D$3,MIN(Input!$D$6,MAX(Input!$D$5,B187*Input!$D$4))))</f>
        <v>0</v>
      </c>
      <c r="F187">
        <f t="shared" si="14"/>
        <v>1860</v>
      </c>
      <c r="G187">
        <f>G186*(1+(($B187-$B186)/B186))*(1-Input!$B$8/12)</f>
        <v>279.09451699739378</v>
      </c>
      <c r="H187">
        <f t="shared" si="10"/>
        <v>445249.41622982483</v>
      </c>
      <c r="I187">
        <f>I186*(1+(($B187-$B186)/B186))*(1-Input!$B$9/12)</f>
        <v>272.67949756223652</v>
      </c>
      <c r="J187">
        <f t="shared" si="11"/>
        <v>434972.55509470293</v>
      </c>
      <c r="K187">
        <f>K186*(1+(($B187-$B186)/B186))*(1-Input!$B$10/12)</f>
        <v>262.31209328668928</v>
      </c>
      <c r="L187">
        <f t="shared" si="12"/>
        <v>418363.97344527621</v>
      </c>
    </row>
    <row r="188" spans="1:12" x14ac:dyDescent="0.35">
      <c r="A188" t="str">
        <f>Dati!A188</f>
        <v>2003-06</v>
      </c>
      <c r="B188">
        <f>Dati!B188</f>
        <v>288.89802462374001</v>
      </c>
      <c r="C188">
        <f t="shared" si="13"/>
        <v>1619</v>
      </c>
      <c r="D188">
        <f>IF(OR(RIGHT(A188,2)="12",RIGHT(A188,2)="03",RIGHT(A188,2)="06",RIGHT(A188,2)="09"),TRUNC(Input!$B$12/B188),0)</f>
        <v>17</v>
      </c>
      <c r="E188">
        <f>IF(D188=0,0,IF(Input!$D$2="FISSA",Input!$D$3,MIN(Input!$D$6,MAX(Input!$D$5,B188*Input!$D$4))))</f>
        <v>30</v>
      </c>
      <c r="F188">
        <f t="shared" si="14"/>
        <v>1890</v>
      </c>
      <c r="G188">
        <f>G187*(1+(($B188-$B187)/B187))*(1-Input!$B$8/12)</f>
        <v>284.43074224891637</v>
      </c>
      <c r="H188">
        <f t="shared" si="10"/>
        <v>458603.3717009956</v>
      </c>
      <c r="I188">
        <f>I187*(1+(($B188-$B187)/B187))*(1-Input!$B$9/12)</f>
        <v>277.85832953665317</v>
      </c>
      <c r="J188">
        <f t="shared" si="11"/>
        <v>447962.63551984151</v>
      </c>
      <c r="K188">
        <f>K187*(1+(($B188-$B187)/B187))*(1-Input!$B$10/12)</f>
        <v>267.23832574600323</v>
      </c>
      <c r="L188">
        <f t="shared" si="12"/>
        <v>430768.84938277921</v>
      </c>
    </row>
    <row r="189" spans="1:12" x14ac:dyDescent="0.35">
      <c r="A189" t="str">
        <f>Dati!A189</f>
        <v>2003-07</v>
      </c>
      <c r="B189">
        <f>Dati!B189</f>
        <v>295.30880522082202</v>
      </c>
      <c r="C189">
        <f t="shared" si="13"/>
        <v>1619</v>
      </c>
      <c r="D189">
        <f>IF(OR(RIGHT(A189,2)="12",RIGHT(A189,2)="03",RIGHT(A189,2)="06",RIGHT(A189,2)="09"),TRUNC(Input!$B$12/B189),0)</f>
        <v>0</v>
      </c>
      <c r="E189">
        <f>IF(D189=0,0,IF(Input!$D$2="FISSA",Input!$D$3,MIN(Input!$D$6,MAX(Input!$D$5,B189*Input!$D$4))))</f>
        <v>0</v>
      </c>
      <c r="F189">
        <f t="shared" si="14"/>
        <v>1890</v>
      </c>
      <c r="G189">
        <f>G188*(1+(($B189-$B188)/B188))*(1-Input!$B$8/12)</f>
        <v>290.71816325418939</v>
      </c>
      <c r="H189">
        <f t="shared" si="10"/>
        <v>468782.70630853262</v>
      </c>
      <c r="I189">
        <f>I188*(1+(($B189-$B188)/B188))*(1-Input!$B$9/12)</f>
        <v>283.96496250632481</v>
      </c>
      <c r="J189">
        <f t="shared" si="11"/>
        <v>457849.27429773984</v>
      </c>
      <c r="K189">
        <f>K188*(1+(($B189-$B188)/B188))*(1-Input!$B$10/12)</f>
        <v>273.05464742637963</v>
      </c>
      <c r="L189">
        <f t="shared" si="12"/>
        <v>440185.4741833086</v>
      </c>
    </row>
    <row r="190" spans="1:12" x14ac:dyDescent="0.35">
      <c r="A190" t="str">
        <f>Dati!A190</f>
        <v>2003-08</v>
      </c>
      <c r="B190">
        <f>Dati!B190</f>
        <v>302.31900022402698</v>
      </c>
      <c r="C190">
        <f t="shared" si="13"/>
        <v>1619</v>
      </c>
      <c r="D190">
        <f>IF(OR(RIGHT(A190,2)="12",RIGHT(A190,2)="03",RIGHT(A190,2)="06",RIGHT(A190,2)="09"),TRUNC(Input!$B$12/B190),0)</f>
        <v>0</v>
      </c>
      <c r="E190">
        <f>IF(D190=0,0,IF(Input!$D$2="FISSA",Input!$D$3,MIN(Input!$D$6,MAX(Input!$D$5,B190*Input!$D$4))))</f>
        <v>0</v>
      </c>
      <c r="F190">
        <f t="shared" si="14"/>
        <v>1890</v>
      </c>
      <c r="G190">
        <f>G189*(1+(($B190-$B189)/B189))*(1-Input!$B$8/12)</f>
        <v>297.59458158006748</v>
      </c>
      <c r="H190">
        <f t="shared" si="10"/>
        <v>479915.62757812924</v>
      </c>
      <c r="I190">
        <f>I189*(1+(($B190-$B189)/B189))*(1-Input!$B$9/12)</f>
        <v>290.64530770981287</v>
      </c>
      <c r="J190">
        <f t="shared" si="11"/>
        <v>468664.75318218704</v>
      </c>
      <c r="K190">
        <f>K189*(1+(($B190-$B189)/B189))*(1-Input!$B$10/12)</f>
        <v>279.42008801518233</v>
      </c>
      <c r="L190">
        <f t="shared" si="12"/>
        <v>450491.12249658018</v>
      </c>
    </row>
    <row r="191" spans="1:12" x14ac:dyDescent="0.35">
      <c r="A191" t="str">
        <f>Dati!A191</f>
        <v>2003-09</v>
      </c>
      <c r="B191">
        <f>Dati!B191</f>
        <v>304.24970192395199</v>
      </c>
      <c r="C191">
        <f t="shared" si="13"/>
        <v>1635</v>
      </c>
      <c r="D191">
        <f>IF(OR(RIGHT(A191,2)="12",RIGHT(A191,2)="03",RIGHT(A191,2)="06",RIGHT(A191,2)="09"),TRUNC(Input!$B$12/B191),0)</f>
        <v>16</v>
      </c>
      <c r="E191">
        <f>IF(D191=0,0,IF(Input!$D$2="FISSA",Input!$D$3,MIN(Input!$D$6,MAX(Input!$D$5,B191*Input!$D$4))))</f>
        <v>30</v>
      </c>
      <c r="F191">
        <f t="shared" si="14"/>
        <v>1920</v>
      </c>
      <c r="G191">
        <f>G190*(1+(($B191-$B190)/B190))*(1-Input!$B$8/12)</f>
        <v>299.47015377002776</v>
      </c>
      <c r="H191">
        <f t="shared" si="10"/>
        <v>487713.70141399541</v>
      </c>
      <c r="I191">
        <f>I190*(1+(($B191-$B190)/B190))*(1-Input!$B$9/12)</f>
        <v>292.44051983139906</v>
      </c>
      <c r="J191">
        <f t="shared" si="11"/>
        <v>476220.24992433743</v>
      </c>
      <c r="K191">
        <f>K190*(1+(($B191-$B190)/B190))*(1-Input!$B$10/12)</f>
        <v>281.08738168791325</v>
      </c>
      <c r="L191">
        <f t="shared" si="12"/>
        <v>457657.86905973818</v>
      </c>
    </row>
    <row r="192" spans="1:12" x14ac:dyDescent="0.35">
      <c r="A192" t="str">
        <f>Dati!A192</f>
        <v>2003-10</v>
      </c>
      <c r="B192">
        <f>Dati!B192</f>
        <v>322.706741208631</v>
      </c>
      <c r="C192">
        <f t="shared" si="13"/>
        <v>1635</v>
      </c>
      <c r="D192">
        <f>IF(OR(RIGHT(A192,2)="12",RIGHT(A192,2)="03",RIGHT(A192,2)="06",RIGHT(A192,2)="09"),TRUNC(Input!$B$12/B192),0)</f>
        <v>0</v>
      </c>
      <c r="E192">
        <f>IF(D192=0,0,IF(Input!$D$2="FISSA",Input!$D$3,MIN(Input!$D$6,MAX(Input!$D$5,B192*Input!$D$4))))</f>
        <v>0</v>
      </c>
      <c r="F192">
        <f t="shared" si="14"/>
        <v>1920</v>
      </c>
      <c r="G192">
        <f>G191*(1+(($B192-$B191)/B191))*(1-Input!$B$8/12)</f>
        <v>317.61077621940478</v>
      </c>
      <c r="H192">
        <f t="shared" si="10"/>
        <v>517373.61911872681</v>
      </c>
      <c r="I192">
        <f>I191*(1+(($B192-$B191)/B191))*(1-Input!$B$9/12)</f>
        <v>310.11654444472015</v>
      </c>
      <c r="J192">
        <f t="shared" si="11"/>
        <v>505120.55016711744</v>
      </c>
      <c r="K192">
        <f>K191*(1+(($B192-$B191)/B191))*(1-Input!$B$10/12)</f>
        <v>298.01507457727985</v>
      </c>
      <c r="L192">
        <f t="shared" si="12"/>
        <v>485334.64693385258</v>
      </c>
    </row>
    <row r="193" spans="1:12" x14ac:dyDescent="0.35">
      <c r="A193" t="str">
        <f>Dati!A193</f>
        <v>2003-11</v>
      </c>
      <c r="B193">
        <f>Dati!B193</f>
        <v>327.651441196441</v>
      </c>
      <c r="C193">
        <f t="shared" si="13"/>
        <v>1635</v>
      </c>
      <c r="D193">
        <f>IF(OR(RIGHT(A193,2)="12",RIGHT(A193,2)="03",RIGHT(A193,2)="06",RIGHT(A193,2)="09"),TRUNC(Input!$B$12/B193),0)</f>
        <v>0</v>
      </c>
      <c r="E193">
        <f>IF(D193=0,0,IF(Input!$D$2="FISSA",Input!$D$3,MIN(Input!$D$6,MAX(Input!$D$5,B193*Input!$D$4))))</f>
        <v>0</v>
      </c>
      <c r="F193">
        <f t="shared" si="14"/>
        <v>1920</v>
      </c>
      <c r="G193">
        <f>G192*(1+(($B193-$B192)/B192))*(1-Input!$B$8/12)</f>
        <v>322.45051975787868</v>
      </c>
      <c r="H193">
        <f t="shared" si="10"/>
        <v>525286.59980413166</v>
      </c>
      <c r="I193">
        <f>I192*(1+(($B193-$B192)/B192))*(1-Input!$B$9/12)</f>
        <v>314.8027325615854</v>
      </c>
      <c r="J193">
        <f t="shared" si="11"/>
        <v>512782.46773819212</v>
      </c>
      <c r="K193">
        <f>K192*(1+(($B193-$B192)/B192))*(1-Input!$B$10/12)</f>
        <v>302.45535892020376</v>
      </c>
      <c r="L193">
        <f t="shared" si="12"/>
        <v>492594.51183453313</v>
      </c>
    </row>
    <row r="194" spans="1:12" x14ac:dyDescent="0.35">
      <c r="A194" t="str">
        <f>Dati!A194</f>
        <v>2003-12</v>
      </c>
      <c r="B194">
        <f>Dati!B194</f>
        <v>348.42747880125199</v>
      </c>
      <c r="C194">
        <f t="shared" si="13"/>
        <v>1649</v>
      </c>
      <c r="D194">
        <f>IF(OR(RIGHT(A194,2)="12",RIGHT(A194,2)="03",RIGHT(A194,2)="06",RIGHT(A194,2)="09"),TRUNC(Input!$B$12/B194),0)</f>
        <v>14</v>
      </c>
      <c r="E194">
        <f>IF(D194=0,0,IF(Input!$D$2="FISSA",Input!$D$3,MIN(Input!$D$6,MAX(Input!$D$5,B194*Input!$D$4))))</f>
        <v>30</v>
      </c>
      <c r="F194">
        <f t="shared" si="14"/>
        <v>1950</v>
      </c>
      <c r="G194">
        <f>G193*(1+(($B194-$B193)/B193))*(1-Input!$B$8/12)</f>
        <v>342.86819760464437</v>
      </c>
      <c r="H194">
        <f t="shared" si="10"/>
        <v>563439.65785005852</v>
      </c>
      <c r="I194">
        <f>I193*(1+(($B194-$B193)/B193))*(1-Input!$B$9/12)</f>
        <v>334.69430438607935</v>
      </c>
      <c r="J194">
        <f t="shared" si="11"/>
        <v>549960.90793264483</v>
      </c>
      <c r="K194">
        <f>K193*(1+(($B194-$B193)/B193))*(1-Input!$B$10/12)</f>
        <v>321.49972505723218</v>
      </c>
      <c r="L194">
        <f t="shared" si="12"/>
        <v>528203.04661937582</v>
      </c>
    </row>
    <row r="195" spans="1:12" x14ac:dyDescent="0.35">
      <c r="A195" t="str">
        <f>Dati!A195</f>
        <v>2004-01</v>
      </c>
      <c r="B195">
        <f>Dati!B195</f>
        <v>354.39780931295002</v>
      </c>
      <c r="C195">
        <f t="shared" si="13"/>
        <v>1649</v>
      </c>
      <c r="D195">
        <f>IF(OR(RIGHT(A195,2)="12",RIGHT(A195,2)="03",RIGHT(A195,2)="06",RIGHT(A195,2)="09"),TRUNC(Input!$B$12/B195),0)</f>
        <v>0</v>
      </c>
      <c r="E195">
        <f>IF(D195=0,0,IF(Input!$D$2="FISSA",Input!$D$3,MIN(Input!$D$6,MAX(Input!$D$5,B195*Input!$D$4))))</f>
        <v>0</v>
      </c>
      <c r="F195">
        <f t="shared" si="14"/>
        <v>1950</v>
      </c>
      <c r="G195">
        <f>G194*(1+(($B195-$B194)/B194))*(1-Input!$B$8/12)</f>
        <v>348.71420748446684</v>
      </c>
      <c r="H195">
        <f t="shared" ref="H195:H258" si="15">G195*C195-F195</f>
        <v>573079.72814188583</v>
      </c>
      <c r="I195">
        <f>I194*(1+(($B195-$B194)/B194))*(1-Input!$B$9/12)</f>
        <v>340.35839316854066</v>
      </c>
      <c r="J195">
        <f t="shared" ref="J195:J258" si="16">I195*$C195-$F195</f>
        <v>559300.9903349235</v>
      </c>
      <c r="K195">
        <f>K194*(1+(($B195-$B194)/B194))*(1-Input!$B$10/12)</f>
        <v>326.87239292252019</v>
      </c>
      <c r="L195">
        <f t="shared" ref="L195:L258" si="17">K195*$C195-$F195</f>
        <v>537062.57592923578</v>
      </c>
    </row>
    <row r="196" spans="1:12" x14ac:dyDescent="0.35">
      <c r="A196" t="str">
        <f>Dati!A196</f>
        <v>2004-02</v>
      </c>
      <c r="B196">
        <f>Dati!B196</f>
        <v>360.93772168184603</v>
      </c>
      <c r="C196">
        <f t="shared" ref="C196:C259" si="18">C195+D196</f>
        <v>1649</v>
      </c>
      <c r="D196">
        <f>IF(OR(RIGHT(A196,2)="12",RIGHT(A196,2)="03",RIGHT(A196,2)="06",RIGHT(A196,2)="09"),TRUNC(Input!$B$12/B196),0)</f>
        <v>0</v>
      </c>
      <c r="E196">
        <f>IF(D196=0,0,IF(Input!$D$2="FISSA",Input!$D$3,MIN(Input!$D$6,MAX(Input!$D$5,B196*Input!$D$4))))</f>
        <v>0</v>
      </c>
      <c r="F196">
        <f t="shared" ref="F196:F259" si="19">F195+E196</f>
        <v>1950</v>
      </c>
      <c r="G196">
        <f>G195*(1+(($B196-$B195)/B195))*(1-Input!$B$8/12)</f>
        <v>355.11964121774616</v>
      </c>
      <c r="H196">
        <f t="shared" si="15"/>
        <v>583642.2883680634</v>
      </c>
      <c r="I196">
        <f>I195*(1+(($B196-$B195)/B195))*(1-Input!$B$9/12)</f>
        <v>346.56701138249298</v>
      </c>
      <c r="J196">
        <f t="shared" si="16"/>
        <v>569539.00176973094</v>
      </c>
      <c r="K196">
        <f>K195*(1+(($B196-$B195)/B195))*(1-Input!$B$10/12)</f>
        <v>332.76565235297312</v>
      </c>
      <c r="L196">
        <f t="shared" si="17"/>
        <v>546780.56073005265</v>
      </c>
    </row>
    <row r="197" spans="1:12" x14ac:dyDescent="0.35">
      <c r="A197" t="str">
        <f>Dati!A197</f>
        <v>2004-03</v>
      </c>
      <c r="B197">
        <f>Dati!B197</f>
        <v>359.01568499731798</v>
      </c>
      <c r="C197">
        <f t="shared" si="18"/>
        <v>1662</v>
      </c>
      <c r="D197">
        <f>IF(OR(RIGHT(A197,2)="12",RIGHT(A197,2)="03",RIGHT(A197,2)="06",RIGHT(A197,2)="09"),TRUNC(Input!$B$12/B197),0)</f>
        <v>13</v>
      </c>
      <c r="E197">
        <f>IF(D197=0,0,IF(Input!$D$2="FISSA",Input!$D$3,MIN(Input!$D$6,MAX(Input!$D$5,B197*Input!$D$4))))</f>
        <v>30</v>
      </c>
      <c r="F197">
        <f t="shared" si="19"/>
        <v>1980</v>
      </c>
      <c r="G197">
        <f>G196*(1+(($B197-$B196)/B196))*(1-Input!$B$8/12)</f>
        <v>353.19915079438181</v>
      </c>
      <c r="H197">
        <f t="shared" si="15"/>
        <v>585036.98862026259</v>
      </c>
      <c r="I197">
        <f>I196*(1+(($B197-$B196)/B196))*(1-Input!$B$9/12)</f>
        <v>344.64968347569379</v>
      </c>
      <c r="J197">
        <f t="shared" si="16"/>
        <v>570827.7739366031</v>
      </c>
      <c r="K197">
        <f>K196*(1+(($B197-$B196)/B196))*(1-Input!$B$10/12)</f>
        <v>330.85572130386936</v>
      </c>
      <c r="L197">
        <f t="shared" si="17"/>
        <v>547902.20880703093</v>
      </c>
    </row>
    <row r="198" spans="1:12" x14ac:dyDescent="0.35">
      <c r="A198" t="str">
        <f>Dati!A198</f>
        <v>2004-04</v>
      </c>
      <c r="B198">
        <f>Dati!B198</f>
        <v>350.77498199492601</v>
      </c>
      <c r="C198">
        <f t="shared" si="18"/>
        <v>1662</v>
      </c>
      <c r="D198">
        <f>IF(OR(RIGHT(A198,2)="12",RIGHT(A198,2)="03",RIGHT(A198,2)="06",RIGHT(A198,2)="09"),TRUNC(Input!$B$12/B198),0)</f>
        <v>0</v>
      </c>
      <c r="E198">
        <f>IF(D198=0,0,IF(Input!$D$2="FISSA",Input!$D$3,MIN(Input!$D$6,MAX(Input!$D$5,B198*Input!$D$4))))</f>
        <v>0</v>
      </c>
      <c r="F198">
        <f t="shared" si="19"/>
        <v>1980</v>
      </c>
      <c r="G198">
        <f>G197*(1+(($B198-$B197)/B197))*(1-Input!$B$8/12)</f>
        <v>345.06320053760658</v>
      </c>
      <c r="H198">
        <f t="shared" si="15"/>
        <v>571515.03929350211</v>
      </c>
      <c r="I198">
        <f>I197*(1+(($B198-$B197)/B197))*(1-Input!$B$9/12)</f>
        <v>336.66857804635731</v>
      </c>
      <c r="J198">
        <f t="shared" si="16"/>
        <v>557563.1767130458</v>
      </c>
      <c r="K198">
        <f>K197*(1+(($B198-$B197)/B197))*(1-Input!$B$10/12)</f>
        <v>323.12669864302717</v>
      </c>
      <c r="L198">
        <f t="shared" si="17"/>
        <v>535056.5731447112</v>
      </c>
    </row>
    <row r="199" spans="1:12" x14ac:dyDescent="0.35">
      <c r="A199" t="str">
        <f>Dati!A199</f>
        <v>2004-05</v>
      </c>
      <c r="B199">
        <f>Dati!B199</f>
        <v>353.73399328063698</v>
      </c>
      <c r="C199">
        <f t="shared" si="18"/>
        <v>1662</v>
      </c>
      <c r="D199">
        <f>IF(OR(RIGHT(A199,2)="12",RIGHT(A199,2)="03",RIGHT(A199,2)="06",RIGHT(A199,2)="09"),TRUNC(Input!$B$12/B199),0)</f>
        <v>0</v>
      </c>
      <c r="E199">
        <f>IF(D199=0,0,IF(Input!$D$2="FISSA",Input!$D$3,MIN(Input!$D$6,MAX(Input!$D$5,B199*Input!$D$4))))</f>
        <v>0</v>
      </c>
      <c r="F199">
        <f t="shared" si="19"/>
        <v>1980</v>
      </c>
      <c r="G199">
        <f>G198*(1+(($B199-$B198)/B198))*(1-Input!$B$8/12)</f>
        <v>347.94503145839684</v>
      </c>
      <c r="H199">
        <f t="shared" si="15"/>
        <v>576304.64228385559</v>
      </c>
      <c r="I199">
        <f>I198*(1+(($B199-$B198)/B198))*(1-Input!$B$9/12)</f>
        <v>339.43786183720709</v>
      </c>
      <c r="J199">
        <f t="shared" si="16"/>
        <v>562165.72637343814</v>
      </c>
      <c r="K199">
        <f>K198*(1+(($B199-$B198)/B198))*(1-Input!$B$10/12)</f>
        <v>325.71670711197868</v>
      </c>
      <c r="L199">
        <f t="shared" si="17"/>
        <v>539361.16722010856</v>
      </c>
    </row>
    <row r="200" spans="1:12" x14ac:dyDescent="0.35">
      <c r="A200" t="str">
        <f>Dati!A200</f>
        <v>2004-06</v>
      </c>
      <c r="B200">
        <f>Dati!B200</f>
        <v>360.88286752376303</v>
      </c>
      <c r="C200">
        <f t="shared" si="18"/>
        <v>1675</v>
      </c>
      <c r="D200">
        <f>IF(OR(RIGHT(A200,2)="12",RIGHT(A200,2)="03",RIGHT(A200,2)="06",RIGHT(A200,2)="09"),TRUNC(Input!$B$12/B200),0)</f>
        <v>13</v>
      </c>
      <c r="E200">
        <f>IF(D200=0,0,IF(Input!$D$2="FISSA",Input!$D$3,MIN(Input!$D$6,MAX(Input!$D$5,B200*Input!$D$4))))</f>
        <v>30</v>
      </c>
      <c r="F200">
        <f t="shared" si="19"/>
        <v>2010</v>
      </c>
      <c r="G200">
        <f>G199*(1+(($B200-$B199)/B199))*(1-Input!$B$8/12)</f>
        <v>354.94733084270774</v>
      </c>
      <c r="H200">
        <f t="shared" si="15"/>
        <v>592526.77916153544</v>
      </c>
      <c r="I200">
        <f>I199*(1+(($B200-$B199)/B199))*(1-Input!$B$9/12)</f>
        <v>346.22566951344584</v>
      </c>
      <c r="J200">
        <f t="shared" si="16"/>
        <v>577917.99643502175</v>
      </c>
      <c r="K200">
        <f>K199*(1+(($B200-$B199)/B199))*(1-Input!$B$10/12)</f>
        <v>332.1609010448114</v>
      </c>
      <c r="L200">
        <f t="shared" si="17"/>
        <v>554359.50925005914</v>
      </c>
    </row>
    <row r="201" spans="1:12" x14ac:dyDescent="0.35">
      <c r="A201" t="str">
        <f>Dati!A201</f>
        <v>2004-07</v>
      </c>
      <c r="B201">
        <f>Dati!B201</f>
        <v>349.43522895711698</v>
      </c>
      <c r="C201">
        <f t="shared" si="18"/>
        <v>1675</v>
      </c>
      <c r="D201">
        <f>IF(OR(RIGHT(A201,2)="12",RIGHT(A201,2)="03",RIGHT(A201,2)="06",RIGHT(A201,2)="09"),TRUNC(Input!$B$12/B201),0)</f>
        <v>0</v>
      </c>
      <c r="E201">
        <f>IF(D201=0,0,IF(Input!$D$2="FISSA",Input!$D$3,MIN(Input!$D$6,MAX(Input!$D$5,B201*Input!$D$4))))</f>
        <v>0</v>
      </c>
      <c r="F201">
        <f t="shared" si="19"/>
        <v>2010</v>
      </c>
      <c r="G201">
        <f>G200*(1+(($B201-$B200)/B200))*(1-Input!$B$8/12)</f>
        <v>343.65933397328985</v>
      </c>
      <c r="H201">
        <f t="shared" si="15"/>
        <v>573619.38440526044</v>
      </c>
      <c r="I201">
        <f>I200*(1+(($B201-$B200)/B200))*(1-Input!$B$9/12)</f>
        <v>335.173132608446</v>
      </c>
      <c r="J201">
        <f t="shared" si="16"/>
        <v>559404.9971191471</v>
      </c>
      <c r="K201">
        <f>K200*(1+(($B201-$B200)/B200))*(1-Input!$B$10/12)</f>
        <v>321.49034764771255</v>
      </c>
      <c r="L201">
        <f t="shared" si="17"/>
        <v>536486.33230991848</v>
      </c>
    </row>
    <row r="202" spans="1:12" x14ac:dyDescent="0.35">
      <c r="A202" t="str">
        <f>Dati!A202</f>
        <v>2004-08</v>
      </c>
      <c r="B202">
        <f>Dati!B202</f>
        <v>351.70389552034402</v>
      </c>
      <c r="C202">
        <f t="shared" si="18"/>
        <v>1675</v>
      </c>
      <c r="D202">
        <f>IF(OR(RIGHT(A202,2)="12",RIGHT(A202,2)="03",RIGHT(A202,2)="06",RIGHT(A202,2)="09"),TRUNC(Input!$B$12/B202),0)</f>
        <v>0</v>
      </c>
      <c r="E202">
        <f>IF(D202=0,0,IF(Input!$D$2="FISSA",Input!$D$3,MIN(Input!$D$6,MAX(Input!$D$5,B202*Input!$D$4))))</f>
        <v>0</v>
      </c>
      <c r="F202">
        <f t="shared" si="19"/>
        <v>2010</v>
      </c>
      <c r="G202">
        <f>G201*(1+(($B202-$B201)/B201))*(1-Input!$B$8/12)</f>
        <v>345.86167701851934</v>
      </c>
      <c r="H202">
        <f t="shared" si="15"/>
        <v>577308.30900601984</v>
      </c>
      <c r="I202">
        <f>I201*(1+(($B202-$B201)/B201))*(1-Input!$B$9/12)</f>
        <v>337.27892312729097</v>
      </c>
      <c r="J202">
        <f t="shared" si="16"/>
        <v>562932.1962382124</v>
      </c>
      <c r="K202">
        <f>K201*(1+(($B202-$B201)/B201))*(1-Input!$B$10/12)</f>
        <v>323.44276140679881</v>
      </c>
      <c r="L202">
        <f t="shared" si="17"/>
        <v>539756.62535638805</v>
      </c>
    </row>
    <row r="203" spans="1:12" x14ac:dyDescent="0.35">
      <c r="A203" t="str">
        <f>Dati!A203</f>
        <v>2004-09</v>
      </c>
      <c r="B203">
        <f>Dati!B203</f>
        <v>359.11425351957303</v>
      </c>
      <c r="C203">
        <f t="shared" si="18"/>
        <v>1688</v>
      </c>
      <c r="D203">
        <f>IF(OR(RIGHT(A203,2)="12",RIGHT(A203,2)="03",RIGHT(A203,2)="06",RIGHT(A203,2)="09"),TRUNC(Input!$B$12/B203),0)</f>
        <v>13</v>
      </c>
      <c r="E203">
        <f>IF(D203=0,0,IF(Input!$D$2="FISSA",Input!$D$3,MIN(Input!$D$6,MAX(Input!$D$5,B203*Input!$D$4))))</f>
        <v>30</v>
      </c>
      <c r="F203">
        <f t="shared" si="19"/>
        <v>2040</v>
      </c>
      <c r="G203">
        <f>G202*(1+(($B203-$B202)/B202))*(1-Input!$B$8/12)</f>
        <v>353.11951111116542</v>
      </c>
      <c r="H203">
        <f t="shared" si="15"/>
        <v>594025.73475564725</v>
      </c>
      <c r="I203">
        <f>I202*(1+(($B203-$B202)/B202))*(1-Input!$B$9/12)</f>
        <v>344.31360177742829</v>
      </c>
      <c r="J203">
        <f t="shared" si="16"/>
        <v>579161.35980029893</v>
      </c>
      <c r="K203">
        <f>K202*(1+(($B203-$B202)/B202))*(1-Input!$B$10/12)</f>
        <v>330.1200534132405</v>
      </c>
      <c r="L203">
        <f t="shared" si="17"/>
        <v>555202.65016154991</v>
      </c>
    </row>
    <row r="204" spans="1:12" x14ac:dyDescent="0.35">
      <c r="A204" t="str">
        <f>Dati!A204</f>
        <v>2004-10</v>
      </c>
      <c r="B204">
        <f>Dati!B204</f>
        <v>367.97615325141101</v>
      </c>
      <c r="C204">
        <f t="shared" si="18"/>
        <v>1688</v>
      </c>
      <c r="D204">
        <f>IF(OR(RIGHT(A204,2)="12",RIGHT(A204,2)="03",RIGHT(A204,2)="06",RIGHT(A204,2)="09"),TRUNC(Input!$B$12/B204),0)</f>
        <v>0</v>
      </c>
      <c r="E204">
        <f>IF(D204=0,0,IF(Input!$D$2="FISSA",Input!$D$3,MIN(Input!$D$6,MAX(Input!$D$5,B204*Input!$D$4))))</f>
        <v>0</v>
      </c>
      <c r="F204">
        <f t="shared" si="19"/>
        <v>2040</v>
      </c>
      <c r="G204">
        <f>G203*(1+(($B204-$B203)/B203))*(1-Input!$B$8/12)</f>
        <v>361.80332517214487</v>
      </c>
      <c r="H204">
        <f t="shared" si="15"/>
        <v>608684.01289058058</v>
      </c>
      <c r="I204">
        <f>I203*(1+(($B204-$B203)/B203))*(1-Input!$B$9/12)</f>
        <v>352.7367621506308</v>
      </c>
      <c r="J204">
        <f t="shared" si="16"/>
        <v>593379.65451026475</v>
      </c>
      <c r="K204">
        <f>K203*(1+(($B204-$B203)/B203))*(1-Input!$B$10/12)</f>
        <v>338.12551589926574</v>
      </c>
      <c r="L204">
        <f t="shared" si="17"/>
        <v>568715.87083796051</v>
      </c>
    </row>
    <row r="205" spans="1:12" x14ac:dyDescent="0.35">
      <c r="A205" t="str">
        <f>Dati!A205</f>
        <v>2004-11</v>
      </c>
      <c r="B205">
        <f>Dati!B205</f>
        <v>388.188705233272</v>
      </c>
      <c r="C205">
        <f t="shared" si="18"/>
        <v>1688</v>
      </c>
      <c r="D205">
        <f>IF(OR(RIGHT(A205,2)="12",RIGHT(A205,2)="03",RIGHT(A205,2)="06",RIGHT(A205,2)="09"),TRUNC(Input!$B$12/B205),0)</f>
        <v>0</v>
      </c>
      <c r="E205">
        <f>IF(D205=0,0,IF(Input!$D$2="FISSA",Input!$D$3,MIN(Input!$D$6,MAX(Input!$D$5,B205*Input!$D$4))))</f>
        <v>0</v>
      </c>
      <c r="F205">
        <f t="shared" si="19"/>
        <v>2040</v>
      </c>
      <c r="G205">
        <f>G204*(1+(($B205-$B204)/B204))*(1-Input!$B$8/12)</f>
        <v>381.64500364970303</v>
      </c>
      <c r="H205">
        <f t="shared" si="15"/>
        <v>642176.76616069872</v>
      </c>
      <c r="I205">
        <f>I204*(1+(($B205-$B204)/B204))*(1-Input!$B$9/12)</f>
        <v>372.03470665740122</v>
      </c>
      <c r="J205">
        <f t="shared" si="16"/>
        <v>625954.58483769326</v>
      </c>
      <c r="K205">
        <f>K204*(1+(($B205-$B204)/B204))*(1-Input!$B$10/12)</f>
        <v>356.54977870998397</v>
      </c>
      <c r="L205">
        <f t="shared" si="17"/>
        <v>599816.02646245295</v>
      </c>
    </row>
    <row r="206" spans="1:12" x14ac:dyDescent="0.35">
      <c r="A206" t="str">
        <f>Dati!A206</f>
        <v>2004-12</v>
      </c>
      <c r="B206">
        <f>Dati!B206</f>
        <v>403.31969943528497</v>
      </c>
      <c r="C206">
        <f t="shared" si="18"/>
        <v>1700</v>
      </c>
      <c r="D206">
        <f>IF(OR(RIGHT(A206,2)="12",RIGHT(A206,2)="03",RIGHT(A206,2)="06",RIGHT(A206,2)="09"),TRUNC(Input!$B$12/B206),0)</f>
        <v>12</v>
      </c>
      <c r="E206">
        <f>IF(D206=0,0,IF(Input!$D$2="FISSA",Input!$D$3,MIN(Input!$D$6,MAX(Input!$D$5,B206*Input!$D$4))))</f>
        <v>30</v>
      </c>
      <c r="F206">
        <f t="shared" si="19"/>
        <v>2070</v>
      </c>
      <c r="G206">
        <f>G205*(1+(($B206-$B205)/B205))*(1-Input!$B$8/12)</f>
        <v>396.48789109274406</v>
      </c>
      <c r="H206">
        <f t="shared" si="15"/>
        <v>671959.41485766496</v>
      </c>
      <c r="I206">
        <f>I205*(1+(($B206-$B205)/B205))*(1-Input!$B$9/12)</f>
        <v>386.45551468448127</v>
      </c>
      <c r="J206">
        <f t="shared" si="16"/>
        <v>654904.37496361812</v>
      </c>
      <c r="K206">
        <f>K205*(1+(($B206-$B205)/B205))*(1-Input!$B$10/12)</f>
        <v>370.29318344280392</v>
      </c>
      <c r="L206">
        <f t="shared" si="17"/>
        <v>627428.41185276664</v>
      </c>
    </row>
    <row r="207" spans="1:12" x14ac:dyDescent="0.35">
      <c r="A207" t="str">
        <f>Dati!A207</f>
        <v>2005-01</v>
      </c>
      <c r="B207">
        <f>Dati!B207</f>
        <v>394.851423295963</v>
      </c>
      <c r="C207">
        <f t="shared" si="18"/>
        <v>1700</v>
      </c>
      <c r="D207">
        <f>IF(OR(RIGHT(A207,2)="12",RIGHT(A207,2)="03",RIGHT(A207,2)="06",RIGHT(A207,2)="09"),TRUNC(Input!$B$12/B207),0)</f>
        <v>0</v>
      </c>
      <c r="E207">
        <f>IF(D207=0,0,IF(Input!$D$2="FISSA",Input!$D$3,MIN(Input!$D$6,MAX(Input!$D$5,B207*Input!$D$4))))</f>
        <v>0</v>
      </c>
      <c r="F207">
        <f t="shared" si="19"/>
        <v>2070</v>
      </c>
      <c r="G207">
        <f>G206*(1+(($B207-$B206)/B206))*(1-Input!$B$8/12)</f>
        <v>388.13071165651354</v>
      </c>
      <c r="H207">
        <f t="shared" si="15"/>
        <v>657752.20981607307</v>
      </c>
      <c r="I207">
        <f>I206*(1+(($B207-$B206)/B206))*(1-Input!$B$9/12)</f>
        <v>378.26250520641321</v>
      </c>
      <c r="J207">
        <f t="shared" si="16"/>
        <v>640976.25885090244</v>
      </c>
      <c r="K207">
        <f>K206*(1+(($B207-$B206)/B206))*(1-Input!$B$10/12)</f>
        <v>362.36729711219704</v>
      </c>
      <c r="L207">
        <f t="shared" si="17"/>
        <v>613954.40509073494</v>
      </c>
    </row>
    <row r="208" spans="1:12" x14ac:dyDescent="0.35">
      <c r="A208" t="str">
        <f>Dati!A208</f>
        <v>2005-02</v>
      </c>
      <c r="B208">
        <f>Dati!B208</f>
        <v>408.71401639534201</v>
      </c>
      <c r="C208">
        <f t="shared" si="18"/>
        <v>1700</v>
      </c>
      <c r="D208">
        <f>IF(OR(RIGHT(A208,2)="12",RIGHT(A208,2)="03",RIGHT(A208,2)="06",RIGHT(A208,2)="09"),TRUNC(Input!$B$12/B208),0)</f>
        <v>0</v>
      </c>
      <c r="E208">
        <f>IF(D208=0,0,IF(Input!$D$2="FISSA",Input!$D$3,MIN(Input!$D$6,MAX(Input!$D$5,B208*Input!$D$4))))</f>
        <v>0</v>
      </c>
      <c r="F208">
        <f t="shared" si="19"/>
        <v>2070</v>
      </c>
      <c r="G208">
        <f>G207*(1+(($B208-$B207)/B207))*(1-Input!$B$8/12)</f>
        <v>401.72387169063506</v>
      </c>
      <c r="H208">
        <f t="shared" si="15"/>
        <v>680860.58187407965</v>
      </c>
      <c r="I208">
        <f>I207*(1+(($B208-$B207)/B207))*(1-Input!$B$9/12)</f>
        <v>391.46111690228577</v>
      </c>
      <c r="J208">
        <f t="shared" si="16"/>
        <v>663413.89873388584</v>
      </c>
      <c r="K208">
        <f>K207*(1+(($B208-$B207)/B207))*(1-Input!$B$10/12)</f>
        <v>374.93313796371581</v>
      </c>
      <c r="L208">
        <f t="shared" si="17"/>
        <v>635316.33453831682</v>
      </c>
    </row>
    <row r="209" spans="1:12" x14ac:dyDescent="0.35">
      <c r="A209" t="str">
        <f>Dati!A209</f>
        <v>2005-03</v>
      </c>
      <c r="B209">
        <f>Dati!B209</f>
        <v>399.87187172793</v>
      </c>
      <c r="C209">
        <f t="shared" si="18"/>
        <v>1712</v>
      </c>
      <c r="D209">
        <f>IF(OR(RIGHT(A209,2)="12",RIGHT(A209,2)="03",RIGHT(A209,2)="06",RIGHT(A209,2)="09"),TRUNC(Input!$B$12/B209),0)</f>
        <v>12</v>
      </c>
      <c r="E209">
        <f>IF(D209=0,0,IF(Input!$D$2="FISSA",Input!$D$3,MIN(Input!$D$6,MAX(Input!$D$5,B209*Input!$D$4))))</f>
        <v>30</v>
      </c>
      <c r="F209">
        <f t="shared" si="19"/>
        <v>2100</v>
      </c>
      <c r="G209">
        <f>G208*(1+(($B209-$B208)/B208))*(1-Input!$B$8/12)</f>
        <v>393.0001995062027</v>
      </c>
      <c r="H209">
        <f t="shared" si="15"/>
        <v>670716.34155461902</v>
      </c>
      <c r="I209">
        <f>I208*(1+(($B209-$B208)/B208))*(1-Input!$B$9/12)</f>
        <v>382.91243249833661</v>
      </c>
      <c r="J209">
        <f t="shared" si="16"/>
        <v>653446.08443715225</v>
      </c>
      <c r="K209">
        <f>K208*(1+(($B209-$B208)/B208))*(1-Input!$B$10/12)</f>
        <v>366.66896851798515</v>
      </c>
      <c r="L209">
        <f t="shared" si="17"/>
        <v>625637.27410279063</v>
      </c>
    </row>
    <row r="210" spans="1:12" x14ac:dyDescent="0.35">
      <c r="A210" t="str">
        <f>Dati!A210</f>
        <v>2005-04</v>
      </c>
      <c r="B210">
        <f>Dati!B210</f>
        <v>391.31898542564198</v>
      </c>
      <c r="C210">
        <f t="shared" si="18"/>
        <v>1712</v>
      </c>
      <c r="D210">
        <f>IF(OR(RIGHT(A210,2)="12",RIGHT(A210,2)="03",RIGHT(A210,2)="06",RIGHT(A210,2)="09"),TRUNC(Input!$B$12/B210),0)</f>
        <v>0</v>
      </c>
      <c r="E210">
        <f>IF(D210=0,0,IF(Input!$D$2="FISSA",Input!$D$3,MIN(Input!$D$6,MAX(Input!$D$5,B210*Input!$D$4))))</f>
        <v>0</v>
      </c>
      <c r="F210">
        <f t="shared" si="19"/>
        <v>2100</v>
      </c>
      <c r="G210">
        <f>G209*(1+(($B210-$B209)/B209))*(1-Input!$B$8/12)</f>
        <v>384.56224233794421</v>
      </c>
      <c r="H210">
        <f t="shared" si="15"/>
        <v>656270.55888256046</v>
      </c>
      <c r="I210">
        <f>I209*(1+(($B210-$B209)/B209))*(1-Input!$B$9/12)</f>
        <v>374.64422563565512</v>
      </c>
      <c r="J210">
        <f t="shared" si="16"/>
        <v>639290.91428824153</v>
      </c>
      <c r="K210">
        <f>K209*(1+(($B210-$B209)/B209))*(1-Input!$B$10/12)</f>
        <v>358.67675039868351</v>
      </c>
      <c r="L210">
        <f t="shared" si="17"/>
        <v>611954.59668254619</v>
      </c>
    </row>
    <row r="211" spans="1:12" x14ac:dyDescent="0.35">
      <c r="A211" t="str">
        <f>Dati!A211</f>
        <v>2005-05</v>
      </c>
      <c r="B211">
        <f>Dati!B211</f>
        <v>398.91937121548898</v>
      </c>
      <c r="C211">
        <f t="shared" si="18"/>
        <v>1712</v>
      </c>
      <c r="D211">
        <f>IF(OR(RIGHT(A211,2)="12",RIGHT(A211,2)="03",RIGHT(A211,2)="06",RIGHT(A211,2)="09"),TRUNC(Input!$B$12/B211),0)</f>
        <v>0</v>
      </c>
      <c r="E211">
        <f>IF(D211=0,0,IF(Input!$D$2="FISSA",Input!$D$3,MIN(Input!$D$6,MAX(Input!$D$5,B211*Input!$D$4))))</f>
        <v>0</v>
      </c>
      <c r="F211">
        <f t="shared" si="19"/>
        <v>2100</v>
      </c>
      <c r="G211">
        <f>G210*(1+(($B211-$B210)/B210))*(1-Input!$B$8/12)</f>
        <v>391.99872612661818</v>
      </c>
      <c r="H211">
        <f t="shared" si="15"/>
        <v>669001.81912877038</v>
      </c>
      <c r="I211">
        <f>I210*(1+(($B211-$B210)/B210))*(1-Input!$B$9/12)</f>
        <v>381.84117938835328</v>
      </c>
      <c r="J211">
        <f t="shared" si="16"/>
        <v>651612.09911286086</v>
      </c>
      <c r="K211">
        <f>K210*(1+(($B211-$B210)/B210))*(1-Input!$B$10/12)</f>
        <v>365.4907916701215</v>
      </c>
      <c r="L211">
        <f t="shared" si="17"/>
        <v>623620.23533924797</v>
      </c>
    </row>
    <row r="212" spans="1:12" x14ac:dyDescent="0.35">
      <c r="A212" t="str">
        <f>Dati!A212</f>
        <v>2005-06</v>
      </c>
      <c r="B212">
        <f>Dati!B212</f>
        <v>403.12806298448999</v>
      </c>
      <c r="C212">
        <f t="shared" si="18"/>
        <v>1724</v>
      </c>
      <c r="D212">
        <f>IF(OR(RIGHT(A212,2)="12",RIGHT(A212,2)="03",RIGHT(A212,2)="06",RIGHT(A212,2)="09"),TRUNC(Input!$B$12/B212),0)</f>
        <v>12</v>
      </c>
      <c r="E212">
        <f>IF(D212=0,0,IF(Input!$D$2="FISSA",Input!$D$3,MIN(Input!$D$6,MAX(Input!$D$5,B212*Input!$D$4))))</f>
        <v>30</v>
      </c>
      <c r="F212">
        <f t="shared" si="19"/>
        <v>2130</v>
      </c>
      <c r="G212">
        <f>G211*(1+(($B212-$B211)/B211))*(1-Input!$B$8/12)</f>
        <v>396.10139228659494</v>
      </c>
      <c r="H212">
        <f t="shared" si="15"/>
        <v>680748.80030208966</v>
      </c>
      <c r="I212">
        <f>I211*(1+(($B212-$B211)/B211))*(1-Input!$B$9/12)</f>
        <v>385.78930275848978</v>
      </c>
      <c r="J212">
        <f t="shared" si="16"/>
        <v>662970.75795563636</v>
      </c>
      <c r="K212">
        <f>K211*(1+(($B212-$B211)/B211))*(1-Input!$B$10/12)</f>
        <v>369.19290968003213</v>
      </c>
      <c r="L212">
        <f t="shared" si="17"/>
        <v>634358.57628837542</v>
      </c>
    </row>
    <row r="213" spans="1:12" x14ac:dyDescent="0.35">
      <c r="A213" t="str">
        <f>Dati!A213</f>
        <v>2005-07</v>
      </c>
      <c r="B213">
        <f>Dati!B213</f>
        <v>418.14221418205602</v>
      </c>
      <c r="C213">
        <f t="shared" si="18"/>
        <v>1724</v>
      </c>
      <c r="D213">
        <f>IF(OR(RIGHT(A213,2)="12",RIGHT(A213,2)="03",RIGHT(A213,2)="06",RIGHT(A213,2)="09"),TRUNC(Input!$B$12/B213),0)</f>
        <v>0</v>
      </c>
      <c r="E213">
        <f>IF(D213=0,0,IF(Input!$D$2="FISSA",Input!$D$3,MIN(Input!$D$6,MAX(Input!$D$5,B213*Input!$D$4))))</f>
        <v>0</v>
      </c>
      <c r="F213">
        <f t="shared" si="19"/>
        <v>2130</v>
      </c>
      <c r="G213">
        <f>G212*(1+(($B213-$B212)/B212))*(1-Input!$B$8/12)</f>
        <v>410.81960347568969</v>
      </c>
      <c r="H213">
        <f t="shared" si="15"/>
        <v>706122.99639208906</v>
      </c>
      <c r="I213">
        <f>I212*(1+(($B213-$B212)/B212))*(1-Input!$B$9/12)</f>
        <v>400.07432085122576</v>
      </c>
      <c r="J213">
        <f t="shared" si="16"/>
        <v>687598.12914751319</v>
      </c>
      <c r="K213">
        <f>K212*(1+(($B213-$B212)/B212))*(1-Input!$B$10/12)</f>
        <v>382.7836161943506</v>
      </c>
      <c r="L213">
        <f t="shared" si="17"/>
        <v>657788.95431906043</v>
      </c>
    </row>
    <row r="214" spans="1:12" x14ac:dyDescent="0.35">
      <c r="A214" t="str">
        <f>Dati!A214</f>
        <v>2005-08</v>
      </c>
      <c r="B214">
        <f>Dati!B214</f>
        <v>421.51181169255301</v>
      </c>
      <c r="C214">
        <f t="shared" si="18"/>
        <v>1724</v>
      </c>
      <c r="D214">
        <f>IF(OR(RIGHT(A214,2)="12",RIGHT(A214,2)="03",RIGHT(A214,2)="06",RIGHT(A214,2)="09"),TRUNC(Input!$B$12/B214),0)</f>
        <v>0</v>
      </c>
      <c r="E214">
        <f>IF(D214=0,0,IF(Input!$D$2="FISSA",Input!$D$3,MIN(Input!$D$6,MAX(Input!$D$5,B214*Input!$D$4))))</f>
        <v>0</v>
      </c>
      <c r="F214">
        <f t="shared" si="19"/>
        <v>2130</v>
      </c>
      <c r="G214">
        <f>G213*(1+(($B214-$B213)/B213))*(1-Input!$B$8/12)</f>
        <v>414.09568090515876</v>
      </c>
      <c r="H214">
        <f t="shared" si="15"/>
        <v>711770.95388049365</v>
      </c>
      <c r="I214">
        <f>I213*(1+(($B214-$B213)/B213))*(1-Input!$B$9/12)</f>
        <v>403.21429782612176</v>
      </c>
      <c r="J214">
        <f t="shared" si="16"/>
        <v>693011.44945223397</v>
      </c>
      <c r="K214">
        <f>K213*(1+(($B214-$B213)/B213))*(1-Input!$B$10/12)</f>
        <v>385.70749812313557</v>
      </c>
      <c r="L214">
        <f t="shared" si="17"/>
        <v>662829.7267642857</v>
      </c>
    </row>
    <row r="215" spans="1:12" x14ac:dyDescent="0.35">
      <c r="A215" t="str">
        <f>Dati!A215</f>
        <v>2005-09</v>
      </c>
      <c r="B215">
        <f>Dati!B215</f>
        <v>434.31197560808698</v>
      </c>
      <c r="C215">
        <f t="shared" si="18"/>
        <v>1735</v>
      </c>
      <c r="D215">
        <f>IF(OR(RIGHT(A215,2)="12",RIGHT(A215,2)="03",RIGHT(A215,2)="06",RIGHT(A215,2)="09"),TRUNC(Input!$B$12/B215),0)</f>
        <v>11</v>
      </c>
      <c r="E215">
        <f>IF(D215=0,0,IF(Input!$D$2="FISSA",Input!$D$3,MIN(Input!$D$6,MAX(Input!$D$5,B215*Input!$D$4))))</f>
        <v>30</v>
      </c>
      <c r="F215">
        <f t="shared" si="19"/>
        <v>2160</v>
      </c>
      <c r="G215">
        <f>G214*(1+(($B215-$B214)/B214))*(1-Input!$B$8/12)</f>
        <v>426.63508127207069</v>
      </c>
      <c r="H215">
        <f t="shared" si="15"/>
        <v>738051.8660070427</v>
      </c>
      <c r="I215">
        <f>I214*(1+(($B215-$B214)/B214))*(1-Input!$B$9/12)</f>
        <v>415.3722622377029</v>
      </c>
      <c r="J215">
        <f t="shared" si="16"/>
        <v>718510.87498241453</v>
      </c>
      <c r="K215">
        <f>K214*(1+(($B215-$B214)/B214))*(1-Input!$B$10/12)</f>
        <v>397.25479087692645</v>
      </c>
      <c r="L215">
        <f t="shared" si="17"/>
        <v>687077.06217146735</v>
      </c>
    </row>
    <row r="216" spans="1:12" x14ac:dyDescent="0.35">
      <c r="A216" t="str">
        <f>Dati!A216</f>
        <v>2005-10</v>
      </c>
      <c r="B216">
        <f>Dati!B216</f>
        <v>422.69463277724498</v>
      </c>
      <c r="C216">
        <f t="shared" si="18"/>
        <v>1735</v>
      </c>
      <c r="D216">
        <f>IF(OR(RIGHT(A216,2)="12",RIGHT(A216,2)="03",RIGHT(A216,2)="06",RIGHT(A216,2)="09"),TRUNC(Input!$B$12/B216),0)</f>
        <v>0</v>
      </c>
      <c r="E216">
        <f>IF(D216=0,0,IF(Input!$D$2="FISSA",Input!$D$3,MIN(Input!$D$6,MAX(Input!$D$5,B216*Input!$D$4))))</f>
        <v>0</v>
      </c>
      <c r="F216">
        <f t="shared" si="19"/>
        <v>2160</v>
      </c>
      <c r="G216">
        <f>G215*(1+(($B216-$B215)/B215))*(1-Input!$B$8/12)</f>
        <v>415.18848455836365</v>
      </c>
      <c r="H216">
        <f t="shared" si="15"/>
        <v>718192.02070876095</v>
      </c>
      <c r="I216">
        <f>I215*(1+(($B216-$B215)/B215))*(1-Input!$B$9/12)</f>
        <v>404.17731367240896</v>
      </c>
      <c r="J216">
        <f t="shared" si="16"/>
        <v>699087.63922162959</v>
      </c>
      <c r="K216">
        <f>K215*(1+(($B216-$B215)/B215))*(1-Input!$B$10/12)</f>
        <v>386.46758957560968</v>
      </c>
      <c r="L216">
        <f t="shared" si="17"/>
        <v>668361.26791368274</v>
      </c>
    </row>
    <row r="217" spans="1:12" x14ac:dyDescent="0.35">
      <c r="A217" t="str">
        <f>Dati!A217</f>
        <v>2005-11</v>
      </c>
      <c r="B217">
        <f>Dati!B217</f>
        <v>438.30415924552801</v>
      </c>
      <c r="C217">
        <f t="shared" si="18"/>
        <v>1735</v>
      </c>
      <c r="D217">
        <f>IF(OR(RIGHT(A217,2)="12",RIGHT(A217,2)="03",RIGHT(A217,2)="06",RIGHT(A217,2)="09"),TRUNC(Input!$B$12/B217),0)</f>
        <v>0</v>
      </c>
      <c r="E217">
        <f>IF(D217=0,0,IF(Input!$D$2="FISSA",Input!$D$3,MIN(Input!$D$6,MAX(Input!$D$5,B217*Input!$D$4))))</f>
        <v>0</v>
      </c>
      <c r="F217">
        <f t="shared" si="19"/>
        <v>2160</v>
      </c>
      <c r="G217">
        <f>G216*(1+(($B217-$B216)/B216))*(1-Input!$B$8/12)</f>
        <v>430.48494264976097</v>
      </c>
      <c r="H217">
        <f t="shared" si="15"/>
        <v>744731.37549733534</v>
      </c>
      <c r="I217">
        <f>I216*(1+(($B217-$B216)/B216))*(1-Input!$B$9/12)</f>
        <v>419.01570810212041</v>
      </c>
      <c r="J217">
        <f t="shared" si="16"/>
        <v>724832.25355717889</v>
      </c>
      <c r="K217">
        <f>K216*(1+(($B217-$B216)/B216))*(1-Input!$B$10/12)</f>
        <v>400.5723268800316</v>
      </c>
      <c r="L217">
        <f t="shared" si="17"/>
        <v>692832.98713685479</v>
      </c>
    </row>
    <row r="218" spans="1:12" x14ac:dyDescent="0.35">
      <c r="A218" t="str">
        <f>Dati!A218</f>
        <v>2005-12</v>
      </c>
      <c r="B218">
        <f>Dati!B218</f>
        <v>449.19174569477002</v>
      </c>
      <c r="C218">
        <f t="shared" si="18"/>
        <v>1746</v>
      </c>
      <c r="D218">
        <f>IF(OR(RIGHT(A218,2)="12",RIGHT(A218,2)="03",RIGHT(A218,2)="06",RIGHT(A218,2)="09"),TRUNC(Input!$B$12/B218),0)</f>
        <v>11</v>
      </c>
      <c r="E218">
        <f>IF(D218=0,0,IF(Input!$D$2="FISSA",Input!$D$3,MIN(Input!$D$6,MAX(Input!$D$5,B218*Input!$D$4))))</f>
        <v>30</v>
      </c>
      <c r="F218">
        <f t="shared" si="19"/>
        <v>2190</v>
      </c>
      <c r="G218">
        <f>G217*(1+(($B218-$B217)/B217))*(1-Input!$B$8/12)</f>
        <v>441.14153291802586</v>
      </c>
      <c r="H218">
        <f t="shared" si="15"/>
        <v>768043.11647487315</v>
      </c>
      <c r="I218">
        <f>I217*(1+(($B218-$B217)/B217))*(1-Input!$B$9/12)</f>
        <v>429.33470116669332</v>
      </c>
      <c r="J218">
        <f t="shared" si="16"/>
        <v>747428.38823704654</v>
      </c>
      <c r="K218">
        <f>K217*(1+(($B218-$B217)/B217))*(1-Input!$B$10/12)</f>
        <v>410.35159394417144</v>
      </c>
      <c r="L218">
        <f t="shared" si="17"/>
        <v>714283.88302652328</v>
      </c>
    </row>
    <row r="219" spans="1:12" x14ac:dyDescent="0.35">
      <c r="A219" t="str">
        <f>Dati!A219</f>
        <v>2006-01</v>
      </c>
      <c r="B219">
        <f>Dati!B219</f>
        <v>471.40394352892201</v>
      </c>
      <c r="C219">
        <f t="shared" si="18"/>
        <v>1746</v>
      </c>
      <c r="D219">
        <f>IF(OR(RIGHT(A219,2)="12",RIGHT(A219,2)="03",RIGHT(A219,2)="06",RIGHT(A219,2)="09"),TRUNC(Input!$B$12/B219),0)</f>
        <v>0</v>
      </c>
      <c r="E219">
        <f>IF(D219=0,0,IF(Input!$D$2="FISSA",Input!$D$3,MIN(Input!$D$6,MAX(Input!$D$5,B219*Input!$D$4))))</f>
        <v>0</v>
      </c>
      <c r="F219">
        <f t="shared" si="19"/>
        <v>2190</v>
      </c>
      <c r="G219">
        <f>G218*(1+(($B219-$B218)/B218))*(1-Input!$B$8/12)</f>
        <v>462.91707407818512</v>
      </c>
      <c r="H219">
        <f t="shared" si="15"/>
        <v>806063.21134051122</v>
      </c>
      <c r="I219">
        <f>I218*(1+(($B219-$B218)/B218))*(1-Input!$B$9/12)</f>
        <v>450.47111520859551</v>
      </c>
      <c r="J219">
        <f t="shared" si="16"/>
        <v>784332.56715420773</v>
      </c>
      <c r="K219">
        <f>K218*(1+(($B219-$B218)/B218))*(1-Input!$B$10/12)</f>
        <v>430.46374049701262</v>
      </c>
      <c r="L219">
        <f t="shared" si="17"/>
        <v>749399.69090778404</v>
      </c>
    </row>
    <row r="220" spans="1:12" x14ac:dyDescent="0.35">
      <c r="A220" t="str">
        <f>Dati!A220</f>
        <v>2006-02</v>
      </c>
      <c r="B220">
        <f>Dati!B220</f>
        <v>470.90302564236202</v>
      </c>
      <c r="C220">
        <f t="shared" si="18"/>
        <v>1746</v>
      </c>
      <c r="D220">
        <f>IF(OR(RIGHT(A220,2)="12",RIGHT(A220,2)="03",RIGHT(A220,2)="06",RIGHT(A220,2)="09"),TRUNC(Input!$B$12/B220),0)</f>
        <v>0</v>
      </c>
      <c r="E220">
        <f>IF(D220=0,0,IF(Input!$D$2="FISSA",Input!$D$3,MIN(Input!$D$6,MAX(Input!$D$5,B220*Input!$D$4))))</f>
        <v>0</v>
      </c>
      <c r="F220">
        <f t="shared" si="19"/>
        <v>2190</v>
      </c>
      <c r="G220">
        <f>G219*(1+(($B220-$B219)/B219))*(1-Input!$B$8/12)</f>
        <v>462.38663898092722</v>
      </c>
      <c r="H220">
        <f t="shared" si="15"/>
        <v>805137.07166069897</v>
      </c>
      <c r="I220">
        <f>I219*(1+(($B220-$B219)/B219))*(1-Input!$B$9/12)</f>
        <v>449.89869230037277</v>
      </c>
      <c r="J220">
        <f t="shared" si="16"/>
        <v>783333.11675645085</v>
      </c>
      <c r="K220">
        <f>K219*(1+(($B220-$B219)/B219))*(1-Input!$B$10/12)</f>
        <v>429.82715671995243</v>
      </c>
      <c r="L220">
        <f t="shared" si="17"/>
        <v>748288.21563303692</v>
      </c>
    </row>
    <row r="221" spans="1:12" x14ac:dyDescent="0.35">
      <c r="A221" t="str">
        <f>Dati!A221</f>
        <v>2006-03</v>
      </c>
      <c r="B221">
        <f>Dati!B221</f>
        <v>481.01146060377198</v>
      </c>
      <c r="C221">
        <f t="shared" si="18"/>
        <v>1756</v>
      </c>
      <c r="D221">
        <f>IF(OR(RIGHT(A221,2)="12",RIGHT(A221,2)="03",RIGHT(A221,2)="06",RIGHT(A221,2)="09"),TRUNC(Input!$B$12/B221),0)</f>
        <v>10</v>
      </c>
      <c r="E221">
        <f>IF(D221=0,0,IF(Input!$D$2="FISSA",Input!$D$3,MIN(Input!$D$6,MAX(Input!$D$5,B221*Input!$D$4))))</f>
        <v>30</v>
      </c>
      <c r="F221">
        <f t="shared" si="19"/>
        <v>2220</v>
      </c>
      <c r="G221">
        <f>G220*(1+(($B221-$B220)/B220))*(1-Input!$B$8/12)</f>
        <v>472.27290127756766</v>
      </c>
      <c r="H221">
        <f t="shared" si="15"/>
        <v>827091.21464340878</v>
      </c>
      <c r="I221">
        <f>I220*(1+(($B221-$B220)/B220))*(1-Input!$B$9/12)</f>
        <v>459.46050599202528</v>
      </c>
      <c r="J221">
        <f t="shared" si="16"/>
        <v>804592.64852199634</v>
      </c>
      <c r="K221">
        <f>K220*(1+(($B221-$B220)/B220))*(1-Input!$B$10/12)</f>
        <v>438.87091530276604</v>
      </c>
      <c r="L221">
        <f t="shared" si="17"/>
        <v>768437.32727165718</v>
      </c>
    </row>
    <row r="222" spans="1:12" x14ac:dyDescent="0.35">
      <c r="A222" t="str">
        <f>Dati!A222</f>
        <v>2006-04</v>
      </c>
      <c r="B222">
        <f>Dati!B222</f>
        <v>497.265186351485</v>
      </c>
      <c r="C222">
        <f t="shared" si="18"/>
        <v>1756</v>
      </c>
      <c r="D222">
        <f>IF(OR(RIGHT(A222,2)="12",RIGHT(A222,2)="03",RIGHT(A222,2)="06",RIGHT(A222,2)="09"),TRUNC(Input!$B$12/B222),0)</f>
        <v>0</v>
      </c>
      <c r="E222">
        <f>IF(D222=0,0,IF(Input!$D$2="FISSA",Input!$D$3,MIN(Input!$D$6,MAX(Input!$D$5,B222*Input!$D$4))))</f>
        <v>0</v>
      </c>
      <c r="F222">
        <f t="shared" si="19"/>
        <v>2220</v>
      </c>
      <c r="G222">
        <f>G221*(1+(($B222-$B221)/B221))*(1-Input!$B$8/12)</f>
        <v>488.19065882914396</v>
      </c>
      <c r="H222">
        <f t="shared" si="15"/>
        <v>855042.79690397682</v>
      </c>
      <c r="I222">
        <f>I221*(1+(($B222-$B221)/B221))*(1-Input!$B$9/12)</f>
        <v>474.88705395107235</v>
      </c>
      <c r="J222">
        <f t="shared" si="16"/>
        <v>831681.666738083</v>
      </c>
      <c r="K222">
        <f>K221*(1+(($B222-$B221)/B221))*(1-Input!$B$10/12)</f>
        <v>453.51163954321345</v>
      </c>
      <c r="L222">
        <f t="shared" si="17"/>
        <v>794146.43903788284</v>
      </c>
    </row>
    <row r="223" spans="1:12" x14ac:dyDescent="0.35">
      <c r="A223" t="str">
        <f>Dati!A223</f>
        <v>2006-05</v>
      </c>
      <c r="B223">
        <f>Dati!B223</f>
        <v>478.08097468377503</v>
      </c>
      <c r="C223">
        <f t="shared" si="18"/>
        <v>1756</v>
      </c>
      <c r="D223">
        <f>IF(OR(RIGHT(A223,2)="12",RIGHT(A223,2)="03",RIGHT(A223,2)="06",RIGHT(A223,2)="09"),TRUNC(Input!$B$12/B223),0)</f>
        <v>0</v>
      </c>
      <c r="E223">
        <f>IF(D223=0,0,IF(Input!$D$2="FISSA",Input!$D$3,MIN(Input!$D$6,MAX(Input!$D$5,B223*Input!$D$4))))</f>
        <v>0</v>
      </c>
      <c r="F223">
        <f t="shared" si="19"/>
        <v>2220</v>
      </c>
      <c r="G223">
        <f>G222*(1+(($B223-$B222)/B222))*(1-Input!$B$8/12)</f>
        <v>469.3174242929868</v>
      </c>
      <c r="H223">
        <f t="shared" si="15"/>
        <v>821901.39705848484</v>
      </c>
      <c r="I223">
        <f>I222*(1+(($B223-$B222)/B222))*(1-Input!$B$9/12)</f>
        <v>456.47106011195547</v>
      </c>
      <c r="J223">
        <f t="shared" si="16"/>
        <v>799343.18155659374</v>
      </c>
      <c r="K223">
        <f>K222*(1+(($B223-$B222)/B222))*(1-Input!$B$10/12)</f>
        <v>435.83374205346234</v>
      </c>
      <c r="L223">
        <f t="shared" si="17"/>
        <v>763104.05104587984</v>
      </c>
    </row>
    <row r="224" spans="1:12" x14ac:dyDescent="0.35">
      <c r="A224" t="str">
        <f>Dati!A224</f>
        <v>2006-06</v>
      </c>
      <c r="B224">
        <f>Dati!B224</f>
        <v>478.06916346011701</v>
      </c>
      <c r="C224">
        <f t="shared" si="18"/>
        <v>1766</v>
      </c>
      <c r="D224">
        <f>IF(OR(RIGHT(A224,2)="12",RIGHT(A224,2)="03",RIGHT(A224,2)="06",RIGHT(A224,2)="09"),TRUNC(Input!$B$12/B224),0)</f>
        <v>10</v>
      </c>
      <c r="E224">
        <f>IF(D224=0,0,IF(Input!$D$2="FISSA",Input!$D$3,MIN(Input!$D$6,MAX(Input!$D$5,B224*Input!$D$4))))</f>
        <v>30</v>
      </c>
      <c r="F224">
        <f t="shared" si="19"/>
        <v>2250</v>
      </c>
      <c r="G224">
        <f>G223*(1+(($B224-$B223)/B223))*(1-Input!$B$8/12)</f>
        <v>469.2667207579841</v>
      </c>
      <c r="H224">
        <f t="shared" si="15"/>
        <v>826475.02885859995</v>
      </c>
      <c r="I224">
        <f>I223*(1+(($B224-$B223)/B223))*(1-Input!$B$9/12)</f>
        <v>456.36468698369947</v>
      </c>
      <c r="J224">
        <f t="shared" si="16"/>
        <v>803690.03721321328</v>
      </c>
      <c r="K224">
        <f>K223*(1+(($B224-$B223)/B223))*(1-Input!$B$10/12)</f>
        <v>435.64138166222199</v>
      </c>
      <c r="L224">
        <f t="shared" si="17"/>
        <v>767092.68001548399</v>
      </c>
    </row>
    <row r="225" spans="1:12" x14ac:dyDescent="0.35">
      <c r="A225" t="str">
        <f>Dati!A225</f>
        <v>2006-07</v>
      </c>
      <c r="B225">
        <f>Dati!B225</f>
        <v>481.450206178504</v>
      </c>
      <c r="C225">
        <f t="shared" si="18"/>
        <v>1766</v>
      </c>
      <c r="D225">
        <f>IF(OR(RIGHT(A225,2)="12",RIGHT(A225,2)="03",RIGHT(A225,2)="06",RIGHT(A225,2)="09"),TRUNC(Input!$B$12/B225),0)</f>
        <v>0</v>
      </c>
      <c r="E225">
        <f>IF(D225=0,0,IF(Input!$D$2="FISSA",Input!$D$3,MIN(Input!$D$6,MAX(Input!$D$5,B225*Input!$D$4))))</f>
        <v>0</v>
      </c>
      <c r="F225">
        <f t="shared" si="19"/>
        <v>2250</v>
      </c>
      <c r="G225">
        <f>G224*(1+(($B225-$B224)/B224))*(1-Input!$B$8/12)</f>
        <v>472.54612794228746</v>
      </c>
      <c r="H225">
        <f t="shared" si="15"/>
        <v>832266.46194607962</v>
      </c>
      <c r="I225">
        <f>I224*(1+(($B225-$B224)/B224))*(1-Input!$B$9/12)</f>
        <v>459.49648101649581</v>
      </c>
      <c r="J225">
        <f t="shared" si="16"/>
        <v>809220.78547513159</v>
      </c>
      <c r="K225">
        <f>K224*(1+(($B225-$B224)/B224))*(1-Input!$B$10/12)</f>
        <v>438.53956191193788</v>
      </c>
      <c r="L225">
        <f t="shared" si="17"/>
        <v>772210.86633648234</v>
      </c>
    </row>
    <row r="226" spans="1:12" x14ac:dyDescent="0.35">
      <c r="A226" t="str">
        <f>Dati!A226</f>
        <v>2006-08</v>
      </c>
      <c r="B226">
        <f>Dati!B226</f>
        <v>494.17544265017801</v>
      </c>
      <c r="C226">
        <f t="shared" si="18"/>
        <v>1766</v>
      </c>
      <c r="D226">
        <f>IF(OR(RIGHT(A226,2)="12",RIGHT(A226,2)="03",RIGHT(A226,2)="06",RIGHT(A226,2)="09"),TRUNC(Input!$B$12/B226),0)</f>
        <v>0</v>
      </c>
      <c r="E226">
        <f>IF(D226=0,0,IF(Input!$D$2="FISSA",Input!$D$3,MIN(Input!$D$6,MAX(Input!$D$5,B226*Input!$D$4))))</f>
        <v>0</v>
      </c>
      <c r="F226">
        <f t="shared" si="19"/>
        <v>2250</v>
      </c>
      <c r="G226">
        <f>G225*(1+(($B226-$B225)/B225))*(1-Input!$B$8/12)</f>
        <v>484.99560057156054</v>
      </c>
      <c r="H226">
        <f t="shared" si="15"/>
        <v>854252.23060937587</v>
      </c>
      <c r="I226">
        <f>I225*(1+(($B226-$B225)/B225))*(1-Input!$B$9/12)</f>
        <v>471.54319875258756</v>
      </c>
      <c r="J226">
        <f t="shared" si="16"/>
        <v>830495.28899706958</v>
      </c>
      <c r="K226">
        <f>K225*(1+(($B226-$B225)/B225))*(1-Input!$B$10/12)</f>
        <v>449.9430703942358</v>
      </c>
      <c r="L226">
        <f t="shared" si="17"/>
        <v>792349.46231622039</v>
      </c>
    </row>
    <row r="227" spans="1:12" x14ac:dyDescent="0.35">
      <c r="A227" t="str">
        <f>Dati!A227</f>
        <v>2006-09</v>
      </c>
      <c r="B227">
        <f>Dati!B227</f>
        <v>500.06895469164999</v>
      </c>
      <c r="C227">
        <f t="shared" si="18"/>
        <v>1775</v>
      </c>
      <c r="D227">
        <f>IF(OR(RIGHT(A227,2)="12",RIGHT(A227,2)="03",RIGHT(A227,2)="06",RIGHT(A227,2)="09"),TRUNC(Input!$B$12/B227),0)</f>
        <v>9</v>
      </c>
      <c r="E227">
        <f>IF(D227=0,0,IF(Input!$D$2="FISSA",Input!$D$3,MIN(Input!$D$6,MAX(Input!$D$5,B227*Input!$D$4))))</f>
        <v>30</v>
      </c>
      <c r="F227">
        <f t="shared" si="19"/>
        <v>2280</v>
      </c>
      <c r="G227">
        <f>G226*(1+(($B227-$B226)/B226))*(1-Input!$B$8/12)</f>
        <v>490.7387359647152</v>
      </c>
      <c r="H227">
        <f t="shared" si="15"/>
        <v>868781.25633736944</v>
      </c>
      <c r="I227">
        <f>I226*(1+(($B227-$B226)/B226))*(1-Input!$B$9/12)</f>
        <v>477.06739001570787</v>
      </c>
      <c r="J227">
        <f t="shared" si="16"/>
        <v>844514.61727788148</v>
      </c>
      <c r="K227">
        <f>K226*(1+(($B227-$B226)/B226))*(1-Input!$B$10/12)</f>
        <v>455.11935722587754</v>
      </c>
      <c r="L227">
        <f t="shared" si="17"/>
        <v>805556.85907593265</v>
      </c>
    </row>
    <row r="228" spans="1:12" x14ac:dyDescent="0.35">
      <c r="A228" t="str">
        <f>Dati!A228</f>
        <v>2006-10</v>
      </c>
      <c r="B228">
        <f>Dati!B228</f>
        <v>518.92344450957705</v>
      </c>
      <c r="C228">
        <f t="shared" si="18"/>
        <v>1775</v>
      </c>
      <c r="D228">
        <f>IF(OR(RIGHT(A228,2)="12",RIGHT(A228,2)="03",RIGHT(A228,2)="06",RIGHT(A228,2)="09"),TRUNC(Input!$B$12/B228),0)</f>
        <v>0</v>
      </c>
      <c r="E228">
        <f>IF(D228=0,0,IF(Input!$D$2="FISSA",Input!$D$3,MIN(Input!$D$6,MAX(Input!$D$5,B228*Input!$D$4))))</f>
        <v>0</v>
      </c>
      <c r="F228">
        <f t="shared" si="19"/>
        <v>2280</v>
      </c>
      <c r="G228">
        <f>G227*(1+(($B228-$B227)/B227))*(1-Input!$B$8/12)</f>
        <v>509.1990044822831</v>
      </c>
      <c r="H228">
        <f t="shared" si="15"/>
        <v>901548.23295605252</v>
      </c>
      <c r="I228">
        <f>I227*(1+(($B228-$B227)/B227))*(1-Input!$B$9/12)</f>
        <v>494.95149751896599</v>
      </c>
      <c r="J228">
        <f t="shared" si="16"/>
        <v>876258.90809616458</v>
      </c>
      <c r="K228">
        <f>K227*(1+(($B228-$B227)/B227))*(1-Input!$B$10/12)</f>
        <v>472.08229436409596</v>
      </c>
      <c r="L228">
        <f t="shared" si="17"/>
        <v>835666.0724962703</v>
      </c>
    </row>
    <row r="229" spans="1:12" x14ac:dyDescent="0.35">
      <c r="A229" t="str">
        <f>Dati!A229</f>
        <v>2006-11</v>
      </c>
      <c r="B229">
        <f>Dati!B229</f>
        <v>533.84900890364599</v>
      </c>
      <c r="C229">
        <f t="shared" si="18"/>
        <v>1775</v>
      </c>
      <c r="D229">
        <f>IF(OR(RIGHT(A229,2)="12",RIGHT(A229,2)="03",RIGHT(A229,2)="06",RIGHT(A229,2)="09"),TRUNC(Input!$B$12/B229),0)</f>
        <v>0</v>
      </c>
      <c r="E229">
        <f>IF(D229=0,0,IF(Input!$D$2="FISSA",Input!$D$3,MIN(Input!$D$6,MAX(Input!$D$5,B229*Input!$D$4))))</f>
        <v>0</v>
      </c>
      <c r="F229">
        <f t="shared" si="19"/>
        <v>2280</v>
      </c>
      <c r="G229">
        <f>G228*(1+(($B229-$B228)/B228))*(1-Input!$B$8/12)</f>
        <v>523.80121539087088</v>
      </c>
      <c r="H229">
        <f t="shared" si="15"/>
        <v>927467.1573187958</v>
      </c>
      <c r="I229">
        <f>I228*(1+(($B229-$B228)/B228))*(1-Input!$B$9/12)</f>
        <v>509.08148671307913</v>
      </c>
      <c r="J229">
        <f t="shared" si="16"/>
        <v>901339.63891571551</v>
      </c>
      <c r="K229">
        <f>K228*(1+(($B229-$B228)/B228))*(1-Input!$B$10/12)</f>
        <v>485.45822899735964</v>
      </c>
      <c r="L229">
        <f t="shared" si="17"/>
        <v>859408.35647031339</v>
      </c>
    </row>
    <row r="230" spans="1:12" x14ac:dyDescent="0.35">
      <c r="A230" t="str">
        <f>Dati!A230</f>
        <v>2006-12</v>
      </c>
      <c r="B230">
        <f>Dati!B230</f>
        <v>545.89692207475503</v>
      </c>
      <c r="C230">
        <f t="shared" si="18"/>
        <v>1784</v>
      </c>
      <c r="D230">
        <f>IF(OR(RIGHT(A230,2)="12",RIGHT(A230,2)="03",RIGHT(A230,2)="06",RIGHT(A230,2)="09"),TRUNC(Input!$B$12/B230),0)</f>
        <v>9</v>
      </c>
      <c r="E230">
        <f>IF(D230=0,0,IF(Input!$D$2="FISSA",Input!$D$3,MIN(Input!$D$6,MAX(Input!$D$5,B230*Input!$D$4))))</f>
        <v>30</v>
      </c>
      <c r="F230">
        <f t="shared" si="19"/>
        <v>2310</v>
      </c>
      <c r="G230">
        <f>G229*(1+(($B230-$B229)/B229))*(1-Input!$B$8/12)</f>
        <v>535.57773459603607</v>
      </c>
      <c r="H230">
        <f t="shared" si="15"/>
        <v>953160.67851932836</v>
      </c>
      <c r="I230">
        <f>I229*(1+(($B230-$B229)/B229))*(1-Input!$B$9/12)</f>
        <v>520.46199386173259</v>
      </c>
      <c r="J230">
        <f t="shared" si="16"/>
        <v>926194.19704933092</v>
      </c>
      <c r="K230">
        <f>K229*(1+(($B230-$B229)/B229))*(1-Input!$B$10/12)</f>
        <v>496.20721906453167</v>
      </c>
      <c r="L230">
        <f t="shared" si="17"/>
        <v>882923.67881112453</v>
      </c>
    </row>
    <row r="231" spans="1:12" x14ac:dyDescent="0.35">
      <c r="A231" t="str">
        <f>Dati!A231</f>
        <v>2007-01</v>
      </c>
      <c r="B231">
        <f>Dati!B231</f>
        <v>551.446455487055</v>
      </c>
      <c r="C231">
        <f t="shared" si="18"/>
        <v>1784</v>
      </c>
      <c r="D231">
        <f>IF(OR(RIGHT(A231,2)="12",RIGHT(A231,2)="03",RIGHT(A231,2)="06",RIGHT(A231,2)="09"),TRUNC(Input!$B$12/B231),0)</f>
        <v>0</v>
      </c>
      <c r="E231">
        <f>IF(D231=0,0,IF(Input!$D$2="FISSA",Input!$D$3,MIN(Input!$D$6,MAX(Input!$D$5,B231*Input!$D$4))))</f>
        <v>0</v>
      </c>
      <c r="F231">
        <f t="shared" si="19"/>
        <v>2310</v>
      </c>
      <c r="G231">
        <f>G230*(1+(($B231-$B230)/B230))*(1-Input!$B$8/12)</f>
        <v>540.97727898536903</v>
      </c>
      <c r="H231">
        <f t="shared" si="15"/>
        <v>962793.46570989839</v>
      </c>
      <c r="I231">
        <f>I230*(1+(($B231-$B230)/B230))*(1-Input!$B$9/12)</f>
        <v>525.64342647601404</v>
      </c>
      <c r="J231">
        <f t="shared" si="16"/>
        <v>935437.872833209</v>
      </c>
      <c r="K231">
        <f>K230*(1+(($B231-$B230)/B230))*(1-Input!$B$10/12)</f>
        <v>501.04275709650801</v>
      </c>
      <c r="L231">
        <f t="shared" si="17"/>
        <v>891550.27866017027</v>
      </c>
    </row>
    <row r="232" spans="1:12" x14ac:dyDescent="0.35">
      <c r="A232" t="str">
        <f>Dati!A232</f>
        <v>2007-02</v>
      </c>
      <c r="B232">
        <f>Dati!B232</f>
        <v>548.75818694161103</v>
      </c>
      <c r="C232">
        <f t="shared" si="18"/>
        <v>1784</v>
      </c>
      <c r="D232">
        <f>IF(OR(RIGHT(A232,2)="12",RIGHT(A232,2)="03",RIGHT(A232,2)="06",RIGHT(A232,2)="09"),TRUNC(Input!$B$12/B232),0)</f>
        <v>0</v>
      </c>
      <c r="E232">
        <f>IF(D232=0,0,IF(Input!$D$2="FISSA",Input!$D$3,MIN(Input!$D$6,MAX(Input!$D$5,B232*Input!$D$4))))</f>
        <v>0</v>
      </c>
      <c r="F232">
        <f t="shared" si="19"/>
        <v>2310</v>
      </c>
      <c r="G232">
        <f>G231*(1+(($B232-$B231)/B231))*(1-Input!$B$8/12)</f>
        <v>538.29518537970318</v>
      </c>
      <c r="H232">
        <f t="shared" si="15"/>
        <v>958008.61071739043</v>
      </c>
      <c r="I232">
        <f>I231*(1+(($B232-$B231)/B231))*(1-Input!$B$9/12)</f>
        <v>522.9719709592689</v>
      </c>
      <c r="J232">
        <f t="shared" si="16"/>
        <v>930671.99619133573</v>
      </c>
      <c r="K232">
        <f>K231*(1+(($B232-$B231)/B231))*(1-Input!$B$10/12)</f>
        <v>498.39245348645744</v>
      </c>
      <c r="L232">
        <f t="shared" si="17"/>
        <v>886822.13701984007</v>
      </c>
    </row>
    <row r="233" spans="1:12" x14ac:dyDescent="0.35">
      <c r="A233" t="str">
        <f>Dati!A233</f>
        <v>2007-03</v>
      </c>
      <c r="B233">
        <f>Dati!B233</f>
        <v>559.99548618467395</v>
      </c>
      <c r="C233">
        <f t="shared" si="18"/>
        <v>1792</v>
      </c>
      <c r="D233">
        <f>IF(OR(RIGHT(A233,2)="12",RIGHT(A233,2)="03",RIGHT(A233,2)="06",RIGHT(A233,2)="09"),TRUNC(Input!$B$12/B233),0)</f>
        <v>8</v>
      </c>
      <c r="E233">
        <f>IF(D233=0,0,IF(Input!$D$2="FISSA",Input!$D$3,MIN(Input!$D$6,MAX(Input!$D$5,B233*Input!$D$4))))</f>
        <v>30</v>
      </c>
      <c r="F233">
        <f t="shared" si="19"/>
        <v>2340</v>
      </c>
      <c r="G233">
        <f>G232*(1+(($B233-$B232)/B232))*(1-Input!$B$8/12)</f>
        <v>549.27245001657468</v>
      </c>
      <c r="H233">
        <f t="shared" si="15"/>
        <v>981956.23042970186</v>
      </c>
      <c r="I233">
        <f>I232*(1+(($B233-$B232)/B232))*(1-Input!$B$9/12)</f>
        <v>533.57004451329874</v>
      </c>
      <c r="J233">
        <f t="shared" si="16"/>
        <v>953817.51976783131</v>
      </c>
      <c r="K233">
        <f>K232*(1+(($B233-$B232)/B232))*(1-Input!$B$10/12)</f>
        <v>508.38646293486647</v>
      </c>
      <c r="L233">
        <f t="shared" si="17"/>
        <v>908688.54157928075</v>
      </c>
    </row>
    <row r="234" spans="1:12" x14ac:dyDescent="0.35">
      <c r="A234" t="str">
        <f>Dati!A234</f>
        <v>2007-04</v>
      </c>
      <c r="B234">
        <f>Dati!B234</f>
        <v>585.16459469545703</v>
      </c>
      <c r="C234">
        <f t="shared" si="18"/>
        <v>1792</v>
      </c>
      <c r="D234">
        <f>IF(OR(RIGHT(A234,2)="12",RIGHT(A234,2)="03",RIGHT(A234,2)="06",RIGHT(A234,2)="09"),TRUNC(Input!$B$12/B234),0)</f>
        <v>0</v>
      </c>
      <c r="E234">
        <f>IF(D234=0,0,IF(Input!$D$2="FISSA",Input!$D$3,MIN(Input!$D$6,MAX(Input!$D$5,B234*Input!$D$4))))</f>
        <v>0</v>
      </c>
      <c r="F234">
        <f t="shared" si="19"/>
        <v>2340</v>
      </c>
      <c r="G234">
        <f>G233*(1+(($B234-$B233)/B233))*(1-Input!$B$8/12)</f>
        <v>573.91177956648812</v>
      </c>
      <c r="H234">
        <f t="shared" si="15"/>
        <v>1026109.9089831468</v>
      </c>
      <c r="I234">
        <f>I233*(1+(($B234-$B233)/B233))*(1-Input!$B$9/12)</f>
        <v>557.43529973869488</v>
      </c>
      <c r="J234">
        <f t="shared" si="16"/>
        <v>996584.0571317412</v>
      </c>
      <c r="K234">
        <f>K233*(1+(($B234-$B233)/B233))*(1-Input!$B$10/12)</f>
        <v>531.01464529987049</v>
      </c>
      <c r="L234">
        <f t="shared" si="17"/>
        <v>949238.2443773679</v>
      </c>
    </row>
    <row r="235" spans="1:12" x14ac:dyDescent="0.35">
      <c r="A235" t="str">
        <f>Dati!A235</f>
        <v>2007-05</v>
      </c>
      <c r="B235">
        <f>Dati!B235</f>
        <v>603.10617580956205</v>
      </c>
      <c r="C235">
        <f t="shared" si="18"/>
        <v>1792</v>
      </c>
      <c r="D235">
        <f>IF(OR(RIGHT(A235,2)="12",RIGHT(A235,2)="03",RIGHT(A235,2)="06",RIGHT(A235,2)="09"),TRUNC(Input!$B$12/B235),0)</f>
        <v>0</v>
      </c>
      <c r="E235">
        <f>IF(D235=0,0,IF(Input!$D$2="FISSA",Input!$D$3,MIN(Input!$D$6,MAX(Input!$D$5,B235*Input!$D$4))))</f>
        <v>0</v>
      </c>
      <c r="F235">
        <f t="shared" si="19"/>
        <v>2340</v>
      </c>
      <c r="G235">
        <f>G234*(1+(($B235-$B234)/B234))*(1-Input!$B$8/12)</f>
        <v>591.4590486487723</v>
      </c>
      <c r="H235">
        <f t="shared" si="15"/>
        <v>1057554.6151786</v>
      </c>
      <c r="I235">
        <f>I234*(1+(($B235-$B234)/B234))*(1-Input!$B$9/12)</f>
        <v>574.40698701468159</v>
      </c>
      <c r="J235">
        <f t="shared" si="16"/>
        <v>1026997.3207303095</v>
      </c>
      <c r="K235">
        <f>K234*(1+(($B235-$B234)/B234))*(1-Input!$B$10/12)</f>
        <v>547.06790876608693</v>
      </c>
      <c r="L235">
        <f t="shared" si="17"/>
        <v>978005.69250882778</v>
      </c>
    </row>
    <row r="236" spans="1:12" x14ac:dyDescent="0.35">
      <c r="A236" t="str">
        <f>Dati!A236</f>
        <v>2007-06</v>
      </c>
      <c r="B236">
        <f>Dati!B236</f>
        <v>601.54893719016002</v>
      </c>
      <c r="C236">
        <f t="shared" si="18"/>
        <v>1800</v>
      </c>
      <c r="D236">
        <f>IF(OR(RIGHT(A236,2)="12",RIGHT(A236,2)="03",RIGHT(A236,2)="06",RIGHT(A236,2)="09"),TRUNC(Input!$B$12/B236),0)</f>
        <v>8</v>
      </c>
      <c r="E236">
        <f>IF(D236=0,0,IF(Input!$D$2="FISSA",Input!$D$3,MIN(Input!$D$6,MAX(Input!$D$5,B236*Input!$D$4))))</f>
        <v>30</v>
      </c>
      <c r="F236">
        <f t="shared" si="19"/>
        <v>2370</v>
      </c>
      <c r="G236">
        <f>G235*(1+(($B236-$B235)/B235))*(1-Input!$B$8/12)</f>
        <v>589.8827222781847</v>
      </c>
      <c r="H236">
        <f t="shared" si="15"/>
        <v>1059418.9001007325</v>
      </c>
      <c r="I236">
        <f>I235*(1+(($B236-$B235)/B235))*(1-Input!$B$9/12)</f>
        <v>572.80449144428178</v>
      </c>
      <c r="J236">
        <f t="shared" si="16"/>
        <v>1028678.0845997072</v>
      </c>
      <c r="K236">
        <f>K235*(1+(($B236-$B235)/B235))*(1-Input!$B$10/12)</f>
        <v>545.42800626756105</v>
      </c>
      <c r="L236">
        <f t="shared" si="17"/>
        <v>979400.41128160991</v>
      </c>
    </row>
    <row r="237" spans="1:12" x14ac:dyDescent="0.35">
      <c r="A237" t="str">
        <f>Dati!A237</f>
        <v>2007-07</v>
      </c>
      <c r="B237">
        <f>Dati!B237</f>
        <v>592.50224904114896</v>
      </c>
      <c r="C237">
        <f t="shared" si="18"/>
        <v>1800</v>
      </c>
      <c r="D237">
        <f>IF(OR(RIGHT(A237,2)="12",RIGHT(A237,2)="03",RIGHT(A237,2)="06",RIGHT(A237,2)="09"),TRUNC(Input!$B$12/B237),0)</f>
        <v>0</v>
      </c>
      <c r="E237">
        <f>IF(D237=0,0,IF(Input!$D$2="FISSA",Input!$D$3,MIN(Input!$D$6,MAX(Input!$D$5,B237*Input!$D$4))))</f>
        <v>0</v>
      </c>
      <c r="F237">
        <f t="shared" si="19"/>
        <v>2370</v>
      </c>
      <c r="G237">
        <f>G236*(1+(($B237-$B236)/B236))*(1-Input!$B$8/12)</f>
        <v>580.96306458920003</v>
      </c>
      <c r="H237">
        <f t="shared" si="15"/>
        <v>1043363.51626056</v>
      </c>
      <c r="I237">
        <f>I236*(1+(($B237-$B236)/B236))*(1-Input!$B$9/12)</f>
        <v>564.07255111074051</v>
      </c>
      <c r="J237">
        <f t="shared" si="16"/>
        <v>1012960.5919993329</v>
      </c>
      <c r="K237">
        <f>K236*(1+(($B237-$B236)/B236))*(1-Input!$B$10/12)</f>
        <v>537.00147632589949</v>
      </c>
      <c r="L237">
        <f t="shared" si="17"/>
        <v>964232.65738661913</v>
      </c>
    </row>
    <row r="238" spans="1:12" x14ac:dyDescent="0.35">
      <c r="A238" t="str">
        <f>Dati!A238</f>
        <v>2007-08</v>
      </c>
      <c r="B238">
        <f>Dati!B238</f>
        <v>591.11434396233403</v>
      </c>
      <c r="C238">
        <f t="shared" si="18"/>
        <v>1800</v>
      </c>
      <c r="D238">
        <f>IF(OR(RIGHT(A238,2)="12",RIGHT(A238,2)="03",RIGHT(A238,2)="06",RIGHT(A238,2)="09"),TRUNC(Input!$B$12/B238),0)</f>
        <v>0</v>
      </c>
      <c r="E238">
        <f>IF(D238=0,0,IF(Input!$D$2="FISSA",Input!$D$3,MIN(Input!$D$6,MAX(Input!$D$5,B238*Input!$D$4))))</f>
        <v>0</v>
      </c>
      <c r="F238">
        <f t="shared" si="19"/>
        <v>2370</v>
      </c>
      <c r="G238">
        <f>G237*(1+(($B238-$B237)/B237))*(1-Input!$B$8/12)</f>
        <v>579.55388925521447</v>
      </c>
      <c r="H238">
        <f t="shared" si="15"/>
        <v>1040827.000659386</v>
      </c>
      <c r="I238">
        <f>I237*(1+(($B238-$B237)/B237))*(1-Input!$B$9/12)</f>
        <v>562.63400124888699</v>
      </c>
      <c r="J238">
        <f t="shared" si="16"/>
        <v>1010371.2022479966</v>
      </c>
      <c r="K238">
        <f>K237*(1+(($B238-$B237)/B237))*(1-Input!$B$10/12)</f>
        <v>535.52035237097584</v>
      </c>
      <c r="L238">
        <f t="shared" si="17"/>
        <v>961566.63426775648</v>
      </c>
    </row>
    <row r="239" spans="1:12" x14ac:dyDescent="0.35">
      <c r="A239" t="str">
        <f>Dati!A239</f>
        <v>2007-09</v>
      </c>
      <c r="B239">
        <f>Dati!B239</f>
        <v>623.03274272839406</v>
      </c>
      <c r="C239">
        <f t="shared" si="18"/>
        <v>1808</v>
      </c>
      <c r="D239">
        <f>IF(OR(RIGHT(A239,2)="12",RIGHT(A239,2)="03",RIGHT(A239,2)="06",RIGHT(A239,2)="09"),TRUNC(Input!$B$12/B239),0)</f>
        <v>8</v>
      </c>
      <c r="E239">
        <f>IF(D239=0,0,IF(Input!$D$2="FISSA",Input!$D$3,MIN(Input!$D$6,MAX(Input!$D$5,B239*Input!$D$4))))</f>
        <v>30</v>
      </c>
      <c r="F239">
        <f t="shared" si="19"/>
        <v>2400</v>
      </c>
      <c r="G239">
        <f>G238*(1+(($B239-$B238)/B238))*(1-Input!$B$8/12)</f>
        <v>610.79715419181014</v>
      </c>
      <c r="H239">
        <f t="shared" si="15"/>
        <v>1101921.2547787926</v>
      </c>
      <c r="I239">
        <f>I238*(1+(($B239-$B238)/B238))*(1-Input!$B$9/12)</f>
        <v>592.8910023709027</v>
      </c>
      <c r="J239">
        <f t="shared" si="16"/>
        <v>1069546.932286592</v>
      </c>
      <c r="K239">
        <f>K238*(1+(($B239-$B238)/B238))*(1-Input!$B$10/12)</f>
        <v>564.2016605871454</v>
      </c>
      <c r="L239">
        <f t="shared" si="17"/>
        <v>1017676.6023415589</v>
      </c>
    </row>
    <row r="240" spans="1:12" x14ac:dyDescent="0.35">
      <c r="A240" t="str">
        <f>Dati!A240</f>
        <v>2007-10</v>
      </c>
      <c r="B240">
        <f>Dati!B240</f>
        <v>647.46530798654896</v>
      </c>
      <c r="C240">
        <f t="shared" si="18"/>
        <v>1808</v>
      </c>
      <c r="D240">
        <f>IF(OR(RIGHT(A240,2)="12",RIGHT(A240,2)="03",RIGHT(A240,2)="06",RIGHT(A240,2)="09"),TRUNC(Input!$B$12/B240),0)</f>
        <v>0</v>
      </c>
      <c r="E240">
        <f>IF(D240=0,0,IF(Input!$D$2="FISSA",Input!$D$3,MIN(Input!$D$6,MAX(Input!$D$5,B240*Input!$D$4))))</f>
        <v>0</v>
      </c>
      <c r="F240">
        <f t="shared" si="19"/>
        <v>2400</v>
      </c>
      <c r="G240">
        <f>G239*(1+(($B240-$B239)/B239))*(1-Input!$B$8/12)</f>
        <v>634.69699841741021</v>
      </c>
      <c r="H240">
        <f t="shared" si="15"/>
        <v>1145132.1731386776</v>
      </c>
      <c r="I240">
        <f>I239*(1+(($B240-$B239)/B239))*(1-Input!$B$9/12)</f>
        <v>616.01318019191774</v>
      </c>
      <c r="J240">
        <f t="shared" si="16"/>
        <v>1111351.8297869873</v>
      </c>
      <c r="K240">
        <f>K239*(1+(($B240-$B239)/B239))*(1-Input!$B$10/12)</f>
        <v>586.08283023570436</v>
      </c>
      <c r="L240">
        <f t="shared" si="17"/>
        <v>1057237.7570661535</v>
      </c>
    </row>
    <row r="241" spans="1:12" x14ac:dyDescent="0.35">
      <c r="A241" t="str">
        <f>Dati!A241</f>
        <v>2007-11</v>
      </c>
      <c r="B241">
        <f>Dati!B241</f>
        <v>619.10309647211102</v>
      </c>
      <c r="C241">
        <f t="shared" si="18"/>
        <v>1808</v>
      </c>
      <c r="D241">
        <f>IF(OR(RIGHT(A241,2)="12",RIGHT(A241,2)="03",RIGHT(A241,2)="06",RIGHT(A241,2)="09"),TRUNC(Input!$B$12/B241),0)</f>
        <v>0</v>
      </c>
      <c r="E241">
        <f>IF(D241=0,0,IF(Input!$D$2="FISSA",Input!$D$3,MIN(Input!$D$6,MAX(Input!$D$5,B241*Input!$D$4))))</f>
        <v>0</v>
      </c>
      <c r="F241">
        <f t="shared" si="19"/>
        <v>2400</v>
      </c>
      <c r="G241">
        <f>G240*(1+(($B241-$B240)/B240))*(1-Input!$B$8/12)</f>
        <v>606.84352807082348</v>
      </c>
      <c r="H241">
        <f t="shared" si="15"/>
        <v>1094773.0987520488</v>
      </c>
      <c r="I241">
        <f>I240*(1+(($B241-$B240)/B240))*(1-Input!$B$9/12)</f>
        <v>588.90601451088742</v>
      </c>
      <c r="J241">
        <f t="shared" si="16"/>
        <v>1062342.0742356845</v>
      </c>
      <c r="K241">
        <f>K240*(1+(($B241-$B240)/B240))*(1-Input!$B$10/12)</f>
        <v>560.17597361270987</v>
      </c>
      <c r="L241">
        <f t="shared" si="17"/>
        <v>1010398.1602917794</v>
      </c>
    </row>
    <row r="242" spans="1:12" x14ac:dyDescent="0.35">
      <c r="A242" t="str">
        <f>Dati!A242</f>
        <v>2007-12</v>
      </c>
      <c r="B242">
        <f>Dati!B242</f>
        <v>612.41342724109495</v>
      </c>
      <c r="C242">
        <f t="shared" si="18"/>
        <v>1816</v>
      </c>
      <c r="D242">
        <f>IF(OR(RIGHT(A242,2)="12",RIGHT(A242,2)="03",RIGHT(A242,2)="06",RIGHT(A242,2)="09"),TRUNC(Input!$B$12/B242),0)</f>
        <v>8</v>
      </c>
      <c r="E242">
        <f>IF(D242=0,0,IF(Input!$D$2="FISSA",Input!$D$3,MIN(Input!$D$6,MAX(Input!$D$5,B242*Input!$D$4))))</f>
        <v>30</v>
      </c>
      <c r="F242">
        <f t="shared" si="19"/>
        <v>2430</v>
      </c>
      <c r="G242">
        <f>G241*(1+(($B242-$B241)/B241))*(1-Input!$B$8/12)</f>
        <v>600.23630476964001</v>
      </c>
      <c r="H242">
        <f t="shared" si="15"/>
        <v>1087599.1294616663</v>
      </c>
      <c r="I242">
        <f>I241*(1+(($B242-$B241)/B241))*(1-Input!$B$9/12)</f>
        <v>582.42127439597914</v>
      </c>
      <c r="J242">
        <f t="shared" si="16"/>
        <v>1055247.0343030982</v>
      </c>
      <c r="K242">
        <f>K241*(1+(($B242-$B241)/B241))*(1-Input!$B$10/12)</f>
        <v>553.89215211877627</v>
      </c>
      <c r="L242">
        <f t="shared" si="17"/>
        <v>1003438.1482476977</v>
      </c>
    </row>
    <row r="243" spans="1:12" x14ac:dyDescent="0.35">
      <c r="A243" t="str">
        <f>Dati!A243</f>
        <v>2008-01</v>
      </c>
      <c r="B243">
        <f>Dati!B243</f>
        <v>562.39476752092196</v>
      </c>
      <c r="C243">
        <f t="shared" si="18"/>
        <v>1816</v>
      </c>
      <c r="D243">
        <f>IF(OR(RIGHT(A243,2)="12",RIGHT(A243,2)="03",RIGHT(A243,2)="06",RIGHT(A243,2)="09"),TRUNC(Input!$B$12/B243),0)</f>
        <v>0</v>
      </c>
      <c r="E243">
        <f>IF(D243=0,0,IF(Input!$D$2="FISSA",Input!$D$3,MIN(Input!$D$6,MAX(Input!$D$5,B243*Input!$D$4))))</f>
        <v>0</v>
      </c>
      <c r="F243">
        <f t="shared" si="19"/>
        <v>2430</v>
      </c>
      <c r="G243">
        <f>G242*(1+(($B243-$B242)/B242))*(1-Input!$B$8/12)</f>
        <v>551.16627306175258</v>
      </c>
      <c r="H243">
        <f t="shared" si="15"/>
        <v>998487.95188014267</v>
      </c>
      <c r="I243">
        <f>I242*(1+(($B243-$B242)/B242))*(1-Input!$B$9/12)</f>
        <v>534.74078607983074</v>
      </c>
      <c r="J243">
        <f t="shared" si="16"/>
        <v>968659.26752097264</v>
      </c>
      <c r="K243">
        <f>K242*(1+(($B243-$B242)/B242))*(1-Input!$B$10/12)</f>
        <v>508.44125893601944</v>
      </c>
      <c r="L243">
        <f t="shared" si="17"/>
        <v>920899.32622781128</v>
      </c>
    </row>
    <row r="244" spans="1:12" x14ac:dyDescent="0.35">
      <c r="A244" t="str">
        <f>Dati!A244</f>
        <v>2008-02</v>
      </c>
      <c r="B244">
        <f>Dati!B244</f>
        <v>564.249441089637</v>
      </c>
      <c r="C244">
        <f t="shared" si="18"/>
        <v>1816</v>
      </c>
      <c r="D244">
        <f>IF(OR(RIGHT(A244,2)="12",RIGHT(A244,2)="03",RIGHT(A244,2)="06",RIGHT(A244,2)="09"),TRUNC(Input!$B$12/B244),0)</f>
        <v>0</v>
      </c>
      <c r="E244">
        <f>IF(D244=0,0,IF(Input!$D$2="FISSA",Input!$D$3,MIN(Input!$D$6,MAX(Input!$D$5,B244*Input!$D$4))))</f>
        <v>0</v>
      </c>
      <c r="F244">
        <f t="shared" si="19"/>
        <v>2430</v>
      </c>
      <c r="G244">
        <f>G243*(1+(($B244-$B243)/B243))*(1-Input!$B$8/12)</f>
        <v>552.93783514653717</v>
      </c>
      <c r="H244">
        <f t="shared" si="15"/>
        <v>1001705.1086261115</v>
      </c>
      <c r="I244">
        <f>I243*(1+(($B244-$B243)/B243))*(1-Input!$B$9/12)</f>
        <v>536.39249022880233</v>
      </c>
      <c r="J244">
        <f t="shared" si="16"/>
        <v>971658.76225550508</v>
      </c>
      <c r="K244">
        <f>K243*(1+(($B244-$B243)/B243))*(1-Input!$B$10/12)</f>
        <v>509.90545467835727</v>
      </c>
      <c r="L244">
        <f t="shared" si="17"/>
        <v>923558.30569589685</v>
      </c>
    </row>
    <row r="245" spans="1:12" x14ac:dyDescent="0.35">
      <c r="A245" t="str">
        <f>Dati!A245</f>
        <v>2008-03</v>
      </c>
      <c r="B245">
        <f>Dati!B245</f>
        <v>556.22205770812798</v>
      </c>
      <c r="C245">
        <f t="shared" si="18"/>
        <v>1824</v>
      </c>
      <c r="D245">
        <f>IF(OR(RIGHT(A245,2)="12",RIGHT(A245,2)="03",RIGHT(A245,2)="06",RIGHT(A245,2)="09"),TRUNC(Input!$B$12/B245),0)</f>
        <v>8</v>
      </c>
      <c r="E245">
        <f>IF(D245=0,0,IF(Input!$D$2="FISSA",Input!$D$3,MIN(Input!$D$6,MAX(Input!$D$5,B245*Input!$D$4))))</f>
        <v>30</v>
      </c>
      <c r="F245">
        <f t="shared" si="19"/>
        <v>2460</v>
      </c>
      <c r="G245">
        <f>G244*(1+(($B245-$B244)/B244))*(1-Input!$B$8/12)</f>
        <v>545.02595549047703</v>
      </c>
      <c r="H245">
        <f t="shared" si="15"/>
        <v>991667.34281463013</v>
      </c>
      <c r="I245">
        <f>I244*(1+(($B245-$B244)/B244))*(1-Input!$B$9/12)</f>
        <v>528.6512595094357</v>
      </c>
      <c r="J245">
        <f t="shared" si="16"/>
        <v>961799.89734521077</v>
      </c>
      <c r="K245">
        <f>K244*(1+(($B245-$B244)/B244))*(1-Input!$B$10/12)</f>
        <v>502.44176656125632</v>
      </c>
      <c r="L245">
        <f t="shared" si="17"/>
        <v>913993.78220773151</v>
      </c>
    </row>
    <row r="246" spans="1:12" x14ac:dyDescent="0.35">
      <c r="A246" t="str">
        <f>Dati!A246</f>
        <v>2008-04</v>
      </c>
      <c r="B246">
        <f>Dati!B246</f>
        <v>587.65884044362497</v>
      </c>
      <c r="C246">
        <f t="shared" si="18"/>
        <v>1824</v>
      </c>
      <c r="D246">
        <f>IF(OR(RIGHT(A246,2)="12",RIGHT(A246,2)="03",RIGHT(A246,2)="06",RIGHT(A246,2)="09"),TRUNC(Input!$B$12/B246),0)</f>
        <v>0</v>
      </c>
      <c r="E246">
        <f>IF(D246=0,0,IF(Input!$D$2="FISSA",Input!$D$3,MIN(Input!$D$6,MAX(Input!$D$5,B246*Input!$D$4))))</f>
        <v>0</v>
      </c>
      <c r="F246">
        <f t="shared" si="19"/>
        <v>2460</v>
      </c>
      <c r="G246">
        <f>G245*(1+(($B246-$B245)/B245))*(1-Input!$B$8/12)</f>
        <v>575.7819665729902</v>
      </c>
      <c r="H246">
        <f t="shared" si="15"/>
        <v>1047766.3070291341</v>
      </c>
      <c r="I246">
        <f>I245*(1+(($B246-$B245)/B245))*(1-Input!$B$9/12)</f>
        <v>558.41342437360083</v>
      </c>
      <c r="J246">
        <f t="shared" si="16"/>
        <v>1016086.0860574479</v>
      </c>
      <c r="K246">
        <f>K245*(1+(($B246-$B245)/B245))*(1-Input!$B$10/12)</f>
        <v>530.61779019181506</v>
      </c>
      <c r="L246">
        <f t="shared" si="17"/>
        <v>965386.84930987062</v>
      </c>
    </row>
    <row r="247" spans="1:12" x14ac:dyDescent="0.35">
      <c r="A247" t="str">
        <f>Dati!A247</f>
        <v>2008-05</v>
      </c>
      <c r="B247">
        <f>Dati!B247</f>
        <v>597.51116856086105</v>
      </c>
      <c r="C247">
        <f t="shared" si="18"/>
        <v>1824</v>
      </c>
      <c r="D247">
        <f>IF(OR(RIGHT(A247,2)="12",RIGHT(A247,2)="03",RIGHT(A247,2)="06",RIGHT(A247,2)="09"),TRUNC(Input!$B$12/B247),0)</f>
        <v>0</v>
      </c>
      <c r="E247">
        <f>IF(D247=0,0,IF(Input!$D$2="FISSA",Input!$D$3,MIN(Input!$D$6,MAX(Input!$D$5,B247*Input!$D$4))))</f>
        <v>0</v>
      </c>
      <c r="F247">
        <f t="shared" si="19"/>
        <v>2460</v>
      </c>
      <c r="G247">
        <f>G246*(1+(($B247-$B246)/B246))*(1-Input!$B$8/12)</f>
        <v>585.38638803419633</v>
      </c>
      <c r="H247">
        <f t="shared" si="15"/>
        <v>1065284.7717743742</v>
      </c>
      <c r="I247">
        <f>I246*(1+(($B247-$B246)/B246))*(1-Input!$B$9/12)</f>
        <v>567.65715521047332</v>
      </c>
      <c r="J247">
        <f t="shared" si="16"/>
        <v>1032946.6511039033</v>
      </c>
      <c r="K247">
        <f>K246*(1+(($B247-$B246)/B246))*(1-Input!$B$10/12)</f>
        <v>539.28900558613657</v>
      </c>
      <c r="L247">
        <f t="shared" si="17"/>
        <v>981203.14618911315</v>
      </c>
    </row>
    <row r="248" spans="1:12" x14ac:dyDescent="0.35">
      <c r="A248" t="str">
        <f>Dati!A248</f>
        <v>2008-06</v>
      </c>
      <c r="B248">
        <f>Dati!B248</f>
        <v>548.64648986474594</v>
      </c>
      <c r="C248">
        <f t="shared" si="18"/>
        <v>1833</v>
      </c>
      <c r="D248">
        <f>IF(OR(RIGHT(A248,2)="12",RIGHT(A248,2)="03",RIGHT(A248,2)="06",RIGHT(A248,2)="09"),TRUNC(Input!$B$12/B248),0)</f>
        <v>9</v>
      </c>
      <c r="E248">
        <f>IF(D248=0,0,IF(Input!$D$2="FISSA",Input!$D$3,MIN(Input!$D$6,MAX(Input!$D$5,B248*Input!$D$4))))</f>
        <v>30</v>
      </c>
      <c r="F248">
        <f t="shared" si="19"/>
        <v>2490</v>
      </c>
      <c r="G248">
        <f>G247*(1+(($B248-$B247)/B247))*(1-Input!$B$8/12)</f>
        <v>537.46848548589469</v>
      </c>
      <c r="H248">
        <f t="shared" si="15"/>
        <v>982689.73389564501</v>
      </c>
      <c r="I248">
        <f>I247*(1+(($B248-$B247)/B247))*(1-Input!$B$9/12)</f>
        <v>521.12535807901452</v>
      </c>
      <c r="J248">
        <f t="shared" si="16"/>
        <v>952732.78135883366</v>
      </c>
      <c r="K248">
        <f>K247*(1+(($B248-$B247)/B247))*(1-Input!$B$10/12)</f>
        <v>494.97942896172708</v>
      </c>
      <c r="L248">
        <f t="shared" si="17"/>
        <v>904807.29328684579</v>
      </c>
    </row>
    <row r="249" spans="1:12" x14ac:dyDescent="0.35">
      <c r="A249" t="str">
        <f>Dati!A249</f>
        <v>2008-07</v>
      </c>
      <c r="B249">
        <f>Dati!B249</f>
        <v>534.57131569709497</v>
      </c>
      <c r="C249">
        <f t="shared" si="18"/>
        <v>1833</v>
      </c>
      <c r="D249">
        <f>IF(OR(RIGHT(A249,2)="12",RIGHT(A249,2)="03",RIGHT(A249,2)="06",RIGHT(A249,2)="09"),TRUNC(Input!$B$12/B249),0)</f>
        <v>0</v>
      </c>
      <c r="E249">
        <f>IF(D249=0,0,IF(Input!$D$2="FISSA",Input!$D$3,MIN(Input!$D$6,MAX(Input!$D$5,B249*Input!$D$4))))</f>
        <v>0</v>
      </c>
      <c r="F249">
        <f t="shared" si="19"/>
        <v>2490</v>
      </c>
      <c r="G249">
        <f>G248*(1+(($B249-$B248)/B248))*(1-Input!$B$8/12)</f>
        <v>523.6364358522693</v>
      </c>
      <c r="H249">
        <f t="shared" si="15"/>
        <v>957335.58691720967</v>
      </c>
      <c r="I249">
        <f>I248*(1+(($B249-$B248)/B248))*(1-Input!$B$9/12)</f>
        <v>507.65043836791051</v>
      </c>
      <c r="J249">
        <f t="shared" si="16"/>
        <v>928033.25352837995</v>
      </c>
      <c r="K249">
        <f>K248*(1+(($B249-$B248)/B248))*(1-Input!$B$10/12)</f>
        <v>482.0800984188578</v>
      </c>
      <c r="L249">
        <f t="shared" si="17"/>
        <v>881162.82040176634</v>
      </c>
    </row>
    <row r="250" spans="1:12" x14ac:dyDescent="0.35">
      <c r="A250" t="str">
        <f>Dati!A250</f>
        <v>2008-08</v>
      </c>
      <c r="B250">
        <f>Dati!B250</f>
        <v>523.28296830995396</v>
      </c>
      <c r="C250">
        <f t="shared" si="18"/>
        <v>1833</v>
      </c>
      <c r="D250">
        <f>IF(OR(RIGHT(A250,2)="12",RIGHT(A250,2)="03",RIGHT(A250,2)="06",RIGHT(A250,2)="09"),TRUNC(Input!$B$12/B250),0)</f>
        <v>0</v>
      </c>
      <c r="E250">
        <f>IF(D250=0,0,IF(Input!$D$2="FISSA",Input!$D$3,MIN(Input!$D$6,MAX(Input!$D$5,B250*Input!$D$4))))</f>
        <v>0</v>
      </c>
      <c r="F250">
        <f t="shared" si="19"/>
        <v>2490</v>
      </c>
      <c r="G250">
        <f>G249*(1+(($B250-$B249)/B249))*(1-Input!$B$8/12)</f>
        <v>512.53628141587592</v>
      </c>
      <c r="H250">
        <f t="shared" si="15"/>
        <v>936989.00383530057</v>
      </c>
      <c r="I250">
        <f>I249*(1+(($B250-$B249)/B249))*(1-Input!$B$9/12)</f>
        <v>496.82704212088373</v>
      </c>
      <c r="J250">
        <f t="shared" si="16"/>
        <v>908193.96820757992</v>
      </c>
      <c r="K250">
        <f>K249*(1+(($B250-$B249)/B249))*(1-Input!$B$10/12)</f>
        <v>471.70356383212578</v>
      </c>
      <c r="L250">
        <f t="shared" si="17"/>
        <v>862142.63250428659</v>
      </c>
    </row>
    <row r="251" spans="1:12" x14ac:dyDescent="0.35">
      <c r="A251" t="str">
        <f>Dati!A251</f>
        <v>2008-09</v>
      </c>
      <c r="B251">
        <f>Dati!B251</f>
        <v>458.09127345071602</v>
      </c>
      <c r="C251">
        <f t="shared" si="18"/>
        <v>1843</v>
      </c>
      <c r="D251">
        <f>IF(OR(RIGHT(A251,2)="12",RIGHT(A251,2)="03",RIGHT(A251,2)="06",RIGHT(A251,2)="09"),TRUNC(Input!$B$12/B251),0)</f>
        <v>10</v>
      </c>
      <c r="E251">
        <f>IF(D251=0,0,IF(Input!$D$2="FISSA",Input!$D$3,MIN(Input!$D$6,MAX(Input!$D$5,B251*Input!$D$4))))</f>
        <v>30</v>
      </c>
      <c r="F251">
        <f t="shared" si="19"/>
        <v>2520</v>
      </c>
      <c r="G251">
        <f>G250*(1+(($B251-$B250)/B250))*(1-Input!$B$8/12)</f>
        <v>448.64604116947532</v>
      </c>
      <c r="H251">
        <f t="shared" si="15"/>
        <v>824334.65387534304</v>
      </c>
      <c r="I251">
        <f>I250*(1+(($B251-$B250)/B250))*(1-Input!$B$9/12)</f>
        <v>434.84067161066508</v>
      </c>
      <c r="J251">
        <f t="shared" si="16"/>
        <v>798891.35777845571</v>
      </c>
      <c r="K251">
        <f>K250*(1+(($B251-$B250)/B250))*(1-Input!$B$10/12)</f>
        <v>412.76568247976746</v>
      </c>
      <c r="L251">
        <f t="shared" si="17"/>
        <v>758207.15281021141</v>
      </c>
    </row>
    <row r="252" spans="1:12" x14ac:dyDescent="0.35">
      <c r="A252" t="str">
        <f>Dati!A252</f>
        <v>2008-10</v>
      </c>
      <c r="B252">
        <f>Dati!B252</f>
        <v>367.43245783976602</v>
      </c>
      <c r="C252">
        <f t="shared" si="18"/>
        <v>1843</v>
      </c>
      <c r="D252">
        <f>IF(OR(RIGHT(A252,2)="12",RIGHT(A252,2)="03",RIGHT(A252,2)="06",RIGHT(A252,2)="09"),TRUNC(Input!$B$12/B252),0)</f>
        <v>0</v>
      </c>
      <c r="E252">
        <f>IF(D252=0,0,IF(Input!$D$2="FISSA",Input!$D$3,MIN(Input!$D$6,MAX(Input!$D$5,B252*Input!$D$4))))</f>
        <v>0</v>
      </c>
      <c r="F252">
        <f t="shared" si="19"/>
        <v>2520</v>
      </c>
      <c r="G252">
        <f>G251*(1+(($B252-$B251)/B251))*(1-Input!$B$8/12)</f>
        <v>359.82650161729021</v>
      </c>
      <c r="H252">
        <f t="shared" si="15"/>
        <v>660640.24248066579</v>
      </c>
      <c r="I252">
        <f>I251*(1+(($B252-$B251)/B251))*(1-Input!$B$9/12)</f>
        <v>348.71061647855907</v>
      </c>
      <c r="J252">
        <f t="shared" si="16"/>
        <v>640153.66616998438</v>
      </c>
      <c r="K252">
        <f>K251*(1+(($B252-$B251)/B251))*(1-Input!$B$10/12)</f>
        <v>330.93910511463929</v>
      </c>
      <c r="L252">
        <f t="shared" si="17"/>
        <v>607400.77072628017</v>
      </c>
    </row>
    <row r="253" spans="1:12" x14ac:dyDescent="0.35">
      <c r="A253" t="str">
        <f>Dati!A253</f>
        <v>2008-11</v>
      </c>
      <c r="B253">
        <f>Dati!B253</f>
        <v>343.52626096890498</v>
      </c>
      <c r="C253">
        <f t="shared" si="18"/>
        <v>1843</v>
      </c>
      <c r="D253">
        <f>IF(OR(RIGHT(A253,2)="12",RIGHT(A253,2)="03",RIGHT(A253,2)="06",RIGHT(A253,2)="09"),TRUNC(Input!$B$12/B253),0)</f>
        <v>0</v>
      </c>
      <c r="E253">
        <f>IF(D253=0,0,IF(Input!$D$2="FISSA",Input!$D$3,MIN(Input!$D$6,MAX(Input!$D$5,B253*Input!$D$4))))</f>
        <v>0</v>
      </c>
      <c r="F253">
        <f t="shared" si="19"/>
        <v>2520</v>
      </c>
      <c r="G253">
        <f>G252*(1+(($B253-$B252)/B252))*(1-Input!$B$8/12)</f>
        <v>336.38713521316566</v>
      </c>
      <c r="H253">
        <f t="shared" si="15"/>
        <v>617441.49019786436</v>
      </c>
      <c r="I253">
        <f>I252*(1+(($B253-$B252)/B252))*(1-Input!$B$9/12)</f>
        <v>325.95459429980576</v>
      </c>
      <c r="J253">
        <f t="shared" si="16"/>
        <v>598214.31729454198</v>
      </c>
      <c r="K253">
        <f>K252*(1+(($B253-$B252)/B252))*(1-Input!$B$10/12)</f>
        <v>309.27834948486191</v>
      </c>
      <c r="L253">
        <f t="shared" si="17"/>
        <v>567479.99810060044</v>
      </c>
    </row>
    <row r="254" spans="1:12" x14ac:dyDescent="0.35">
      <c r="A254" t="str">
        <f>Dati!A254</f>
        <v>2008-12</v>
      </c>
      <c r="B254">
        <f>Dati!B254</f>
        <v>356.14576730821301</v>
      </c>
      <c r="C254">
        <f t="shared" si="18"/>
        <v>1857</v>
      </c>
      <c r="D254">
        <f>IF(OR(RIGHT(A254,2)="12",RIGHT(A254,2)="03",RIGHT(A254,2)="06",RIGHT(A254,2)="09"),TRUNC(Input!$B$12/B254),0)</f>
        <v>14</v>
      </c>
      <c r="E254">
        <f>IF(D254=0,0,IF(Input!$D$2="FISSA",Input!$D$3,MIN(Input!$D$6,MAX(Input!$D$5,B254*Input!$D$4))))</f>
        <v>30</v>
      </c>
      <c r="F254">
        <f t="shared" si="19"/>
        <v>2550</v>
      </c>
      <c r="G254">
        <f>G253*(1+(($B254-$B253)/B253))*(1-Input!$B$8/12)</f>
        <v>348.71532229889465</v>
      </c>
      <c r="H254">
        <f t="shared" si="15"/>
        <v>645014.35350904742</v>
      </c>
      <c r="I254">
        <f>I253*(1+(($B254-$B253)/B253))*(1-Input!$B$9/12)</f>
        <v>337.85820013525137</v>
      </c>
      <c r="J254">
        <f t="shared" si="16"/>
        <v>624852.67765116179</v>
      </c>
      <c r="K254">
        <f>K253*(1+(($B254-$B253)/B253))*(1-Input!$B$10/12)</f>
        <v>320.50615200599219</v>
      </c>
      <c r="L254">
        <f t="shared" si="17"/>
        <v>592629.92427512747</v>
      </c>
    </row>
    <row r="255" spans="1:12" x14ac:dyDescent="0.35">
      <c r="A255" t="str">
        <f>Dati!A255</f>
        <v>2009-01</v>
      </c>
      <c r="B255">
        <f>Dati!B255</f>
        <v>325.82660079016603</v>
      </c>
      <c r="C255">
        <f t="shared" si="18"/>
        <v>1857</v>
      </c>
      <c r="D255">
        <f>IF(OR(RIGHT(A255,2)="12",RIGHT(A255,2)="03",RIGHT(A255,2)="06",RIGHT(A255,2)="09"),TRUNC(Input!$B$12/B255),0)</f>
        <v>0</v>
      </c>
      <c r="E255">
        <f>IF(D255=0,0,IF(Input!$D$2="FISSA",Input!$D$3,MIN(Input!$D$6,MAX(Input!$D$5,B255*Input!$D$4))))</f>
        <v>0</v>
      </c>
      <c r="F255">
        <f t="shared" si="19"/>
        <v>2550</v>
      </c>
      <c r="G255">
        <f>G254*(1+(($B255-$B254)/B254))*(1-Input!$B$8/12)</f>
        <v>319.00213379699221</v>
      </c>
      <c r="H255">
        <f t="shared" si="15"/>
        <v>589836.96246101451</v>
      </c>
      <c r="I255">
        <f>I254*(1+(($B255-$B254)/B254))*(1-Input!$B$9/12)</f>
        <v>309.03148374698418</v>
      </c>
      <c r="J255">
        <f t="shared" si="16"/>
        <v>571321.46531814965</v>
      </c>
      <c r="K255">
        <f>K254*(1+(($B255-$B254)/B254))*(1-Input!$B$10/12)</f>
        <v>293.09885827618149</v>
      </c>
      <c r="L255">
        <f t="shared" si="17"/>
        <v>541734.57981886901</v>
      </c>
    </row>
    <row r="256" spans="1:12" x14ac:dyDescent="0.35">
      <c r="A256" t="str">
        <f>Dati!A256</f>
        <v>2009-02</v>
      </c>
      <c r="B256">
        <f>Dati!B256</f>
        <v>294.125562890259</v>
      </c>
      <c r="C256">
        <f t="shared" si="18"/>
        <v>1857</v>
      </c>
      <c r="D256">
        <f>IF(OR(RIGHT(A256,2)="12",RIGHT(A256,2)="03",RIGHT(A256,2)="06",RIGHT(A256,2)="09"),TRUNC(Input!$B$12/B256),0)</f>
        <v>0</v>
      </c>
      <c r="E256">
        <f>IF(D256=0,0,IF(Input!$D$2="FISSA",Input!$D$3,MIN(Input!$D$6,MAX(Input!$D$5,B256*Input!$D$4))))</f>
        <v>0</v>
      </c>
      <c r="F256">
        <f t="shared" si="19"/>
        <v>2550</v>
      </c>
      <c r="G256">
        <f>G255*(1+(($B256-$B255)/B255))*(1-Input!$B$8/12)</f>
        <v>287.94107985208166</v>
      </c>
      <c r="H256">
        <f t="shared" si="15"/>
        <v>532156.58528531564</v>
      </c>
      <c r="I256">
        <f>I255*(1+(($B256-$B255)/B255))*(1-Input!$B$9/12)</f>
        <v>278.9063956877589</v>
      </c>
      <c r="J256">
        <f t="shared" si="16"/>
        <v>515379.17679216829</v>
      </c>
      <c r="K256">
        <f>K255*(1+(($B256-$B255)/B255))*(1-Input!$B$10/12)</f>
        <v>264.47179732885655</v>
      </c>
      <c r="L256">
        <f t="shared" si="17"/>
        <v>488574.12763968663</v>
      </c>
    </row>
    <row r="257" spans="1:12" x14ac:dyDescent="0.35">
      <c r="A257" t="str">
        <f>Dati!A257</f>
        <v>2009-03</v>
      </c>
      <c r="B257">
        <f>Dati!B257</f>
        <v>318.51507219760998</v>
      </c>
      <c r="C257">
        <f t="shared" si="18"/>
        <v>1872</v>
      </c>
      <c r="D257">
        <f>IF(OR(RIGHT(A257,2)="12",RIGHT(A257,2)="03",RIGHT(A257,2)="06",RIGHT(A257,2)="09"),TRUNC(Input!$B$12/B257),0)</f>
        <v>15</v>
      </c>
      <c r="E257">
        <f>IF(D257=0,0,IF(Input!$D$2="FISSA",Input!$D$3,MIN(Input!$D$6,MAX(Input!$D$5,B257*Input!$D$4))))</f>
        <v>30</v>
      </c>
      <c r="F257">
        <f t="shared" si="19"/>
        <v>2580</v>
      </c>
      <c r="G257">
        <f>G256*(1+(($B257-$B256)/B256))*(1-Input!$B$8/12)</f>
        <v>311.79177402591182</v>
      </c>
      <c r="H257">
        <f t="shared" si="15"/>
        <v>581094.20097650692</v>
      </c>
      <c r="I257">
        <f>I256*(1+(($B257-$B256)/B256))*(1-Input!$B$9/12)</f>
        <v>301.97097596293889</v>
      </c>
      <c r="J257">
        <f t="shared" si="16"/>
        <v>562709.66700262157</v>
      </c>
      <c r="K257">
        <f>K256*(1+(($B257-$B256)/B256))*(1-Input!$B$10/12)</f>
        <v>286.28301981187388</v>
      </c>
      <c r="L257">
        <f t="shared" si="17"/>
        <v>533341.81308782788</v>
      </c>
    </row>
    <row r="258" spans="1:12" x14ac:dyDescent="0.35">
      <c r="A258" t="str">
        <f>Dati!A258</f>
        <v>2009-04</v>
      </c>
      <c r="B258">
        <f>Dati!B258</f>
        <v>356.405703267484</v>
      </c>
      <c r="C258">
        <f t="shared" si="18"/>
        <v>1872</v>
      </c>
      <c r="D258">
        <f>IF(OR(RIGHT(A258,2)="12",RIGHT(A258,2)="03",RIGHT(A258,2)="06",RIGHT(A258,2)="09"),TRUNC(Input!$B$12/B258),0)</f>
        <v>0</v>
      </c>
      <c r="E258">
        <f>IF(D258=0,0,IF(Input!$D$2="FISSA",Input!$D$3,MIN(Input!$D$6,MAX(Input!$D$5,B258*Input!$D$4))))</f>
        <v>0</v>
      </c>
      <c r="F258">
        <f t="shared" si="19"/>
        <v>2580</v>
      </c>
      <c r="G258">
        <f>G257*(1+(($B258-$B257)/B257))*(1-Input!$B$8/12)</f>
        <v>348.85352634713013</v>
      </c>
      <c r="H258">
        <f t="shared" si="15"/>
        <v>650473.80132182757</v>
      </c>
      <c r="I258">
        <f>I257*(1+(($B258-$B257)/B257))*(1-Input!$B$9/12)</f>
        <v>337.82312280632419</v>
      </c>
      <c r="J258">
        <f t="shared" si="16"/>
        <v>629824.88589343894</v>
      </c>
      <c r="K258">
        <f>K257*(1+(($B258-$B257)/B257))*(1-Input!$B$10/12)</f>
        <v>320.20584331268356</v>
      </c>
      <c r="L258">
        <f t="shared" si="17"/>
        <v>596845.33868134359</v>
      </c>
    </row>
    <row r="259" spans="1:12" x14ac:dyDescent="0.35">
      <c r="A259" t="str">
        <f>Dati!A259</f>
        <v>2009-05</v>
      </c>
      <c r="B259">
        <f>Dati!B259</f>
        <v>392.34101943359099</v>
      </c>
      <c r="C259">
        <f t="shared" si="18"/>
        <v>1872</v>
      </c>
      <c r="D259">
        <f>IF(OR(RIGHT(A259,2)="12",RIGHT(A259,2)="03",RIGHT(A259,2)="06",RIGHT(A259,2)="09"),TRUNC(Input!$B$12/B259),0)</f>
        <v>0</v>
      </c>
      <c r="E259">
        <f>IF(D259=0,0,IF(Input!$D$2="FISSA",Input!$D$3,MIN(Input!$D$6,MAX(Input!$D$5,B259*Input!$D$4))))</f>
        <v>0</v>
      </c>
      <c r="F259">
        <f t="shared" si="19"/>
        <v>2580</v>
      </c>
      <c r="G259">
        <f>G258*(1+(($B259-$B258)/B258))*(1-Input!$B$8/12)</f>
        <v>383.99537692482863</v>
      </c>
      <c r="H259">
        <f t="shared" ref="H259:H322" si="20">G259*C259-F259</f>
        <v>716259.34560327919</v>
      </c>
      <c r="I259">
        <f>I258*(1+(($B259-$B258)/B258))*(1-Input!$B$9/12)</f>
        <v>371.8073372169693</v>
      </c>
      <c r="J259">
        <f t="shared" ref="J259:J322" si="21">I259*$C259-$F259</f>
        <v>693443.33527016651</v>
      </c>
      <c r="K259">
        <f>K258*(1+(($B259-$B258)/B258))*(1-Input!$B$10/12)</f>
        <v>352.34436502099703</v>
      </c>
      <c r="L259">
        <f t="shared" ref="L259:L322" si="22">K259*$C259-$F259</f>
        <v>657008.65131930646</v>
      </c>
    </row>
    <row r="260" spans="1:12" x14ac:dyDescent="0.35">
      <c r="A260" t="str">
        <f>Dati!A260</f>
        <v>2009-06</v>
      </c>
      <c r="B260">
        <f>Dati!B260</f>
        <v>390.29880096837502</v>
      </c>
      <c r="C260">
        <f t="shared" ref="C260:C323" si="23">C259+D260</f>
        <v>1884</v>
      </c>
      <c r="D260">
        <f>IF(OR(RIGHT(A260,2)="12",RIGHT(A260,2)="03",RIGHT(A260,2)="06",RIGHT(A260,2)="09"),TRUNC(Input!$B$12/B260),0)</f>
        <v>12</v>
      </c>
      <c r="E260">
        <f>IF(D260=0,0,IF(Input!$D$2="FISSA",Input!$D$3,MIN(Input!$D$6,MAX(Input!$D$5,B260*Input!$D$4))))</f>
        <v>30</v>
      </c>
      <c r="F260">
        <f t="shared" ref="F260:F323" si="24">F259+E260</f>
        <v>2610</v>
      </c>
      <c r="G260">
        <f>G259*(1+(($B260-$B259)/B259))*(1-Input!$B$8/12)</f>
        <v>381.96476625421985</v>
      </c>
      <c r="H260">
        <f t="shared" si="20"/>
        <v>717011.61962295021</v>
      </c>
      <c r="I260">
        <f>I259*(1+(($B260-$B259)/B259))*(1-Input!$B$9/12)</f>
        <v>369.79494426876892</v>
      </c>
      <c r="J260">
        <f t="shared" si="21"/>
        <v>694083.6750023606</v>
      </c>
      <c r="K260">
        <f>K259*(1+(($B260-$B259)/B259))*(1-Input!$B$10/12)</f>
        <v>350.36429167609487</v>
      </c>
      <c r="L260">
        <f t="shared" si="22"/>
        <v>657476.32551776269</v>
      </c>
    </row>
    <row r="261" spans="1:12" x14ac:dyDescent="0.35">
      <c r="A261" t="str">
        <f>Dati!A261</f>
        <v>2009-07</v>
      </c>
      <c r="B261">
        <f>Dati!B261</f>
        <v>424.79266215559301</v>
      </c>
      <c r="C261">
        <f t="shared" si="23"/>
        <v>1884</v>
      </c>
      <c r="D261">
        <f>IF(OR(RIGHT(A261,2)="12",RIGHT(A261,2)="03",RIGHT(A261,2)="06",RIGHT(A261,2)="09"),TRUNC(Input!$B$12/B261),0)</f>
        <v>0</v>
      </c>
      <c r="E261">
        <f>IF(D261=0,0,IF(Input!$D$2="FISSA",Input!$D$3,MIN(Input!$D$6,MAX(Input!$D$5,B261*Input!$D$4))))</f>
        <v>0</v>
      </c>
      <c r="F261">
        <f t="shared" si="24"/>
        <v>2610</v>
      </c>
      <c r="G261">
        <f>G260*(1+(($B261-$B260)/B260))*(1-Input!$B$8/12)</f>
        <v>415.68743789391266</v>
      </c>
      <c r="H261">
        <f t="shared" si="20"/>
        <v>780545.1329921314</v>
      </c>
      <c r="I261">
        <f>I260*(1+(($B261-$B260)/B260))*(1-Input!$B$9/12)</f>
        <v>402.39286451991791</v>
      </c>
      <c r="J261">
        <f t="shared" si="21"/>
        <v>755498.15675552539</v>
      </c>
      <c r="K261">
        <f>K260*(1+(($B261-$B260)/B260))*(1-Input!$B$10/12)</f>
        <v>381.16993034009079</v>
      </c>
      <c r="L261">
        <f t="shared" si="22"/>
        <v>715514.1487607311</v>
      </c>
    </row>
    <row r="262" spans="1:12" x14ac:dyDescent="0.35">
      <c r="A262" t="str">
        <f>Dati!A262</f>
        <v>2009-08</v>
      </c>
      <c r="B262">
        <f>Dati!B262</f>
        <v>440.16330214247301</v>
      </c>
      <c r="C262">
        <f t="shared" si="23"/>
        <v>1884</v>
      </c>
      <c r="D262">
        <f>IF(OR(RIGHT(A262,2)="12",RIGHT(A262,2)="03",RIGHT(A262,2)="06",RIGHT(A262,2)="09"),TRUNC(Input!$B$12/B262),0)</f>
        <v>0</v>
      </c>
      <c r="E262">
        <f>IF(D262=0,0,IF(Input!$D$2="FISSA",Input!$D$3,MIN(Input!$D$6,MAX(Input!$D$5,B262*Input!$D$4))))</f>
        <v>0</v>
      </c>
      <c r="F262">
        <f t="shared" si="24"/>
        <v>2610</v>
      </c>
      <c r="G262">
        <f>G261*(1+(($B262-$B261)/B261))*(1-Input!$B$8/12)</f>
        <v>430.69272163158456</v>
      </c>
      <c r="H262">
        <f t="shared" si="20"/>
        <v>808815.08755390532</v>
      </c>
      <c r="I262">
        <f>I261*(1+(($B262-$B261)/B261))*(1-Input!$B$9/12)</f>
        <v>416.86612806483271</v>
      </c>
      <c r="J262">
        <f t="shared" si="21"/>
        <v>782765.78527414484</v>
      </c>
      <c r="K262">
        <f>K261*(1+(($B262-$B261)/B261))*(1-Input!$B$10/12)</f>
        <v>394.79756376961558</v>
      </c>
      <c r="L262">
        <f t="shared" si="22"/>
        <v>741188.61014195578</v>
      </c>
    </row>
    <row r="263" spans="1:12" x14ac:dyDescent="0.35">
      <c r="A263" t="str">
        <f>Dati!A263</f>
        <v>2009-09</v>
      </c>
      <c r="B263">
        <f>Dati!B263</f>
        <v>460.49802059044998</v>
      </c>
      <c r="C263">
        <f t="shared" si="23"/>
        <v>1894</v>
      </c>
      <c r="D263">
        <f>IF(OR(RIGHT(A263,2)="12",RIGHT(A263,2)="03",RIGHT(A263,2)="06",RIGHT(A263,2)="09"),TRUNC(Input!$B$12/B263),0)</f>
        <v>10</v>
      </c>
      <c r="E263">
        <f>IF(D263=0,0,IF(Input!$D$2="FISSA",Input!$D$3,MIN(Input!$D$6,MAX(Input!$D$5,B263*Input!$D$4))))</f>
        <v>30</v>
      </c>
      <c r="F263">
        <f t="shared" si="24"/>
        <v>2640</v>
      </c>
      <c r="G263">
        <f>G262*(1+(($B263-$B262)/B262))*(1-Input!$B$8/12)</f>
        <v>450.55236787486052</v>
      </c>
      <c r="H263">
        <f t="shared" si="20"/>
        <v>850706.18475498585</v>
      </c>
      <c r="I263">
        <f>I262*(1+(($B263-$B262)/B262))*(1-Input!$B$9/12)</f>
        <v>436.03370151172265</v>
      </c>
      <c r="J263">
        <f t="shared" si="21"/>
        <v>823207.83066320268</v>
      </c>
      <c r="K263">
        <f>K262*(1+(($B263-$B262)/B262))*(1-Input!$B$10/12)</f>
        <v>412.86437171920454</v>
      </c>
      <c r="L263">
        <f t="shared" si="22"/>
        <v>779325.12003617338</v>
      </c>
    </row>
    <row r="264" spans="1:12" x14ac:dyDescent="0.35">
      <c r="A264" t="str">
        <f>Dati!A264</f>
        <v>2009-10</v>
      </c>
      <c r="B264">
        <f>Dati!B264</f>
        <v>453.475235154757</v>
      </c>
      <c r="C264">
        <f t="shared" si="23"/>
        <v>1894</v>
      </c>
      <c r="D264">
        <f>IF(OR(RIGHT(A264,2)="12",RIGHT(A264,2)="03",RIGHT(A264,2)="06",RIGHT(A264,2)="09"),TRUNC(Input!$B$12/B264),0)</f>
        <v>0</v>
      </c>
      <c r="E264">
        <f>IF(D264=0,0,IF(Input!$D$2="FISSA",Input!$D$3,MIN(Input!$D$6,MAX(Input!$D$5,B264*Input!$D$4))))</f>
        <v>0</v>
      </c>
      <c r="F264">
        <f t="shared" si="24"/>
        <v>2640</v>
      </c>
      <c r="G264">
        <f>G263*(1+(($B264-$B263)/B263))*(1-Input!$B$8/12)</f>
        <v>443.64428432190488</v>
      </c>
      <c r="H264">
        <f t="shared" si="20"/>
        <v>837622.27450568788</v>
      </c>
      <c r="I264">
        <f>I263*(1+(($B264-$B263)/B263))*(1-Input!$B$9/12)</f>
        <v>429.29455206743455</v>
      </c>
      <c r="J264">
        <f t="shared" si="21"/>
        <v>810443.88161572104</v>
      </c>
      <c r="K264">
        <f>K263*(1+(($B264-$B263)/B263))*(1-Input!$B$10/12)</f>
        <v>406.39861580528424</v>
      </c>
      <c r="L264">
        <f t="shared" si="22"/>
        <v>767078.97833520838</v>
      </c>
    </row>
    <row r="265" spans="1:12" x14ac:dyDescent="0.35">
      <c r="A265" t="str">
        <f>Dati!A265</f>
        <v>2009-11</v>
      </c>
      <c r="B265">
        <f>Dati!B265</f>
        <v>472.32785379070498</v>
      </c>
      <c r="C265">
        <f t="shared" si="23"/>
        <v>1894</v>
      </c>
      <c r="D265">
        <f>IF(OR(RIGHT(A265,2)="12",RIGHT(A265,2)="03",RIGHT(A265,2)="06",RIGHT(A265,2)="09"),TRUNC(Input!$B$12/B265),0)</f>
        <v>0</v>
      </c>
      <c r="E265">
        <f>IF(D265=0,0,IF(Input!$D$2="FISSA",Input!$D$3,MIN(Input!$D$6,MAX(Input!$D$5,B265*Input!$D$4))))</f>
        <v>0</v>
      </c>
      <c r="F265">
        <f t="shared" si="24"/>
        <v>2640</v>
      </c>
      <c r="G265">
        <f>G264*(1+(($B265-$B264)/B264))*(1-Input!$B$8/12)</f>
        <v>462.049687144183</v>
      </c>
      <c r="H265">
        <f t="shared" si="20"/>
        <v>872482.10745108256</v>
      </c>
      <c r="I265">
        <f>I264*(1+(($B265-$B264)/B264))*(1-Input!$B$9/12)</f>
        <v>447.04873699780228</v>
      </c>
      <c r="J265">
        <f t="shared" si="21"/>
        <v>844070.30787383753</v>
      </c>
      <c r="K265">
        <f>K264*(1+(($B265-$B264)/B264))*(1-Input!$B$10/12)</f>
        <v>423.11771522395981</v>
      </c>
      <c r="L265">
        <f t="shared" si="22"/>
        <v>798744.95263417985</v>
      </c>
    </row>
    <row r="266" spans="1:12" x14ac:dyDescent="0.35">
      <c r="A266" t="str">
        <f>Dati!A266</f>
        <v>2009-12</v>
      </c>
      <c r="B266">
        <f>Dati!B266</f>
        <v>482.24831949134</v>
      </c>
      <c r="C266">
        <f t="shared" si="23"/>
        <v>1904</v>
      </c>
      <c r="D266">
        <f>IF(OR(RIGHT(A266,2)="12",RIGHT(A266,2)="03",RIGHT(A266,2)="06",RIGHT(A266,2)="09"),TRUNC(Input!$B$12/B266),0)</f>
        <v>10</v>
      </c>
      <c r="E266">
        <f>IF(D266=0,0,IF(Input!$D$2="FISSA",Input!$D$3,MIN(Input!$D$6,MAX(Input!$D$5,B266*Input!$D$4))))</f>
        <v>30</v>
      </c>
      <c r="F266">
        <f t="shared" si="24"/>
        <v>2670</v>
      </c>
      <c r="G266">
        <f>G265*(1+(($B266-$B265)/B265))*(1-Input!$B$8/12)</f>
        <v>471.71496409020523</v>
      </c>
      <c r="H266">
        <f t="shared" si="20"/>
        <v>895475.29162775073</v>
      </c>
      <c r="I266">
        <f>I265*(1+(($B266-$B265)/B265))*(1-Input!$B$9/12)</f>
        <v>456.34316533901836</v>
      </c>
      <c r="J266">
        <f t="shared" si="21"/>
        <v>866207.38680549094</v>
      </c>
      <c r="K266">
        <f>K265*(1+(($B266-$B265)/B265))*(1-Input!$B$10/12)</f>
        <v>431.82460140180086</v>
      </c>
      <c r="L266">
        <f t="shared" si="22"/>
        <v>819524.0410690289</v>
      </c>
    </row>
    <row r="267" spans="1:12" x14ac:dyDescent="0.35">
      <c r="A267" t="str">
        <f>Dati!A267</f>
        <v>2010-01</v>
      </c>
      <c r="B267">
        <f>Dati!B267</f>
        <v>461.500820045176</v>
      </c>
      <c r="C267">
        <f t="shared" si="23"/>
        <v>1904</v>
      </c>
      <c r="D267">
        <f>IF(OR(RIGHT(A267,2)="12",RIGHT(A267,2)="03",RIGHT(A267,2)="06",RIGHT(A267,2)="09"),TRUNC(Input!$B$12/B267),0)</f>
        <v>0</v>
      </c>
      <c r="E267">
        <f>IF(D267=0,0,IF(Input!$D$2="FISSA",Input!$D$3,MIN(Input!$D$6,MAX(Input!$D$5,B267*Input!$D$4))))</f>
        <v>0</v>
      </c>
      <c r="F267">
        <f t="shared" si="24"/>
        <v>2670</v>
      </c>
      <c r="G267">
        <f>G266*(1+(($B267-$B266)/B266))*(1-Input!$B$8/12)</f>
        <v>451.38301690972821</v>
      </c>
      <c r="H267">
        <f t="shared" si="20"/>
        <v>856763.26419612253</v>
      </c>
      <c r="I267">
        <f>I266*(1+(($B267-$B266)/B266))*(1-Input!$B$9/12)</f>
        <v>436.61918755088379</v>
      </c>
      <c r="J267">
        <f t="shared" si="21"/>
        <v>828652.93309688277</v>
      </c>
      <c r="K267">
        <f>K266*(1+(($B267-$B266)/B266))*(1-Input!$B$10/12)</f>
        <v>413.07426732532173</v>
      </c>
      <c r="L267">
        <f t="shared" si="22"/>
        <v>783823.40498741262</v>
      </c>
    </row>
    <row r="268" spans="1:12" x14ac:dyDescent="0.35">
      <c r="A268" t="str">
        <f>Dati!A268</f>
        <v>2010-02</v>
      </c>
      <c r="B268">
        <f>Dati!B268</f>
        <v>467.55102171703498</v>
      </c>
      <c r="C268">
        <f t="shared" si="23"/>
        <v>1904</v>
      </c>
      <c r="D268">
        <f>IF(OR(RIGHT(A268,2)="12",RIGHT(A268,2)="03",RIGHT(A268,2)="06",RIGHT(A268,2)="09"),TRUNC(Input!$B$12/B268),0)</f>
        <v>0</v>
      </c>
      <c r="E268">
        <f>IF(D268=0,0,IF(Input!$D$2="FISSA",Input!$D$3,MIN(Input!$D$6,MAX(Input!$D$5,B268*Input!$D$4))))</f>
        <v>0</v>
      </c>
      <c r="F268">
        <f t="shared" si="24"/>
        <v>2670</v>
      </c>
      <c r="G268">
        <f>G267*(1+(($B268-$B267)/B267))*(1-Input!$B$8/12)</f>
        <v>457.26246742524819</v>
      </c>
      <c r="H268">
        <f t="shared" si="20"/>
        <v>867957.7379776726</v>
      </c>
      <c r="I268">
        <f>I267*(1+(($B268-$B267)/B267))*(1-Input!$B$9/12)</f>
        <v>442.25104018238397</v>
      </c>
      <c r="J268">
        <f t="shared" si="21"/>
        <v>839375.98050725914</v>
      </c>
      <c r="K268">
        <f>K267*(1+(($B268-$B267)/B267))*(1-Input!$B$10/12)</f>
        <v>418.31523399571989</v>
      </c>
      <c r="L268">
        <f t="shared" si="22"/>
        <v>793802.20552785066</v>
      </c>
    </row>
    <row r="269" spans="1:12" x14ac:dyDescent="0.35">
      <c r="A269" t="str">
        <f>Dati!A269</f>
        <v>2010-03</v>
      </c>
      <c r="B269">
        <f>Dati!B269</f>
        <v>497.85978293249201</v>
      </c>
      <c r="C269">
        <f t="shared" si="23"/>
        <v>1914</v>
      </c>
      <c r="D269">
        <f>IF(OR(RIGHT(A269,2)="12",RIGHT(A269,2)="03",RIGHT(A269,2)="06",RIGHT(A269,2)="09"),TRUNC(Input!$B$12/B269),0)</f>
        <v>10</v>
      </c>
      <c r="E269">
        <f>IF(D269=0,0,IF(Input!$D$2="FISSA",Input!$D$3,MIN(Input!$D$6,MAX(Input!$D$5,B269*Input!$D$4))))</f>
        <v>30</v>
      </c>
      <c r="F269">
        <f t="shared" si="24"/>
        <v>2700</v>
      </c>
      <c r="G269">
        <f>G268*(1+(($B269-$B268)/B268))*(1-Input!$B$8/12)</f>
        <v>486.86370289631662</v>
      </c>
      <c r="H269">
        <f t="shared" si="20"/>
        <v>929157.12734354998</v>
      </c>
      <c r="I269">
        <f>I268*(1+(($B269-$B268)/B268))*(1-Input!$B$9/12)</f>
        <v>470.82163446466797</v>
      </c>
      <c r="J269">
        <f t="shared" si="21"/>
        <v>898452.6083653745</v>
      </c>
      <c r="K269">
        <f>K268*(1+(($B269-$B268)/B268))*(1-Input!$B$10/12)</f>
        <v>445.24671309338999</v>
      </c>
      <c r="L269">
        <f t="shared" si="22"/>
        <v>849502.20886074845</v>
      </c>
    </row>
    <row r="270" spans="1:12" x14ac:dyDescent="0.35">
      <c r="A270" t="str">
        <f>Dati!A270</f>
        <v>2010-04</v>
      </c>
      <c r="B270">
        <f>Dati!B270</f>
        <v>498.95712587411299</v>
      </c>
      <c r="C270">
        <f t="shared" si="23"/>
        <v>1914</v>
      </c>
      <c r="D270">
        <f>IF(OR(RIGHT(A270,2)="12",RIGHT(A270,2)="03",RIGHT(A270,2)="06",RIGHT(A270,2)="09"),TRUNC(Input!$B$12/B270),0)</f>
        <v>0</v>
      </c>
      <c r="E270">
        <f>IF(D270=0,0,IF(Input!$D$2="FISSA",Input!$D$3,MIN(Input!$D$6,MAX(Input!$D$5,B270*Input!$D$4))))</f>
        <v>0</v>
      </c>
      <c r="F270">
        <f t="shared" si="24"/>
        <v>2700</v>
      </c>
      <c r="G270">
        <f>G269*(1+(($B270-$B269)/B269))*(1-Input!$B$8/12)</f>
        <v>487.89614775201403</v>
      </c>
      <c r="H270">
        <f t="shared" si="20"/>
        <v>931133.22679735487</v>
      </c>
      <c r="I270">
        <f>I269*(1+(($B270-$B269)/B269))*(1-Input!$B$9/12)</f>
        <v>471.76107803169305</v>
      </c>
      <c r="J270">
        <f t="shared" si="21"/>
        <v>900250.70335266052</v>
      </c>
      <c r="K270">
        <f>K269*(1+(($B270-$B269)/B269))*(1-Input!$B$10/12)</f>
        <v>446.04216211944811</v>
      </c>
      <c r="L270">
        <f t="shared" si="22"/>
        <v>851024.69829662365</v>
      </c>
    </row>
    <row r="271" spans="1:12" x14ac:dyDescent="0.35">
      <c r="A271" t="str">
        <f>Dati!A271</f>
        <v>2010-05</v>
      </c>
      <c r="B271">
        <f>Dati!B271</f>
        <v>452.09186834878801</v>
      </c>
      <c r="C271">
        <f t="shared" si="23"/>
        <v>1914</v>
      </c>
      <c r="D271">
        <f>IF(OR(RIGHT(A271,2)="12",RIGHT(A271,2)="03",RIGHT(A271,2)="06",RIGHT(A271,2)="09"),TRUNC(Input!$B$12/B271),0)</f>
        <v>0</v>
      </c>
      <c r="E271">
        <f>IF(D271=0,0,IF(Input!$D$2="FISSA",Input!$D$3,MIN(Input!$D$6,MAX(Input!$D$5,B271*Input!$D$4))))</f>
        <v>0</v>
      </c>
      <c r="F271">
        <f t="shared" si="24"/>
        <v>2700</v>
      </c>
      <c r="G271">
        <f>G270*(1+(($B271-$B270)/B270))*(1-Input!$B$8/12)</f>
        <v>442.03296917395022</v>
      </c>
      <c r="H271">
        <f t="shared" si="20"/>
        <v>843351.10299894074</v>
      </c>
      <c r="I271">
        <f>I270*(1+(($B271-$B270)/B270))*(1-Input!$B$9/12)</f>
        <v>427.36119583560412</v>
      </c>
      <c r="J271">
        <f t="shared" si="21"/>
        <v>815269.32882934634</v>
      </c>
      <c r="K271">
        <f>K270*(1+(($B271-$B270)/B270))*(1-Input!$B$10/12)</f>
        <v>403.97862321492408</v>
      </c>
      <c r="L271">
        <f t="shared" si="22"/>
        <v>770515.0848333647</v>
      </c>
    </row>
    <row r="272" spans="1:12" x14ac:dyDescent="0.35">
      <c r="A272" t="str">
        <f>Dati!A272</f>
        <v>2010-06</v>
      </c>
      <c r="B272">
        <f>Dati!B272</f>
        <v>438.32307181865201</v>
      </c>
      <c r="C272">
        <f t="shared" si="23"/>
        <v>1925</v>
      </c>
      <c r="D272">
        <f>IF(OR(RIGHT(A272,2)="12",RIGHT(A272,2)="03",RIGHT(A272,2)="06",RIGHT(A272,2)="09"),TRUNC(Input!$B$12/B272),0)</f>
        <v>11</v>
      </c>
      <c r="E272">
        <f>IF(D272=0,0,IF(Input!$D$2="FISSA",Input!$D$3,MIN(Input!$D$6,MAX(Input!$D$5,B272*Input!$D$4))))</f>
        <v>30</v>
      </c>
      <c r="F272">
        <f t="shared" si="24"/>
        <v>2730</v>
      </c>
      <c r="G272">
        <f>G271*(1+(($B272-$B271)/B271))*(1-Input!$B$8/12)</f>
        <v>428.53480974336645</v>
      </c>
      <c r="H272">
        <f t="shared" si="20"/>
        <v>822199.50875598041</v>
      </c>
      <c r="I272">
        <f>I271*(1+(($B272-$B271)/B271))*(1-Input!$B$9/12)</f>
        <v>414.25926846555097</v>
      </c>
      <c r="J272">
        <f t="shared" si="21"/>
        <v>794719.09179618559</v>
      </c>
      <c r="K272">
        <f>K271*(1+(($B272-$B271)/B271))*(1-Input!$B$10/12)</f>
        <v>391.51195362900313</v>
      </c>
      <c r="L272">
        <f t="shared" si="22"/>
        <v>750930.51073583099</v>
      </c>
    </row>
    <row r="273" spans="1:12" x14ac:dyDescent="0.35">
      <c r="A273" t="str">
        <f>Dati!A273</f>
        <v>2010-07</v>
      </c>
      <c r="B273">
        <f>Dati!B273</f>
        <v>474.12767673184197</v>
      </c>
      <c r="C273">
        <f t="shared" si="23"/>
        <v>1925</v>
      </c>
      <c r="D273">
        <f>IF(OR(RIGHT(A273,2)="12",RIGHT(A273,2)="03",RIGHT(A273,2)="06",RIGHT(A273,2)="09"),TRUNC(Input!$B$12/B273),0)</f>
        <v>0</v>
      </c>
      <c r="E273">
        <f>IF(D273=0,0,IF(Input!$D$2="FISSA",Input!$D$3,MIN(Input!$D$6,MAX(Input!$D$5,B273*Input!$D$4))))</f>
        <v>0</v>
      </c>
      <c r="F273">
        <f t="shared" si="24"/>
        <v>2730</v>
      </c>
      <c r="G273">
        <f>G272*(1+(($B273-$B272)/B272))*(1-Input!$B$8/12)</f>
        <v>463.50122802096246</v>
      </c>
      <c r="H273">
        <f t="shared" si="20"/>
        <v>889509.86394035269</v>
      </c>
      <c r="I273">
        <f>I272*(1+(($B273-$B272)/B272))*(1-Input!$B$9/12)</f>
        <v>448.00485766278211</v>
      </c>
      <c r="J273">
        <f t="shared" si="21"/>
        <v>859679.35100085556</v>
      </c>
      <c r="K273">
        <f>K272*(1+(($B273-$B272)/B272))*(1-Input!$B$10/12)</f>
        <v>423.31631729594864</v>
      </c>
      <c r="L273">
        <f t="shared" si="22"/>
        <v>812153.91079470108</v>
      </c>
    </row>
    <row r="274" spans="1:12" x14ac:dyDescent="0.35">
      <c r="A274" t="str">
        <f>Dati!A274</f>
        <v>2010-08</v>
      </c>
      <c r="B274">
        <f>Dati!B274</f>
        <v>457.74238289792697</v>
      </c>
      <c r="C274">
        <f t="shared" si="23"/>
        <v>1925</v>
      </c>
      <c r="D274">
        <f>IF(OR(RIGHT(A274,2)="12",RIGHT(A274,2)="03",RIGHT(A274,2)="06",RIGHT(A274,2)="09"),TRUNC(Input!$B$12/B274),0)</f>
        <v>0</v>
      </c>
      <c r="E274">
        <f>IF(D274=0,0,IF(Input!$D$2="FISSA",Input!$D$3,MIN(Input!$D$6,MAX(Input!$D$5,B274*Input!$D$4))))</f>
        <v>0</v>
      </c>
      <c r="F274">
        <f t="shared" si="24"/>
        <v>2730</v>
      </c>
      <c r="G274">
        <f>G273*(1+(($B274-$B273)/B273))*(1-Input!$B$8/12)</f>
        <v>447.44588146883149</v>
      </c>
      <c r="H274">
        <f t="shared" si="20"/>
        <v>858603.32182750059</v>
      </c>
      <c r="I274">
        <f>I273*(1+(($B274-$B273)/B273))*(1-Input!$B$9/12)</f>
        <v>432.43222885451502</v>
      </c>
      <c r="J274">
        <f t="shared" si="21"/>
        <v>829702.04054494144</v>
      </c>
      <c r="K274">
        <f>K273*(1+(($B274-$B273)/B273))*(1-Input!$B$10/12)</f>
        <v>408.51671792037865</v>
      </c>
      <c r="L274">
        <f t="shared" si="22"/>
        <v>783664.68199672888</v>
      </c>
    </row>
    <row r="275" spans="1:12" x14ac:dyDescent="0.35">
      <c r="A275" t="str">
        <f>Dati!A275</f>
        <v>2010-09</v>
      </c>
      <c r="B275">
        <f>Dati!B275</f>
        <v>501.69425294759901</v>
      </c>
      <c r="C275">
        <f t="shared" si="23"/>
        <v>1934</v>
      </c>
      <c r="D275">
        <f>IF(OR(RIGHT(A275,2)="12",RIGHT(A275,2)="03",RIGHT(A275,2)="06",RIGHT(A275,2)="09"),TRUNC(Input!$B$12/B275),0)</f>
        <v>9</v>
      </c>
      <c r="E275">
        <f>IF(D275=0,0,IF(Input!$D$2="FISSA",Input!$D$3,MIN(Input!$D$6,MAX(Input!$D$5,B275*Input!$D$4))))</f>
        <v>30</v>
      </c>
      <c r="F275">
        <f t="shared" si="24"/>
        <v>2760</v>
      </c>
      <c r="G275">
        <f>G274*(1+(($B275-$B274)/B274))*(1-Input!$B$8/12)</f>
        <v>490.3682264785362</v>
      </c>
      <c r="H275">
        <f t="shared" si="20"/>
        <v>945612.15000948904</v>
      </c>
      <c r="I275">
        <f>I274*(1+(($B275-$B274)/B274))*(1-Input!$B$9/12)</f>
        <v>473.85510813585955</v>
      </c>
      <c r="J275">
        <f t="shared" si="21"/>
        <v>913675.77913475235</v>
      </c>
      <c r="K275">
        <f>K274*(1+(($B275-$B274)/B274))*(1-Input!$B$10/12)</f>
        <v>447.5554399820864</v>
      </c>
      <c r="L275">
        <f t="shared" si="22"/>
        <v>862812.2209253551</v>
      </c>
    </row>
    <row r="276" spans="1:12" x14ac:dyDescent="0.35">
      <c r="A276" t="str">
        <f>Dati!A276</f>
        <v>2010-10</v>
      </c>
      <c r="B276">
        <f>Dati!B276</f>
        <v>519.92764752576397</v>
      </c>
      <c r="C276">
        <f t="shared" si="23"/>
        <v>1934</v>
      </c>
      <c r="D276">
        <f>IF(OR(RIGHT(A276,2)="12",RIGHT(A276,2)="03",RIGHT(A276,2)="06",RIGHT(A276,2)="09"),TRUNC(Input!$B$12/B276),0)</f>
        <v>0</v>
      </c>
      <c r="E276">
        <f>IF(D276=0,0,IF(Input!$D$2="FISSA",Input!$D$3,MIN(Input!$D$6,MAX(Input!$D$5,B276*Input!$D$4))))</f>
        <v>0</v>
      </c>
      <c r="F276">
        <f t="shared" si="24"/>
        <v>2760</v>
      </c>
      <c r="G276">
        <f>G275*(1+(($B276-$B275)/B275))*(1-Input!$B$8/12)</f>
        <v>508.14764287880462</v>
      </c>
      <c r="H276">
        <f t="shared" si="20"/>
        <v>979997.54132760817</v>
      </c>
      <c r="I276">
        <f>I275*(1+(($B276-$B275)/B275))*(1-Input!$B$9/12)</f>
        <v>490.97441924676173</v>
      </c>
      <c r="J276">
        <f t="shared" si="21"/>
        <v>946784.52682323719</v>
      </c>
      <c r="K276">
        <f>K275*(1+(($B276-$B275)/B275))*(1-Input!$B$10/12)</f>
        <v>463.62797426464181</v>
      </c>
      <c r="L276">
        <f t="shared" si="22"/>
        <v>893896.50222781731</v>
      </c>
    </row>
    <row r="277" spans="1:12" x14ac:dyDescent="0.35">
      <c r="A277" t="str">
        <f>Dati!A277</f>
        <v>2010-11</v>
      </c>
      <c r="B277">
        <f>Dati!B277</f>
        <v>508.57359014206997</v>
      </c>
      <c r="C277">
        <f t="shared" si="23"/>
        <v>1934</v>
      </c>
      <c r="D277">
        <f>IF(OR(RIGHT(A277,2)="12",RIGHT(A277,2)="03",RIGHT(A277,2)="06",RIGHT(A277,2)="09"),TRUNC(Input!$B$12/B277),0)</f>
        <v>0</v>
      </c>
      <c r="E277">
        <f>IF(D277=0,0,IF(Input!$D$2="FISSA",Input!$D$3,MIN(Input!$D$6,MAX(Input!$D$5,B277*Input!$D$4))))</f>
        <v>0</v>
      </c>
      <c r="F277">
        <f t="shared" si="24"/>
        <v>2760</v>
      </c>
      <c r="G277">
        <f>G276*(1+(($B277-$B276)/B276))*(1-Input!$B$8/12)</f>
        <v>497.00941355635592</v>
      </c>
      <c r="H277">
        <f t="shared" si="20"/>
        <v>958456.20581799233</v>
      </c>
      <c r="I277">
        <f>I276*(1+(($B277-$B276)/B276))*(1-Input!$B$9/12)</f>
        <v>480.1525830035182</v>
      </c>
      <c r="J277">
        <f t="shared" si="21"/>
        <v>925855.09552880423</v>
      </c>
      <c r="K277">
        <f>K276*(1+(($B277-$B276)/B276))*(1-Input!$B$10/12)</f>
        <v>453.31441613194346</v>
      </c>
      <c r="L277">
        <f t="shared" si="22"/>
        <v>873950.08079917869</v>
      </c>
    </row>
    <row r="278" spans="1:12" x14ac:dyDescent="0.35">
      <c r="A278" t="str">
        <f>Dati!A278</f>
        <v>2010-12</v>
      </c>
      <c r="B278">
        <f>Dati!B278</f>
        <v>545.96706988149504</v>
      </c>
      <c r="C278">
        <f t="shared" si="23"/>
        <v>1943</v>
      </c>
      <c r="D278">
        <f>IF(OR(RIGHT(A278,2)="12",RIGHT(A278,2)="03",RIGHT(A278,2)="06",RIGHT(A278,2)="09"),TRUNC(Input!$B$12/B278),0)</f>
        <v>9</v>
      </c>
      <c r="E278">
        <f>IF(D278=0,0,IF(Input!$D$2="FISSA",Input!$D$3,MIN(Input!$D$6,MAX(Input!$D$5,B278*Input!$D$4))))</f>
        <v>30</v>
      </c>
      <c r="F278">
        <f t="shared" si="24"/>
        <v>2790</v>
      </c>
      <c r="G278">
        <f>G277*(1+(($B278-$B277)/B277))*(1-Input!$B$8/12)</f>
        <v>533.5081607022754</v>
      </c>
      <c r="H278">
        <f t="shared" si="20"/>
        <v>1033816.3562445211</v>
      </c>
      <c r="I278">
        <f>I277*(1+(($B278-$B277)/B277))*(1-Input!$B$9/12)</f>
        <v>515.34898755357813</v>
      </c>
      <c r="J278">
        <f t="shared" si="21"/>
        <v>998533.08281660231</v>
      </c>
      <c r="K278">
        <f>K277*(1+(($B278-$B277)/B277))*(1-Input!$B$10/12)</f>
        <v>486.44213049225192</v>
      </c>
      <c r="L278">
        <f t="shared" si="22"/>
        <v>942367.0595464455</v>
      </c>
    </row>
    <row r="279" spans="1:12" x14ac:dyDescent="0.35">
      <c r="A279" t="str">
        <f>Dati!A279</f>
        <v>2011-01</v>
      </c>
      <c r="B279">
        <f>Dati!B279</f>
        <v>554.65934659780896</v>
      </c>
      <c r="C279">
        <f t="shared" si="23"/>
        <v>1943</v>
      </c>
      <c r="D279">
        <f>IF(OR(RIGHT(A279,2)="12",RIGHT(A279,2)="03",RIGHT(A279,2)="06",RIGHT(A279,2)="09"),TRUNC(Input!$B$12/B279),0)</f>
        <v>0</v>
      </c>
      <c r="E279">
        <f>IF(D279=0,0,IF(Input!$D$2="FISSA",Input!$D$3,MIN(Input!$D$6,MAX(Input!$D$5,B279*Input!$D$4))))</f>
        <v>0</v>
      </c>
      <c r="F279">
        <f t="shared" si="24"/>
        <v>2790</v>
      </c>
      <c r="G279">
        <f>G278*(1+(($B279-$B278)/B278))*(1-Input!$B$8/12)</f>
        <v>541.95691376886384</v>
      </c>
      <c r="H279">
        <f t="shared" si="20"/>
        <v>1050232.2834529025</v>
      </c>
      <c r="I279">
        <f>I278*(1+(($B279-$B278)/B278))*(1-Input!$B$9/12)</f>
        <v>523.44472371876509</v>
      </c>
      <c r="J279">
        <f t="shared" si="21"/>
        <v>1014263.0981855605</v>
      </c>
      <c r="K279">
        <f>K278*(1+(($B279-$B278)/B278))*(1-Input!$B$10/12)</f>
        <v>493.98080660324609</v>
      </c>
      <c r="L279">
        <f t="shared" si="22"/>
        <v>957014.70723010716</v>
      </c>
    </row>
    <row r="280" spans="1:12" x14ac:dyDescent="0.35">
      <c r="A280" t="str">
        <f>Dati!A280</f>
        <v>2011-02</v>
      </c>
      <c r="B280">
        <f>Dati!B280</f>
        <v>571.03765671490703</v>
      </c>
      <c r="C280">
        <f t="shared" si="23"/>
        <v>1943</v>
      </c>
      <c r="D280">
        <f>IF(OR(RIGHT(A280,2)="12",RIGHT(A280,2)="03",RIGHT(A280,2)="06",RIGHT(A280,2)="09"),TRUNC(Input!$B$12/B280),0)</f>
        <v>0</v>
      </c>
      <c r="E280">
        <f>IF(D280=0,0,IF(Input!$D$2="FISSA",Input!$D$3,MIN(Input!$D$6,MAX(Input!$D$5,B280*Input!$D$4))))</f>
        <v>0</v>
      </c>
      <c r="F280">
        <f t="shared" si="24"/>
        <v>2790</v>
      </c>
      <c r="G280">
        <f>G279*(1+(($B280-$B279)/B279))*(1-Input!$B$8/12)</f>
        <v>557.9136422381963</v>
      </c>
      <c r="H280">
        <f t="shared" si="20"/>
        <v>1081236.2068688155</v>
      </c>
      <c r="I280">
        <f>I279*(1+(($B280-$B279)/B279))*(1-Input!$B$9/12)</f>
        <v>538.78903883398198</v>
      </c>
      <c r="J280">
        <f t="shared" si="21"/>
        <v>1044077.1024544269</v>
      </c>
      <c r="K280">
        <f>K279*(1+(($B280-$B279)/B279))*(1-Input!$B$10/12)</f>
        <v>508.35546173839742</v>
      </c>
      <c r="L280">
        <f t="shared" si="22"/>
        <v>984944.66215770622</v>
      </c>
    </row>
    <row r="281" spans="1:12" x14ac:dyDescent="0.35">
      <c r="A281" t="str">
        <f>Dati!A281</f>
        <v>2011-03</v>
      </c>
      <c r="B281">
        <f>Dati!B281</f>
        <v>570.70524662646699</v>
      </c>
      <c r="C281">
        <f t="shared" si="23"/>
        <v>1951</v>
      </c>
      <c r="D281">
        <f>IF(OR(RIGHT(A281,2)="12",RIGHT(A281,2)="03",RIGHT(A281,2)="06",RIGHT(A281,2)="09"),TRUNC(Input!$B$12/B281),0)</f>
        <v>8</v>
      </c>
      <c r="E281">
        <f>IF(D281=0,0,IF(Input!$D$2="FISSA",Input!$D$3,MIN(Input!$D$6,MAX(Input!$D$5,B281*Input!$D$4))))</f>
        <v>30</v>
      </c>
      <c r="F281">
        <f t="shared" si="24"/>
        <v>2820</v>
      </c>
      <c r="G281">
        <f>G280*(1+(($B281-$B280)/B280))*(1-Input!$B$8/12)</f>
        <v>557.5424061076809</v>
      </c>
      <c r="H281">
        <f t="shared" si="20"/>
        <v>1084945.2343160855</v>
      </c>
      <c r="I281">
        <f>I280*(1+(($B281-$B280)/B280))*(1-Input!$B$9/12)</f>
        <v>538.36321880289495</v>
      </c>
      <c r="J281">
        <f t="shared" si="21"/>
        <v>1047526.6398844481</v>
      </c>
      <c r="K281">
        <f>K280*(1+(($B281-$B280)/B280))*(1-Input!$B$10/12)</f>
        <v>507.84784847610945</v>
      </c>
      <c r="L281">
        <f t="shared" si="22"/>
        <v>987991.15237688948</v>
      </c>
    </row>
    <row r="282" spans="1:12" x14ac:dyDescent="0.35">
      <c r="A282" t="str">
        <f>Dati!A282</f>
        <v>2011-04</v>
      </c>
      <c r="B282">
        <f>Dati!B282</f>
        <v>594.38271483614596</v>
      </c>
      <c r="C282">
        <f t="shared" si="23"/>
        <v>1951</v>
      </c>
      <c r="D282">
        <f>IF(OR(RIGHT(A282,2)="12",RIGHT(A282,2)="03",RIGHT(A282,2)="06",RIGHT(A282,2)="09"),TRUNC(Input!$B$12/B282),0)</f>
        <v>0</v>
      </c>
      <c r="E282">
        <f>IF(D282=0,0,IF(Input!$D$2="FISSA",Input!$D$3,MIN(Input!$D$6,MAX(Input!$D$5,B282*Input!$D$4))))</f>
        <v>0</v>
      </c>
      <c r="F282">
        <f t="shared" si="24"/>
        <v>2820</v>
      </c>
      <c r="G282">
        <f>G281*(1+(($B282-$B281)/B281))*(1-Input!$B$8/12)</f>
        <v>580.62538378010549</v>
      </c>
      <c r="H282">
        <f t="shared" si="20"/>
        <v>1129980.1237549859</v>
      </c>
      <c r="I282">
        <f>I281*(1+(($B282-$B281)/B281))*(1-Input!$B$9/12)</f>
        <v>560.58206592263025</v>
      </c>
      <c r="J282">
        <f t="shared" si="21"/>
        <v>1090875.6106150516</v>
      </c>
      <c r="K282">
        <f>K281*(1+(($B282-$B281)/B281))*(1-Input!$B$10/12)</f>
        <v>528.69710127652411</v>
      </c>
      <c r="L282">
        <f t="shared" si="22"/>
        <v>1028668.0445904986</v>
      </c>
    </row>
    <row r="283" spans="1:12" x14ac:dyDescent="0.35">
      <c r="A283" t="str">
        <f>Dati!A283</f>
        <v>2011-05</v>
      </c>
      <c r="B283">
        <f>Dati!B283</f>
        <v>582.16187384789896</v>
      </c>
      <c r="C283">
        <f t="shared" si="23"/>
        <v>1951</v>
      </c>
      <c r="D283">
        <f>IF(OR(RIGHT(A283,2)="12",RIGHT(A283,2)="03",RIGHT(A283,2)="06",RIGHT(A283,2)="09"),TRUNC(Input!$B$12/B283),0)</f>
        <v>0</v>
      </c>
      <c r="E283">
        <f>IF(D283=0,0,IF(Input!$D$2="FISSA",Input!$D$3,MIN(Input!$D$6,MAX(Input!$D$5,B283*Input!$D$4))))</f>
        <v>0</v>
      </c>
      <c r="F283">
        <f t="shared" si="24"/>
        <v>2820</v>
      </c>
      <c r="G283">
        <f>G282*(1+(($B283-$B282)/B282))*(1-Input!$B$8/12)</f>
        <v>568.64001059452676</v>
      </c>
      <c r="H283">
        <f t="shared" si="20"/>
        <v>1106596.6606699217</v>
      </c>
      <c r="I283">
        <f>I282*(1+(($B283-$B282)/B282))*(1-Input!$B$9/12)</f>
        <v>548.94179847169073</v>
      </c>
      <c r="J283">
        <f t="shared" si="21"/>
        <v>1068165.4488182687</v>
      </c>
      <c r="K283">
        <f>K282*(1+(($B283-$B282)/B282))*(1-Input!$B$10/12)</f>
        <v>517.611032069771</v>
      </c>
      <c r="L283">
        <f t="shared" si="22"/>
        <v>1007039.1235681232</v>
      </c>
    </row>
    <row r="284" spans="1:12" x14ac:dyDescent="0.35">
      <c r="A284" t="str">
        <f>Dati!A284</f>
        <v>2011-06</v>
      </c>
      <c r="B284">
        <f>Dati!B284</f>
        <v>573.21501588644901</v>
      </c>
      <c r="C284">
        <f t="shared" si="23"/>
        <v>1959</v>
      </c>
      <c r="D284">
        <f>IF(OR(RIGHT(A284,2)="12",RIGHT(A284,2)="03",RIGHT(A284,2)="06",RIGHT(A284,2)="09"),TRUNC(Input!$B$12/B284),0)</f>
        <v>8</v>
      </c>
      <c r="E284">
        <f>IF(D284=0,0,IF(Input!$D$2="FISSA",Input!$D$3,MIN(Input!$D$6,MAX(Input!$D$5,B284*Input!$D$4))))</f>
        <v>30</v>
      </c>
      <c r="F284">
        <f t="shared" si="24"/>
        <v>2850</v>
      </c>
      <c r="G284">
        <f>G283*(1+(($B284-$B283)/B283))*(1-Input!$B$8/12)</f>
        <v>559.85430272676092</v>
      </c>
      <c r="H284">
        <f t="shared" si="20"/>
        <v>1093904.5790417246</v>
      </c>
      <c r="I284">
        <f>I283*(1+(($B284-$B283)/B283))*(1-Input!$B$9/12)</f>
        <v>540.39287240725935</v>
      </c>
      <c r="J284">
        <f t="shared" si="21"/>
        <v>1055779.6370458212</v>
      </c>
      <c r="K284">
        <f>K283*(1+(($B284-$B283)/B283))*(1-Input!$B$10/12)</f>
        <v>509.44385623182779</v>
      </c>
      <c r="L284">
        <f t="shared" si="22"/>
        <v>995150.51435815066</v>
      </c>
    </row>
    <row r="285" spans="1:12" x14ac:dyDescent="0.35">
      <c r="A285" t="str">
        <f>Dati!A285</f>
        <v>2011-07</v>
      </c>
      <c r="B285">
        <f>Dati!B285</f>
        <v>564.06743460486405</v>
      </c>
      <c r="C285">
        <f t="shared" si="23"/>
        <v>1959</v>
      </c>
      <c r="D285">
        <f>IF(OR(RIGHT(A285,2)="12",RIGHT(A285,2)="03",RIGHT(A285,2)="06",RIGHT(A285,2)="09"),TRUNC(Input!$B$12/B285),0)</f>
        <v>0</v>
      </c>
      <c r="E285">
        <f>IF(D285=0,0,IF(Input!$D$2="FISSA",Input!$D$3,MIN(Input!$D$6,MAX(Input!$D$5,B285*Input!$D$4))))</f>
        <v>0</v>
      </c>
      <c r="F285">
        <f t="shared" si="24"/>
        <v>2850</v>
      </c>
      <c r="G285">
        <f>G284*(1+(($B285-$B284)/B284))*(1-Input!$B$8/12)</f>
        <v>550.8740267470132</v>
      </c>
      <c r="H285">
        <f t="shared" si="20"/>
        <v>1076312.2183973989</v>
      </c>
      <c r="I285">
        <f>I284*(1+(($B285-$B284)/B284))*(1-Input!$B$9/12)</f>
        <v>531.65829403789803</v>
      </c>
      <c r="J285">
        <f t="shared" si="21"/>
        <v>1038668.5980202423</v>
      </c>
      <c r="K285">
        <f>K284*(1+(($B285-$B284)/B284))*(1-Input!$B$10/12)</f>
        <v>501.10507833653065</v>
      </c>
      <c r="L285">
        <f t="shared" si="22"/>
        <v>978814.84846126358</v>
      </c>
    </row>
    <row r="286" spans="1:12" x14ac:dyDescent="0.35">
      <c r="A286" t="str">
        <f>Dati!A286</f>
        <v>2011-08</v>
      </c>
      <c r="B286">
        <f>Dati!B286</f>
        <v>523.09422964578005</v>
      </c>
      <c r="C286">
        <f t="shared" si="23"/>
        <v>1959</v>
      </c>
      <c r="D286">
        <f>IF(OR(RIGHT(A286,2)="12",RIGHT(A286,2)="03",RIGHT(A286,2)="06",RIGHT(A286,2)="09"),TRUNC(Input!$B$12/B286),0)</f>
        <v>0</v>
      </c>
      <c r="E286">
        <f>IF(D286=0,0,IF(Input!$D$2="FISSA",Input!$D$3,MIN(Input!$D$6,MAX(Input!$D$5,B286*Input!$D$4))))</f>
        <v>0</v>
      </c>
      <c r="F286">
        <f t="shared" si="24"/>
        <v>2850</v>
      </c>
      <c r="G286">
        <f>G285*(1+(($B286-$B285)/B285))*(1-Input!$B$8/12)</f>
        <v>510.81660405175717</v>
      </c>
      <c r="H286">
        <f t="shared" si="20"/>
        <v>997839.72733739228</v>
      </c>
      <c r="I286">
        <f>I285*(1+(($B286-$B285)/B285))*(1-Input!$B$9/12)</f>
        <v>492.93653499181698</v>
      </c>
      <c r="J286">
        <f t="shared" si="21"/>
        <v>962812.67204896943</v>
      </c>
      <c r="K286">
        <f>K285*(1+(($B286-$B285)/B285))*(1-Input!$B$10/12)</f>
        <v>464.51175874866101</v>
      </c>
      <c r="L286">
        <f t="shared" si="22"/>
        <v>907128.53538862697</v>
      </c>
    </row>
    <row r="287" spans="1:12" x14ac:dyDescent="0.35">
      <c r="A287" t="str">
        <f>Dati!A287</f>
        <v>2011-09</v>
      </c>
      <c r="B287">
        <f>Dati!B287</f>
        <v>473.89821765470901</v>
      </c>
      <c r="C287">
        <f t="shared" si="23"/>
        <v>1969</v>
      </c>
      <c r="D287">
        <f>IF(OR(RIGHT(A287,2)="12",RIGHT(A287,2)="03",RIGHT(A287,2)="06",RIGHT(A287,2)="09"),TRUNC(Input!$B$12/B287),0)</f>
        <v>10</v>
      </c>
      <c r="E287">
        <f>IF(D287=0,0,IF(Input!$D$2="FISSA",Input!$D$3,MIN(Input!$D$6,MAX(Input!$D$5,B287*Input!$D$4))))</f>
        <v>30</v>
      </c>
      <c r="F287">
        <f t="shared" si="24"/>
        <v>2880</v>
      </c>
      <c r="G287">
        <f>G286*(1+(($B287-$B286)/B286))*(1-Input!$B$8/12)</f>
        <v>462.73671466283514</v>
      </c>
      <c r="H287">
        <f t="shared" si="20"/>
        <v>908248.59117112239</v>
      </c>
      <c r="I287">
        <f>I286*(1+(($B287-$B286)/B286))*(1-Input!$B$9/12)</f>
        <v>446.48375968012965</v>
      </c>
      <c r="J287">
        <f t="shared" si="21"/>
        <v>876246.52281017532</v>
      </c>
      <c r="K287">
        <f>K286*(1+(($B287-$B286)/B286))*(1-Input!$B$10/12)</f>
        <v>420.64997223715852</v>
      </c>
      <c r="L287">
        <f t="shared" si="22"/>
        <v>825379.79533496511</v>
      </c>
    </row>
    <row r="288" spans="1:12" x14ac:dyDescent="0.35">
      <c r="A288" t="str">
        <f>Dati!A288</f>
        <v>2011-10</v>
      </c>
      <c r="B288">
        <f>Dati!B288</f>
        <v>524.79887650037699</v>
      </c>
      <c r="C288">
        <f t="shared" si="23"/>
        <v>1969</v>
      </c>
      <c r="D288">
        <f>IF(OR(RIGHT(A288,2)="12",RIGHT(A288,2)="03",RIGHT(A288,2)="06",RIGHT(A288,2)="09"),TRUNC(Input!$B$12/B288),0)</f>
        <v>0</v>
      </c>
      <c r="E288">
        <f>IF(D288=0,0,IF(Input!$D$2="FISSA",Input!$D$3,MIN(Input!$D$6,MAX(Input!$D$5,B288*Input!$D$4))))</f>
        <v>0</v>
      </c>
      <c r="F288">
        <f t="shared" si="24"/>
        <v>2880</v>
      </c>
      <c r="G288">
        <f>G287*(1+(($B288-$B287)/B287))*(1-Input!$B$8/12)</f>
        <v>512.39583089504856</v>
      </c>
      <c r="H288">
        <f t="shared" si="20"/>
        <v>1006027.3910323506</v>
      </c>
      <c r="I288">
        <f>I287*(1+(($B288-$B287)/B287))*(1-Input!$B$9/12)</f>
        <v>494.33686659962603</v>
      </c>
      <c r="J288">
        <f t="shared" si="21"/>
        <v>970469.2903346637</v>
      </c>
      <c r="K288">
        <f>K287*(1+(($B288-$B287)/B287))*(1-Input!$B$10/12)</f>
        <v>465.63722478570304</v>
      </c>
      <c r="L288">
        <f t="shared" si="22"/>
        <v>913959.69560304924</v>
      </c>
    </row>
    <row r="289" spans="1:12" x14ac:dyDescent="0.35">
      <c r="A289" t="str">
        <f>Dati!A289</f>
        <v>2011-11</v>
      </c>
      <c r="B289">
        <f>Dati!B289</f>
        <v>509.35052381701502</v>
      </c>
      <c r="C289">
        <f t="shared" si="23"/>
        <v>1969</v>
      </c>
      <c r="D289">
        <f>IF(OR(RIGHT(A289,2)="12",RIGHT(A289,2)="03",RIGHT(A289,2)="06",RIGHT(A289,2)="09"),TRUNC(Input!$B$12/B289),0)</f>
        <v>0</v>
      </c>
      <c r="E289">
        <f>IF(D289=0,0,IF(Input!$D$2="FISSA",Input!$D$3,MIN(Input!$D$6,MAX(Input!$D$5,B289*Input!$D$4))))</f>
        <v>0</v>
      </c>
      <c r="F289">
        <f t="shared" si="24"/>
        <v>2880</v>
      </c>
      <c r="G289">
        <f>G288*(1+(($B289-$B288)/B288))*(1-Input!$B$8/12)</f>
        <v>497.27114036124368</v>
      </c>
      <c r="H289">
        <f t="shared" si="20"/>
        <v>976246.87537128886</v>
      </c>
      <c r="I289">
        <f>I288*(1+(($B289-$B288)/B288))*(1-Input!$B$9/12)</f>
        <v>479.68526003471499</v>
      </c>
      <c r="J289">
        <f t="shared" si="21"/>
        <v>941620.27700835385</v>
      </c>
      <c r="K289">
        <f>K288*(1+(($B289-$B288)/B288))*(1-Input!$B$10/12)</f>
        <v>451.74209219427485</v>
      </c>
      <c r="L289">
        <f t="shared" si="22"/>
        <v>886600.17953052721</v>
      </c>
    </row>
    <row r="290" spans="1:12" x14ac:dyDescent="0.35">
      <c r="A290" t="str">
        <f>Dati!A290</f>
        <v>2011-12</v>
      </c>
      <c r="B290">
        <f>Dati!B290</f>
        <v>508.49664845026001</v>
      </c>
      <c r="C290">
        <f t="shared" si="23"/>
        <v>1978</v>
      </c>
      <c r="D290">
        <f>IF(OR(RIGHT(A290,2)="12",RIGHT(A290,2)="03",RIGHT(A290,2)="06",RIGHT(A290,2)="09"),TRUNC(Input!$B$12/B290),0)</f>
        <v>9</v>
      </c>
      <c r="E290">
        <f>IF(D290=0,0,IF(Input!$D$2="FISSA",Input!$D$3,MIN(Input!$D$6,MAX(Input!$D$5,B290*Input!$D$4))))</f>
        <v>30</v>
      </c>
      <c r="F290">
        <f t="shared" si="24"/>
        <v>2910</v>
      </c>
      <c r="G290">
        <f>G289*(1+(($B290-$B289)/B289))*(1-Input!$B$8/12)</f>
        <v>496.3961450835323</v>
      </c>
      <c r="H290">
        <f t="shared" si="20"/>
        <v>978961.57497522689</v>
      </c>
      <c r="I290">
        <f>I289*(1+(($B290-$B289)/B289))*(1-Input!$B$9/12)</f>
        <v>478.78134862575325</v>
      </c>
      <c r="J290">
        <f t="shared" si="21"/>
        <v>944119.50758173992</v>
      </c>
      <c r="K290">
        <f>K289*(1+(($B290-$B289)/B289))*(1-Input!$B$10/12)</f>
        <v>450.79688128926102</v>
      </c>
      <c r="L290">
        <f t="shared" si="22"/>
        <v>888766.23119015829</v>
      </c>
    </row>
    <row r="291" spans="1:12" x14ac:dyDescent="0.35">
      <c r="A291" t="str">
        <f>Dati!A291</f>
        <v>2012-01</v>
      </c>
      <c r="B291">
        <f>Dati!B291</f>
        <v>538.20594274613302</v>
      </c>
      <c r="C291">
        <f t="shared" si="23"/>
        <v>1978</v>
      </c>
      <c r="D291">
        <f>IF(OR(RIGHT(A291,2)="12",RIGHT(A291,2)="03",RIGHT(A291,2)="06",RIGHT(A291,2)="09"),TRUNC(Input!$B$12/B291),0)</f>
        <v>0</v>
      </c>
      <c r="E291">
        <f>IF(D291=0,0,IF(Input!$D$2="FISSA",Input!$D$3,MIN(Input!$D$6,MAX(Input!$D$5,B291*Input!$D$4))))</f>
        <v>0</v>
      </c>
      <c r="F291">
        <f t="shared" si="24"/>
        <v>2910</v>
      </c>
      <c r="G291">
        <f>G290*(1+(($B291-$B290)/B290))*(1-Input!$B$8/12)</f>
        <v>525.35467527948356</v>
      </c>
      <c r="H291">
        <f t="shared" si="20"/>
        <v>1036241.5477028185</v>
      </c>
      <c r="I291">
        <f>I290*(1+(($B291-$B290)/B290))*(1-Input!$B$9/12)</f>
        <v>506.64893060766894</v>
      </c>
      <c r="J291">
        <f t="shared" si="21"/>
        <v>999241.58474196913</v>
      </c>
      <c r="K291">
        <f>K290*(1+(($B291-$B290)/B290))*(1-Input!$B$10/12)</f>
        <v>476.93621758090887</v>
      </c>
      <c r="L291">
        <f t="shared" si="22"/>
        <v>940469.83837503777</v>
      </c>
    </row>
    <row r="292" spans="1:12" x14ac:dyDescent="0.35">
      <c r="A292" t="str">
        <f>Dati!A292</f>
        <v>2012-02</v>
      </c>
      <c r="B292">
        <f>Dati!B292</f>
        <v>565.55590977088798</v>
      </c>
      <c r="C292">
        <f t="shared" si="23"/>
        <v>1978</v>
      </c>
      <c r="D292">
        <f>IF(OR(RIGHT(A292,2)="12",RIGHT(A292,2)="03",RIGHT(A292,2)="06",RIGHT(A292,2)="09"),TRUNC(Input!$B$12/B292),0)</f>
        <v>0</v>
      </c>
      <c r="E292">
        <f>IF(D292=0,0,IF(Input!$D$2="FISSA",Input!$D$3,MIN(Input!$D$6,MAX(Input!$D$5,B292*Input!$D$4))))</f>
        <v>0</v>
      </c>
      <c r="F292">
        <f t="shared" si="24"/>
        <v>2910</v>
      </c>
      <c r="G292">
        <f>G291*(1+(($B292-$B291)/B291))*(1-Input!$B$8/12)</f>
        <v>552.00557620642292</v>
      </c>
      <c r="H292">
        <f t="shared" si="20"/>
        <v>1088957.0297363044</v>
      </c>
      <c r="I292">
        <f>I291*(1+(($B292-$B291)/B291))*(1-Input!$B$9/12)</f>
        <v>532.28435186729178</v>
      </c>
      <c r="J292">
        <f t="shared" si="21"/>
        <v>1049948.4479935032</v>
      </c>
      <c r="K292">
        <f>K291*(1+(($B292-$B291)/B291))*(1-Input!$B$10/12)</f>
        <v>500.96382409695286</v>
      </c>
      <c r="L292">
        <f t="shared" si="22"/>
        <v>987996.4440637728</v>
      </c>
    </row>
    <row r="293" spans="1:12" x14ac:dyDescent="0.35">
      <c r="A293" t="str">
        <f>Dati!A293</f>
        <v>2012-03</v>
      </c>
      <c r="B293">
        <f>Dati!B293</f>
        <v>569.58942590344896</v>
      </c>
      <c r="C293">
        <f t="shared" si="23"/>
        <v>1986</v>
      </c>
      <c r="D293">
        <f>IF(OR(RIGHT(A293,2)="12",RIGHT(A293,2)="03",RIGHT(A293,2)="06",RIGHT(A293,2)="09"),TRUNC(Input!$B$12/B293),0)</f>
        <v>8</v>
      </c>
      <c r="E293">
        <f>IF(D293=0,0,IF(Input!$D$2="FISSA",Input!$D$3,MIN(Input!$D$6,MAX(Input!$D$5,B293*Input!$D$4))))</f>
        <v>30</v>
      </c>
      <c r="F293">
        <f t="shared" si="24"/>
        <v>2940</v>
      </c>
      <c r="G293">
        <f>G292*(1+(($B293-$B292)/B292))*(1-Input!$B$8/12)</f>
        <v>555.89612350794971</v>
      </c>
      <c r="H293">
        <f t="shared" si="20"/>
        <v>1101069.7012867881</v>
      </c>
      <c r="I293">
        <f>I292*(1+(($B293-$B292)/B292))*(1-Input!$B$9/12)</f>
        <v>535.96889347882666</v>
      </c>
      <c r="J293">
        <f t="shared" si="21"/>
        <v>1061494.2224489497</v>
      </c>
      <c r="K293">
        <f>K292*(1+(($B293-$B292)/B292))*(1-Input!$B$10/12)</f>
        <v>504.32644912906659</v>
      </c>
      <c r="L293">
        <f t="shared" si="22"/>
        <v>998652.3279703263</v>
      </c>
    </row>
    <row r="294" spans="1:12" x14ac:dyDescent="0.35">
      <c r="A294" t="str">
        <f>Dati!A294</f>
        <v>2012-04</v>
      </c>
      <c r="B294">
        <f>Dati!B294</f>
        <v>563.44352549571795</v>
      </c>
      <c r="C294">
        <f t="shared" si="23"/>
        <v>1986</v>
      </c>
      <c r="D294">
        <f>IF(OR(RIGHT(A294,2)="12",RIGHT(A294,2)="03",RIGHT(A294,2)="06",RIGHT(A294,2)="09"),TRUNC(Input!$B$12/B294),0)</f>
        <v>0</v>
      </c>
      <c r="E294">
        <f>IF(D294=0,0,IF(Input!$D$2="FISSA",Input!$D$3,MIN(Input!$D$6,MAX(Input!$D$5,B294*Input!$D$4))))</f>
        <v>0</v>
      </c>
      <c r="F294">
        <f t="shared" si="24"/>
        <v>2940</v>
      </c>
      <c r="G294">
        <f>G293*(1+(($B294-$B293)/B293))*(1-Input!$B$8/12)</f>
        <v>549.85214973514587</v>
      </c>
      <c r="H294">
        <f t="shared" si="20"/>
        <v>1089066.3693739998</v>
      </c>
      <c r="I294">
        <f>I293*(1+(($B294-$B293)/B293))*(1-Input!$B$9/12)</f>
        <v>530.07530504962585</v>
      </c>
      <c r="J294">
        <f t="shared" si="21"/>
        <v>1049789.5558285569</v>
      </c>
      <c r="K294">
        <f>K293*(1+(($B294-$B293)/B293))*(1-Input!$B$10/12)</f>
        <v>498.67687109408945</v>
      </c>
      <c r="L294">
        <f t="shared" si="22"/>
        <v>987432.26599286159</v>
      </c>
    </row>
    <row r="295" spans="1:12" x14ac:dyDescent="0.35">
      <c r="A295" t="str">
        <f>Dati!A295</f>
        <v>2012-05</v>
      </c>
      <c r="B295">
        <f>Dati!B295</f>
        <v>513.43092149884899</v>
      </c>
      <c r="C295">
        <f t="shared" si="23"/>
        <v>1986</v>
      </c>
      <c r="D295">
        <f>IF(OR(RIGHT(A295,2)="12",RIGHT(A295,2)="03",RIGHT(A295,2)="06",RIGHT(A295,2)="09"),TRUNC(Input!$B$12/B295),0)</f>
        <v>0</v>
      </c>
      <c r="E295">
        <f>IF(D295=0,0,IF(Input!$D$2="FISSA",Input!$D$3,MIN(Input!$D$6,MAX(Input!$D$5,B295*Input!$D$4))))</f>
        <v>0</v>
      </c>
      <c r="F295">
        <f t="shared" si="24"/>
        <v>2940</v>
      </c>
      <c r="G295">
        <f>G294*(1+(($B295-$B294)/B294))*(1-Input!$B$8/12)</f>
        <v>501.00419514736939</v>
      </c>
      <c r="H295">
        <f t="shared" si="20"/>
        <v>992054.33156267565</v>
      </c>
      <c r="I295">
        <f>I294*(1+(($B295-$B294)/B294))*(1-Input!$B$9/12)</f>
        <v>482.92391453094717</v>
      </c>
      <c r="J295">
        <f t="shared" si="21"/>
        <v>956146.89425846108</v>
      </c>
      <c r="K295">
        <f>K294*(1+(($B295-$B294)/B294))*(1-Input!$B$10/12)</f>
        <v>454.22377249236149</v>
      </c>
      <c r="L295">
        <f t="shared" si="22"/>
        <v>899148.41216982994</v>
      </c>
    </row>
    <row r="296" spans="1:12" x14ac:dyDescent="0.35">
      <c r="A296" t="str">
        <f>Dati!A296</f>
        <v>2012-06</v>
      </c>
      <c r="B296">
        <f>Dati!B296</f>
        <v>539.04396752336697</v>
      </c>
      <c r="C296">
        <f t="shared" si="23"/>
        <v>1995</v>
      </c>
      <c r="D296">
        <f>IF(OR(RIGHT(A296,2)="12",RIGHT(A296,2)="03",RIGHT(A296,2)="06",RIGHT(A296,2)="09"),TRUNC(Input!$B$12/B296),0)</f>
        <v>9</v>
      </c>
      <c r="E296">
        <f>IF(D296=0,0,IF(Input!$D$2="FISSA",Input!$D$3,MIN(Input!$D$6,MAX(Input!$D$5,B296*Input!$D$4))))</f>
        <v>30</v>
      </c>
      <c r="F296">
        <f t="shared" si="24"/>
        <v>2970</v>
      </c>
      <c r="G296">
        <f>G295*(1+(($B296-$B295)/B295))*(1-Input!$B$8/12)</f>
        <v>525.95348763894629</v>
      </c>
      <c r="H296">
        <f t="shared" si="20"/>
        <v>1046307.2078396978</v>
      </c>
      <c r="I296">
        <f>I295*(1+(($B296-$B295)/B295))*(1-Input!$B$9/12)</f>
        <v>506.90945801652424</v>
      </c>
      <c r="J296">
        <f t="shared" si="21"/>
        <v>1008314.3687429659</v>
      </c>
      <c r="K296">
        <f>K295*(1+(($B296-$B295)/B295))*(1-Input!$B$10/12)</f>
        <v>476.68450576182823</v>
      </c>
      <c r="L296">
        <f t="shared" si="22"/>
        <v>948015.58899484738</v>
      </c>
    </row>
    <row r="297" spans="1:12" x14ac:dyDescent="0.35">
      <c r="A297" t="str">
        <f>Dati!A297</f>
        <v>2012-07</v>
      </c>
      <c r="B297">
        <f>Dati!B297</f>
        <v>546.60142348985096</v>
      </c>
      <c r="C297">
        <f t="shared" si="23"/>
        <v>1995</v>
      </c>
      <c r="D297">
        <f>IF(OR(RIGHT(A297,2)="12",RIGHT(A297,2)="03",RIGHT(A297,2)="06",RIGHT(A297,2)="09"),TRUNC(Input!$B$12/B297),0)</f>
        <v>0</v>
      </c>
      <c r="E297">
        <f>IF(D297=0,0,IF(Input!$D$2="FISSA",Input!$D$3,MIN(Input!$D$6,MAX(Input!$D$5,B297*Input!$D$4))))</f>
        <v>0</v>
      </c>
      <c r="F297">
        <f t="shared" si="24"/>
        <v>2970</v>
      </c>
      <c r="G297">
        <f>G296*(1+(($B297-$B296)/B296))*(1-Input!$B$8/12)</f>
        <v>533.28296968036443</v>
      </c>
      <c r="H297">
        <f t="shared" si="20"/>
        <v>1060929.524512327</v>
      </c>
      <c r="I297">
        <f>I296*(1+(($B297-$B296)/B296))*(1-Input!$B$9/12)</f>
        <v>513.90929786340962</v>
      </c>
      <c r="J297">
        <f t="shared" si="21"/>
        <v>1022279.0492375022</v>
      </c>
      <c r="K297">
        <f>K296*(1+(($B297-$B296)/B296))*(1-Input!$B$10/12)</f>
        <v>483.16627198830957</v>
      </c>
      <c r="L297">
        <f t="shared" si="22"/>
        <v>960946.71261667763</v>
      </c>
    </row>
    <row r="298" spans="1:12" x14ac:dyDescent="0.35">
      <c r="A298" t="str">
        <f>Dati!A298</f>
        <v>2012-08</v>
      </c>
      <c r="B298">
        <f>Dati!B298</f>
        <v>558.76041539661401</v>
      </c>
      <c r="C298">
        <f t="shared" si="23"/>
        <v>1995</v>
      </c>
      <c r="D298">
        <f>IF(OR(RIGHT(A298,2)="12",RIGHT(A298,2)="03",RIGHT(A298,2)="06",RIGHT(A298,2)="09"),TRUNC(Input!$B$12/B298),0)</f>
        <v>0</v>
      </c>
      <c r="E298">
        <f>IF(D298=0,0,IF(Input!$D$2="FISSA",Input!$D$3,MIN(Input!$D$6,MAX(Input!$D$5,B298*Input!$D$4))))</f>
        <v>0</v>
      </c>
      <c r="F298">
        <f t="shared" si="24"/>
        <v>2970</v>
      </c>
      <c r="G298">
        <f>G297*(1+(($B298-$B297)/B297))*(1-Input!$B$8/12)</f>
        <v>545.10026759367577</v>
      </c>
      <c r="H298">
        <f t="shared" si="20"/>
        <v>1084505.0338493832</v>
      </c>
      <c r="I298">
        <f>I297*(1+(($B298-$B297)/B297))*(1-Input!$B$9/12)</f>
        <v>525.23161675657173</v>
      </c>
      <c r="J298">
        <f t="shared" si="21"/>
        <v>1044867.0754293606</v>
      </c>
      <c r="K298">
        <f>K297*(1+(($B298-$B297)/B297))*(1-Input!$B$10/12)</f>
        <v>493.70836957272303</v>
      </c>
      <c r="L298">
        <f t="shared" si="22"/>
        <v>981978.1972975824</v>
      </c>
    </row>
    <row r="299" spans="1:12" x14ac:dyDescent="0.35">
      <c r="A299" t="str">
        <f>Dati!A299</f>
        <v>2012-09</v>
      </c>
      <c r="B299">
        <f>Dati!B299</f>
        <v>576.59290556250596</v>
      </c>
      <c r="C299">
        <f t="shared" si="23"/>
        <v>2003</v>
      </c>
      <c r="D299">
        <f>IF(OR(RIGHT(A299,2)="12",RIGHT(A299,2)="03",RIGHT(A299,2)="06",RIGHT(A299,2)="09"),TRUNC(Input!$B$12/B299),0)</f>
        <v>8</v>
      </c>
      <c r="E299">
        <f>IF(D299=0,0,IF(Input!$D$2="FISSA",Input!$D$3,MIN(Input!$D$6,MAX(Input!$D$5,B299*Input!$D$4))))</f>
        <v>30</v>
      </c>
      <c r="F299">
        <f t="shared" si="24"/>
        <v>3000</v>
      </c>
      <c r="G299">
        <f>G298*(1+(($B299-$B298)/B298))*(1-Input!$B$8/12)</f>
        <v>562.44992792853554</v>
      </c>
      <c r="H299">
        <f t="shared" si="20"/>
        <v>1123587.2056408566</v>
      </c>
      <c r="I299">
        <f>I298*(1+(($B299-$B298)/B298))*(1-Input!$B$9/12)</f>
        <v>541.88114079695526</v>
      </c>
      <c r="J299">
        <f t="shared" si="21"/>
        <v>1082387.9250163015</v>
      </c>
      <c r="K299">
        <f>K298*(1+(($B299-$B298)/B298))*(1-Input!$B$10/12)</f>
        <v>509.25248728313545</v>
      </c>
      <c r="L299">
        <f t="shared" si="22"/>
        <v>1017032.7320281203</v>
      </c>
    </row>
    <row r="300" spans="1:12" x14ac:dyDescent="0.35">
      <c r="A300" t="str">
        <f>Dati!A300</f>
        <v>2012-10</v>
      </c>
      <c r="B300">
        <f>Dati!B300</f>
        <v>572.89817105925397</v>
      </c>
      <c r="C300">
        <f t="shared" si="23"/>
        <v>2003</v>
      </c>
      <c r="D300">
        <f>IF(OR(RIGHT(A300,2)="12",RIGHT(A300,2)="03",RIGHT(A300,2)="06",RIGHT(A300,2)="09"),TRUNC(Input!$B$12/B300),0)</f>
        <v>0</v>
      </c>
      <c r="E300">
        <f>IF(D300=0,0,IF(Input!$D$2="FISSA",Input!$D$3,MIN(Input!$D$6,MAX(Input!$D$5,B300*Input!$D$4))))</f>
        <v>0</v>
      </c>
      <c r="F300">
        <f t="shared" si="24"/>
        <v>3000</v>
      </c>
      <c r="G300">
        <f>G299*(1+(($B300-$B299)/B299))*(1-Input!$B$8/12)</f>
        <v>558.79924935442523</v>
      </c>
      <c r="H300">
        <f t="shared" si="20"/>
        <v>1116274.8964569138</v>
      </c>
      <c r="I300">
        <f>I299*(1+(($B300-$B299)/B299))*(1-Input!$B$9/12)</f>
        <v>538.29666639023776</v>
      </c>
      <c r="J300">
        <f t="shared" si="21"/>
        <v>1075208.2227796463</v>
      </c>
      <c r="K300">
        <f>K299*(1+(($B300-$B299)/B299))*(1-Input!$B$10/12)</f>
        <v>505.77843281470132</v>
      </c>
      <c r="L300">
        <f t="shared" si="22"/>
        <v>1010074.2009278467</v>
      </c>
    </row>
    <row r="301" spans="1:12" x14ac:dyDescent="0.35">
      <c r="A301" t="str">
        <f>Dati!A301</f>
        <v>2012-11</v>
      </c>
      <c r="B301">
        <f>Dati!B301</f>
        <v>580.50087842635799</v>
      </c>
      <c r="C301">
        <f t="shared" si="23"/>
        <v>2003</v>
      </c>
      <c r="D301">
        <f>IF(OR(RIGHT(A301,2)="12",RIGHT(A301,2)="03",RIGHT(A301,2)="06",RIGHT(A301,2)="09"),TRUNC(Input!$B$12/B301),0)</f>
        <v>0</v>
      </c>
      <c r="E301">
        <f>IF(D301=0,0,IF(Input!$D$2="FISSA",Input!$D$3,MIN(Input!$D$6,MAX(Input!$D$5,B301*Input!$D$4))))</f>
        <v>0</v>
      </c>
      <c r="F301">
        <f t="shared" si="24"/>
        <v>3000</v>
      </c>
      <c r="G301">
        <f>G300*(1+(($B301-$B300)/B300))*(1-Input!$B$8/12)</f>
        <v>566.16767087932067</v>
      </c>
      <c r="H301">
        <f t="shared" si="20"/>
        <v>1131033.8447712793</v>
      </c>
      <c r="I301">
        <f>I300*(1+(($B301-$B300)/B300))*(1-Input!$B$9/12)</f>
        <v>545.32655736057075</v>
      </c>
      <c r="J301">
        <f t="shared" si="21"/>
        <v>1089289.0943932233</v>
      </c>
      <c r="K301">
        <f>K300*(1+(($B301-$B300)/B300))*(1-Input!$B$10/12)</f>
        <v>512.27688273441674</v>
      </c>
      <c r="L301">
        <f t="shared" si="22"/>
        <v>1023090.5961170368</v>
      </c>
    </row>
    <row r="302" spans="1:12" x14ac:dyDescent="0.35">
      <c r="A302" t="str">
        <f>Dati!A302</f>
        <v>2012-12</v>
      </c>
      <c r="B302">
        <f>Dati!B302</f>
        <v>593.93146631711897</v>
      </c>
      <c r="C302">
        <f t="shared" si="23"/>
        <v>2011</v>
      </c>
      <c r="D302">
        <f>IF(OR(RIGHT(A302,2)="12",RIGHT(A302,2)="03",RIGHT(A302,2)="06",RIGHT(A302,2)="09"),TRUNC(Input!$B$12/B302),0)</f>
        <v>8</v>
      </c>
      <c r="E302">
        <f>IF(D302=0,0,IF(Input!$D$2="FISSA",Input!$D$3,MIN(Input!$D$6,MAX(Input!$D$5,B302*Input!$D$4))))</f>
        <v>30</v>
      </c>
      <c r="F302">
        <f t="shared" si="24"/>
        <v>3030</v>
      </c>
      <c r="G302">
        <f>G301*(1+(($B302-$B301)/B301))*(1-Input!$B$8/12)</f>
        <v>579.21837050779277</v>
      </c>
      <c r="H302">
        <f t="shared" si="20"/>
        <v>1161778.1430911713</v>
      </c>
      <c r="I302">
        <f>I301*(1+(($B302-$B301)/B301))*(1-Input!$B$9/12)</f>
        <v>557.8271067173373</v>
      </c>
      <c r="J302">
        <f t="shared" si="21"/>
        <v>1118760.3116085653</v>
      </c>
      <c r="K302">
        <f>K301*(1+(($B302-$B301)/B301))*(1-Input!$B$10/12)</f>
        <v>523.9106391142966</v>
      </c>
      <c r="L302">
        <f t="shared" si="22"/>
        <v>1050554.2952588506</v>
      </c>
    </row>
    <row r="303" spans="1:12" x14ac:dyDescent="0.35">
      <c r="A303" t="str">
        <f>Dati!A303</f>
        <v>2013-01</v>
      </c>
      <c r="B303">
        <f>Dati!B303</f>
        <v>621.46333200457195</v>
      </c>
      <c r="C303">
        <f t="shared" si="23"/>
        <v>2011</v>
      </c>
      <c r="D303">
        <f>IF(OR(RIGHT(A303,2)="12",RIGHT(A303,2)="03",RIGHT(A303,2)="06",RIGHT(A303,2)="09"),TRUNC(Input!$B$12/B303),0)</f>
        <v>0</v>
      </c>
      <c r="E303">
        <f>IF(D303=0,0,IF(Input!$D$2="FISSA",Input!$D$3,MIN(Input!$D$6,MAX(Input!$D$5,B303*Input!$D$4))))</f>
        <v>0</v>
      </c>
      <c r="F303">
        <f t="shared" si="24"/>
        <v>3030</v>
      </c>
      <c r="G303">
        <f>G302*(1+(($B303-$B302)/B302))*(1-Input!$B$8/12)</f>
        <v>606.01770068026224</v>
      </c>
      <c r="H303">
        <f t="shared" si="20"/>
        <v>1215671.5960680074</v>
      </c>
      <c r="I303">
        <f>I302*(1+(($B303-$B302)/B302))*(1-Input!$B$9/12)</f>
        <v>583.56374321204771</v>
      </c>
      <c r="J303">
        <f t="shared" si="21"/>
        <v>1170516.687599428</v>
      </c>
      <c r="K303">
        <f>K302*(1+(($B303-$B302)/B302))*(1-Input!$B$10/12)</f>
        <v>547.96825373351112</v>
      </c>
      <c r="L303">
        <f t="shared" si="22"/>
        <v>1098934.158258091</v>
      </c>
    </row>
    <row r="304" spans="1:12" x14ac:dyDescent="0.35">
      <c r="A304" t="str">
        <f>Dati!A304</f>
        <v>2013-02</v>
      </c>
      <c r="B304">
        <f>Dati!B304</f>
        <v>621.64755301831303</v>
      </c>
      <c r="C304">
        <f t="shared" si="23"/>
        <v>2011</v>
      </c>
      <c r="D304">
        <f>IF(OR(RIGHT(A304,2)="12",RIGHT(A304,2)="03",RIGHT(A304,2)="06",RIGHT(A304,2)="09"),TRUNC(Input!$B$12/B304),0)</f>
        <v>0</v>
      </c>
      <c r="E304">
        <f>IF(D304=0,0,IF(Input!$D$2="FISSA",Input!$D$3,MIN(Input!$D$6,MAX(Input!$D$5,B304*Input!$D$4))))</f>
        <v>0</v>
      </c>
      <c r="F304">
        <f t="shared" si="24"/>
        <v>3030</v>
      </c>
      <c r="G304">
        <f>G303*(1+(($B304-$B303)/B303))*(1-Input!$B$8/12)</f>
        <v>606.14682668438661</v>
      </c>
      <c r="H304">
        <f t="shared" si="20"/>
        <v>1215931.2684623015</v>
      </c>
      <c r="I304">
        <f>I303*(1+(($B304-$B303)/B303))*(1-Input!$B$9/12)</f>
        <v>583.61511779309137</v>
      </c>
      <c r="J304">
        <f t="shared" si="21"/>
        <v>1170620.0018819068</v>
      </c>
      <c r="K304">
        <f>K303*(1+(($B304-$B303)/B303))*(1-Input!$B$10/12)</f>
        <v>547.90230073883606</v>
      </c>
      <c r="L304">
        <f t="shared" si="22"/>
        <v>1098801.5267857993</v>
      </c>
    </row>
    <row r="305" spans="1:12" x14ac:dyDescent="0.35">
      <c r="A305" t="str">
        <f>Dati!A305</f>
        <v>2013-03</v>
      </c>
      <c r="B305">
        <f>Dati!B305</f>
        <v>633.31075441460996</v>
      </c>
      <c r="C305">
        <f t="shared" si="23"/>
        <v>2018</v>
      </c>
      <c r="D305">
        <f>IF(OR(RIGHT(A305,2)="12",RIGHT(A305,2)="03",RIGHT(A305,2)="06",RIGHT(A305,2)="09"),TRUNC(Input!$B$12/B305),0)</f>
        <v>7</v>
      </c>
      <c r="E305">
        <f>IF(D305=0,0,IF(Input!$D$2="FISSA",Input!$D$3,MIN(Input!$D$6,MAX(Input!$D$5,B305*Input!$D$4))))</f>
        <v>30</v>
      </c>
      <c r="F305">
        <f t="shared" si="24"/>
        <v>3060</v>
      </c>
      <c r="G305">
        <f>G304*(1+(($B305-$B304)/B304))*(1-Input!$B$8/12)</f>
        <v>617.46774725934654</v>
      </c>
      <c r="H305">
        <f t="shared" si="20"/>
        <v>1242989.9139693612</v>
      </c>
      <c r="I305">
        <f>I304*(1+(($B305-$B304)/B304))*(1-Input!$B$9/12)</f>
        <v>594.44089615717155</v>
      </c>
      <c r="J305">
        <f t="shared" si="21"/>
        <v>1196521.7284451721</v>
      </c>
      <c r="K305">
        <f>K304*(1+(($B305-$B304)/B304))*(1-Input!$B$10/12)</f>
        <v>557.94933570893352</v>
      </c>
      <c r="L305">
        <f t="shared" si="22"/>
        <v>1122881.7594606278</v>
      </c>
    </row>
    <row r="306" spans="1:12" x14ac:dyDescent="0.35">
      <c r="A306" t="str">
        <f>Dati!A306</f>
        <v>2013-04</v>
      </c>
      <c r="B306">
        <f>Dati!B306</f>
        <v>651.82910890973301</v>
      </c>
      <c r="C306">
        <f t="shared" si="23"/>
        <v>2018</v>
      </c>
      <c r="D306">
        <f>IF(OR(RIGHT(A306,2)="12",RIGHT(A306,2)="03",RIGHT(A306,2)="06",RIGHT(A306,2)="09"),TRUNC(Input!$B$12/B306),0)</f>
        <v>0</v>
      </c>
      <c r="E306">
        <f>IF(D306=0,0,IF(Input!$D$2="FISSA",Input!$D$3,MIN(Input!$D$6,MAX(Input!$D$5,B306*Input!$D$4))))</f>
        <v>0</v>
      </c>
      <c r="F306">
        <f t="shared" si="24"/>
        <v>3060</v>
      </c>
      <c r="G306">
        <f>G305*(1+(($B306-$B305)/B305))*(1-Input!$B$8/12)</f>
        <v>635.46988328176246</v>
      </c>
      <c r="H306">
        <f t="shared" si="20"/>
        <v>1279318.2244625967</v>
      </c>
      <c r="I306">
        <f>I305*(1+(($B306-$B305)/B305))*(1-Input!$B$9/12)</f>
        <v>611.69521157869372</v>
      </c>
      <c r="J306">
        <f t="shared" si="21"/>
        <v>1231340.9369658038</v>
      </c>
      <c r="K306">
        <f>K305*(1+(($B306-$B305)/B305))*(1-Input!$B$10/12)</f>
        <v>574.02480420584379</v>
      </c>
      <c r="L306">
        <f t="shared" si="22"/>
        <v>1155322.0548873928</v>
      </c>
    </row>
    <row r="307" spans="1:12" x14ac:dyDescent="0.35">
      <c r="A307" t="str">
        <f>Dati!A307</f>
        <v>2013-05</v>
      </c>
      <c r="B307">
        <f>Dati!B307</f>
        <v>650.58922849637395</v>
      </c>
      <c r="C307">
        <f t="shared" si="23"/>
        <v>2018</v>
      </c>
      <c r="D307">
        <f>IF(OR(RIGHT(A307,2)="12",RIGHT(A307,2)="03",RIGHT(A307,2)="06",RIGHT(A307,2)="09"),TRUNC(Input!$B$12/B307),0)</f>
        <v>0</v>
      </c>
      <c r="E307">
        <f>IF(D307=0,0,IF(Input!$D$2="FISSA",Input!$D$3,MIN(Input!$D$6,MAX(Input!$D$5,B307*Input!$D$4))))</f>
        <v>0</v>
      </c>
      <c r="F307">
        <f t="shared" si="24"/>
        <v>3060</v>
      </c>
      <c r="G307">
        <f>G306*(1+(($B307-$B306)/B306))*(1-Input!$B$8/12)</f>
        <v>634.20826556824727</v>
      </c>
      <c r="H307">
        <f t="shared" si="20"/>
        <v>1276772.279916723</v>
      </c>
      <c r="I307">
        <f>I306*(1+(($B307-$B306)/B306))*(1-Input!$B$9/12)</f>
        <v>610.40447798599507</v>
      </c>
      <c r="J307">
        <f t="shared" si="21"/>
        <v>1228736.2365757381</v>
      </c>
      <c r="K307">
        <f>K306*(1+(($B307-$B306)/B306))*(1-Input!$B$10/12)</f>
        <v>572.69419763932819</v>
      </c>
      <c r="L307">
        <f t="shared" si="22"/>
        <v>1152636.8908361644</v>
      </c>
    </row>
    <row r="308" spans="1:12" x14ac:dyDescent="0.35">
      <c r="A308" t="str">
        <f>Dati!A308</f>
        <v>2013-06</v>
      </c>
      <c r="B308">
        <f>Dati!B308</f>
        <v>631.83789997311806</v>
      </c>
      <c r="C308">
        <f t="shared" si="23"/>
        <v>2025</v>
      </c>
      <c r="D308">
        <f>IF(OR(RIGHT(A308,2)="12",RIGHT(A308,2)="03",RIGHT(A308,2)="06",RIGHT(A308,2)="09"),TRUNC(Input!$B$12/B308),0)</f>
        <v>7</v>
      </c>
      <c r="E308">
        <f>IF(D308=0,0,IF(Input!$D$2="FISSA",Input!$D$3,MIN(Input!$D$6,MAX(Input!$D$5,B308*Input!$D$4))))</f>
        <v>30</v>
      </c>
      <c r="F308">
        <f t="shared" si="24"/>
        <v>3090</v>
      </c>
      <c r="G308">
        <f>G307*(1+(($B308-$B307)/B307))*(1-Input!$B$8/12)</f>
        <v>615.87774288864716</v>
      </c>
      <c r="H308">
        <f t="shared" si="20"/>
        <v>1244062.4293495105</v>
      </c>
      <c r="I308">
        <f>I307*(1+(($B308-$B307)/B307))*(1-Input!$B$9/12)</f>
        <v>592.68785480352312</v>
      </c>
      <c r="J308">
        <f t="shared" si="21"/>
        <v>1197102.9059771344</v>
      </c>
      <c r="K308">
        <f>K307*(1+(($B308-$B307)/B307))*(1-Input!$B$10/12)</f>
        <v>555.95622019112625</v>
      </c>
      <c r="L308">
        <f t="shared" si="22"/>
        <v>1122721.3458870307</v>
      </c>
    </row>
    <row r="309" spans="1:12" x14ac:dyDescent="0.35">
      <c r="A309" t="str">
        <f>Dati!A309</f>
        <v>2013-07</v>
      </c>
      <c r="B309">
        <f>Dati!B309</f>
        <v>662.28817736183998</v>
      </c>
      <c r="C309">
        <f t="shared" si="23"/>
        <v>2025</v>
      </c>
      <c r="D309">
        <f>IF(OR(RIGHT(A309,2)="12",RIGHT(A309,2)="03",RIGHT(A309,2)="06",RIGHT(A309,2)="09"),TRUNC(Input!$B$12/B309),0)</f>
        <v>0</v>
      </c>
      <c r="E309">
        <f>IF(D309=0,0,IF(Input!$D$2="FISSA",Input!$D$3,MIN(Input!$D$6,MAX(Input!$D$5,B309*Input!$D$4))))</f>
        <v>0</v>
      </c>
      <c r="F309">
        <f t="shared" si="24"/>
        <v>3090</v>
      </c>
      <c r="G309">
        <f>G308*(1+(($B309-$B308)/B308))*(1-Input!$B$8/12)</f>
        <v>645.50505298982625</v>
      </c>
      <c r="H309">
        <f t="shared" si="20"/>
        <v>1304057.7323043982</v>
      </c>
      <c r="I309">
        <f>I308*(1+(($B309-$B308)/B308))*(1-Input!$B$9/12)</f>
        <v>621.12193966607811</v>
      </c>
      <c r="J309">
        <f t="shared" si="21"/>
        <v>1254681.9278238083</v>
      </c>
      <c r="K309">
        <f>K308*(1+(($B309-$B308)/B308))*(1-Input!$B$10/12)</f>
        <v>582.50670585886508</v>
      </c>
      <c r="L309">
        <f t="shared" si="22"/>
        <v>1176486.0793642018</v>
      </c>
    </row>
    <row r="310" spans="1:12" x14ac:dyDescent="0.35">
      <c r="A310" t="str">
        <f>Dati!A310</f>
        <v>2013-08</v>
      </c>
      <c r="B310">
        <f>Dati!B310</f>
        <v>648.76836670777595</v>
      </c>
      <c r="C310">
        <f t="shared" si="23"/>
        <v>2025</v>
      </c>
      <c r="D310">
        <f>IF(OR(RIGHT(A310,2)="12",RIGHT(A310,2)="03",RIGHT(A310,2)="06",RIGHT(A310,2)="09"),TRUNC(Input!$B$12/B310),0)</f>
        <v>0</v>
      </c>
      <c r="E310">
        <f>IF(D310=0,0,IF(Input!$D$2="FISSA",Input!$D$3,MIN(Input!$D$6,MAX(Input!$D$5,B310*Input!$D$4))))</f>
        <v>0</v>
      </c>
      <c r="F310">
        <f t="shared" si="24"/>
        <v>3090</v>
      </c>
      <c r="G310">
        <f>G309*(1+(($B310-$B309)/B309))*(1-Input!$B$8/12)</f>
        <v>632.2751554964459</v>
      </c>
      <c r="H310">
        <f t="shared" si="20"/>
        <v>1277267.1898803029</v>
      </c>
      <c r="I310">
        <f>I309*(1+(($B310-$B309)/B309))*(1-Input!$B$9/12)</f>
        <v>608.31572902228766</v>
      </c>
      <c r="J310">
        <f t="shared" si="21"/>
        <v>1228749.3512701325</v>
      </c>
      <c r="K310">
        <f>K309*(1+(($B310-$B309)/B309))*(1-Input!$B$10/12)</f>
        <v>570.37778080140095</v>
      </c>
      <c r="L310">
        <f t="shared" si="22"/>
        <v>1151925.0061228368</v>
      </c>
    </row>
    <row r="311" spans="1:12" x14ac:dyDescent="0.35">
      <c r="A311" t="str">
        <f>Dati!A311</f>
        <v>2013-09</v>
      </c>
      <c r="B311">
        <f>Dati!B311</f>
        <v>682.528573494341</v>
      </c>
      <c r="C311">
        <f t="shared" si="23"/>
        <v>2032</v>
      </c>
      <c r="D311">
        <f>IF(OR(RIGHT(A311,2)="12",RIGHT(A311,2)="03",RIGHT(A311,2)="06",RIGHT(A311,2)="09"),TRUNC(Input!$B$12/B311),0)</f>
        <v>7</v>
      </c>
      <c r="E311">
        <f>IF(D311=0,0,IF(Input!$D$2="FISSA",Input!$D$3,MIN(Input!$D$6,MAX(Input!$D$5,B311*Input!$D$4))))</f>
        <v>30</v>
      </c>
      <c r="F311">
        <f t="shared" si="24"/>
        <v>3120</v>
      </c>
      <c r="G311">
        <f>G310*(1+(($B311-$B310)/B310))*(1-Input!$B$8/12)</f>
        <v>665.1216673396649</v>
      </c>
      <c r="H311">
        <f t="shared" si="20"/>
        <v>1348407.228034199</v>
      </c>
      <c r="I311">
        <f>I310*(1+(($B311-$B310)/B310))*(1-Input!$B$9/12)</f>
        <v>639.83755921444128</v>
      </c>
      <c r="J311">
        <f t="shared" si="21"/>
        <v>1297029.9203237446</v>
      </c>
      <c r="K311">
        <f>K310*(1+(($B311-$B310)/B310))*(1-Input!$B$10/12)</f>
        <v>599.80872231153126</v>
      </c>
      <c r="L311">
        <f t="shared" si="22"/>
        <v>1215691.3237370315</v>
      </c>
    </row>
    <row r="312" spans="1:12" x14ac:dyDescent="0.35">
      <c r="A312" t="str">
        <f>Dati!A312</f>
        <v>2013-10</v>
      </c>
      <c r="B312">
        <f>Dati!B312</f>
        <v>710.11435360268501</v>
      </c>
      <c r="C312">
        <f t="shared" si="23"/>
        <v>2032</v>
      </c>
      <c r="D312">
        <f>IF(OR(RIGHT(A312,2)="12",RIGHT(A312,2)="03",RIGHT(A312,2)="06",RIGHT(A312,2)="09"),TRUNC(Input!$B$12/B312),0)</f>
        <v>0</v>
      </c>
      <c r="E312">
        <f>IF(D312=0,0,IF(Input!$D$2="FISSA",Input!$D$3,MIN(Input!$D$6,MAX(Input!$D$5,B312*Input!$D$4))))</f>
        <v>0</v>
      </c>
      <c r="F312">
        <f t="shared" si="24"/>
        <v>3120</v>
      </c>
      <c r="G312">
        <f>G311*(1+(($B312-$B311)/B311))*(1-Input!$B$8/12)</f>
        <v>691.9462449490004</v>
      </c>
      <c r="H312">
        <f t="shared" si="20"/>
        <v>1402914.7697363689</v>
      </c>
      <c r="I312">
        <f>I311*(1+(($B312-$B311)/B311))*(1-Input!$B$9/12)</f>
        <v>665.55920811395129</v>
      </c>
      <c r="J312">
        <f t="shared" si="21"/>
        <v>1349296.3108875491</v>
      </c>
      <c r="K312">
        <f>K311*(1+(($B312-$B311)/B311))*(1-Input!$B$10/12)</f>
        <v>623.79119009889314</v>
      </c>
      <c r="L312">
        <f t="shared" si="22"/>
        <v>1264423.6982809508</v>
      </c>
    </row>
    <row r="313" spans="1:12" x14ac:dyDescent="0.35">
      <c r="A313" t="str">
        <f>Dati!A313</f>
        <v>2013-11</v>
      </c>
      <c r="B313">
        <f>Dati!B313</f>
        <v>720.47121686755099</v>
      </c>
      <c r="C313">
        <f t="shared" si="23"/>
        <v>2032</v>
      </c>
      <c r="D313">
        <f>IF(OR(RIGHT(A313,2)="12",RIGHT(A313,2)="03",RIGHT(A313,2)="06",RIGHT(A313,2)="09"),TRUNC(Input!$B$12/B313),0)</f>
        <v>0</v>
      </c>
      <c r="E313">
        <f>IF(D313=0,0,IF(Input!$D$2="FISSA",Input!$D$3,MIN(Input!$D$6,MAX(Input!$D$5,B313*Input!$D$4))))</f>
        <v>0</v>
      </c>
      <c r="F313">
        <f t="shared" si="24"/>
        <v>3120</v>
      </c>
      <c r="G313">
        <f>G312*(1+(($B313-$B312)/B312))*(1-Input!$B$8/12)</f>
        <v>701.97962712658205</v>
      </c>
      <c r="H313">
        <f t="shared" si="20"/>
        <v>1423302.6023212147</v>
      </c>
      <c r="I313">
        <f>I312*(1+(($B313-$B312)/B312))*(1-Input!$B$9/12)</f>
        <v>675.12556381336674</v>
      </c>
      <c r="J313">
        <f t="shared" si="21"/>
        <v>1368735.1456687611</v>
      </c>
      <c r="K313">
        <f>K312*(1+(($B313-$B312)/B312))*(1-Input!$B$10/12)</f>
        <v>632.62534504511859</v>
      </c>
      <c r="L313">
        <f t="shared" si="22"/>
        <v>1282374.701131681</v>
      </c>
    </row>
    <row r="314" spans="1:12" x14ac:dyDescent="0.35">
      <c r="A314" t="str">
        <f>Dati!A314</f>
        <v>2013-12</v>
      </c>
      <c r="B314">
        <f>Dati!B314</f>
        <v>733.14874310518201</v>
      </c>
      <c r="C314">
        <f t="shared" si="23"/>
        <v>2038</v>
      </c>
      <c r="D314">
        <f>IF(OR(RIGHT(A314,2)="12",RIGHT(A314,2)="03",RIGHT(A314,2)="06",RIGHT(A314,2)="09"),TRUNC(Input!$B$12/B314),0)</f>
        <v>6</v>
      </c>
      <c r="E314">
        <f>IF(D314=0,0,IF(Input!$D$2="FISSA",Input!$D$3,MIN(Input!$D$6,MAX(Input!$D$5,B314*Input!$D$4))))</f>
        <v>30</v>
      </c>
      <c r="F314">
        <f t="shared" si="24"/>
        <v>3150</v>
      </c>
      <c r="G314">
        <f>G313*(1+(($B314-$B313)/B313))*(1-Input!$B$8/12)</f>
        <v>714.27224475939954</v>
      </c>
      <c r="H314">
        <f t="shared" si="20"/>
        <v>1452536.8348196563</v>
      </c>
      <c r="I314">
        <f>I313*(1+(($B314-$B313)/B313))*(1-Input!$B$9/12)</f>
        <v>686.86205464109548</v>
      </c>
      <c r="J314">
        <f t="shared" si="21"/>
        <v>1396674.8673585525</v>
      </c>
      <c r="K314">
        <f>K313*(1+(($B314-$B313)/B313))*(1-Input!$B$10/12)</f>
        <v>643.48888920240302</v>
      </c>
      <c r="L314">
        <f t="shared" si="22"/>
        <v>1308280.3561944973</v>
      </c>
    </row>
    <row r="315" spans="1:12" x14ac:dyDescent="0.35">
      <c r="A315" t="str">
        <f>Dati!A315</f>
        <v>2014-01</v>
      </c>
      <c r="B315">
        <f>Dati!B315</f>
        <v>703.98601189411499</v>
      </c>
      <c r="C315">
        <f t="shared" si="23"/>
        <v>2038</v>
      </c>
      <c r="D315">
        <f>IF(OR(RIGHT(A315,2)="12",RIGHT(A315,2)="03",RIGHT(A315,2)="06",RIGHT(A315,2)="09"),TRUNC(Input!$B$12/B315),0)</f>
        <v>0</v>
      </c>
      <c r="E315">
        <f>IF(D315=0,0,IF(Input!$D$2="FISSA",Input!$D$3,MIN(Input!$D$6,MAX(Input!$D$5,B315*Input!$D$4))))</f>
        <v>0</v>
      </c>
      <c r="F315">
        <f t="shared" si="24"/>
        <v>3150</v>
      </c>
      <c r="G315">
        <f>G314*(1+(($B315-$B314)/B314))*(1-Input!$B$8/12)</f>
        <v>685.80321603798996</v>
      </c>
      <c r="H315">
        <f t="shared" si="20"/>
        <v>1394516.9542854235</v>
      </c>
      <c r="I315">
        <f>I314*(1+(($B315-$B314)/B314))*(1-Input!$B$9/12)</f>
        <v>659.40308204614462</v>
      </c>
      <c r="J315">
        <f t="shared" si="21"/>
        <v>1340713.4812100427</v>
      </c>
      <c r="K315">
        <f>K314*(1+(($B315-$B314)/B314))*(1-Input!$B$10/12)</f>
        <v>617.63513622019957</v>
      </c>
      <c r="L315">
        <f t="shared" si="22"/>
        <v>1255590.4076167666</v>
      </c>
    </row>
    <row r="316" spans="1:12" x14ac:dyDescent="0.35">
      <c r="A316" t="str">
        <f>Dati!A316</f>
        <v>2014-02</v>
      </c>
      <c r="B316">
        <f>Dati!B316</f>
        <v>738.34569159311297</v>
      </c>
      <c r="C316">
        <f t="shared" si="23"/>
        <v>2038</v>
      </c>
      <c r="D316">
        <f>IF(OR(RIGHT(A316,2)="12",RIGHT(A316,2)="03",RIGHT(A316,2)="06",RIGHT(A316,2)="09"),TRUNC(Input!$B$12/B316),0)</f>
        <v>0</v>
      </c>
      <c r="E316">
        <f>IF(D316=0,0,IF(Input!$D$2="FISSA",Input!$D$3,MIN(Input!$D$6,MAX(Input!$D$5,B316*Input!$D$4))))</f>
        <v>0</v>
      </c>
      <c r="F316">
        <f t="shared" si="24"/>
        <v>3150</v>
      </c>
      <c r="G316">
        <f>G315*(1+(($B316-$B315)/B315))*(1-Input!$B$8/12)</f>
        <v>719.21550234488382</v>
      </c>
      <c r="H316">
        <f t="shared" si="20"/>
        <v>1462611.1937788732</v>
      </c>
      <c r="I316">
        <f>I315*(1+(($B316-$B315)/B315))*(1-Input!$B$9/12)</f>
        <v>691.44270726182424</v>
      </c>
      <c r="J316">
        <f t="shared" si="21"/>
        <v>1406010.2373995979</v>
      </c>
      <c r="K316">
        <f>K315*(1+(($B316-$B315)/B315))*(1-Input!$B$10/12)</f>
        <v>647.51035153501437</v>
      </c>
      <c r="L316">
        <f t="shared" si="22"/>
        <v>1316476.0964283592</v>
      </c>
    </row>
    <row r="317" spans="1:12" x14ac:dyDescent="0.35">
      <c r="A317" t="str">
        <f>Dati!A317</f>
        <v>2014-03</v>
      </c>
      <c r="B317">
        <f>Dati!B317</f>
        <v>742.02199719035002</v>
      </c>
      <c r="C317">
        <f t="shared" si="23"/>
        <v>2044</v>
      </c>
      <c r="D317">
        <f>IF(OR(RIGHT(A317,2)="12",RIGHT(A317,2)="03",RIGHT(A317,2)="06",RIGHT(A317,2)="09"),TRUNC(Input!$B$12/B317),0)</f>
        <v>6</v>
      </c>
      <c r="E317">
        <f>IF(D317=0,0,IF(Input!$D$2="FISSA",Input!$D$3,MIN(Input!$D$6,MAX(Input!$D$5,B317*Input!$D$4))))</f>
        <v>30</v>
      </c>
      <c r="F317">
        <f t="shared" si="24"/>
        <v>3180</v>
      </c>
      <c r="G317">
        <f>G316*(1+(($B317-$B316)/B316))*(1-Input!$B$8/12)</f>
        <v>722.73632354855692</v>
      </c>
      <c r="H317">
        <f t="shared" si="20"/>
        <v>1474093.0453332504</v>
      </c>
      <c r="I317">
        <f>I316*(1+(($B317-$B316)/B316))*(1-Input!$B$9/12)</f>
        <v>694.74070985789274</v>
      </c>
      <c r="J317">
        <f t="shared" si="21"/>
        <v>1416870.0109495327</v>
      </c>
      <c r="K317">
        <f>K316*(1+(($B317-$B316)/B316))*(1-Input!$B$10/12)</f>
        <v>650.46323851285126</v>
      </c>
      <c r="L317">
        <f t="shared" si="22"/>
        <v>1326366.8595202679</v>
      </c>
    </row>
    <row r="318" spans="1:12" x14ac:dyDescent="0.35">
      <c r="A318" t="str">
        <f>Dati!A318</f>
        <v>2014-04</v>
      </c>
      <c r="B318">
        <f>Dati!B318</f>
        <v>749.47771565666699</v>
      </c>
      <c r="C318">
        <f t="shared" si="23"/>
        <v>2044</v>
      </c>
      <c r="D318">
        <f>IF(OR(RIGHT(A318,2)="12",RIGHT(A318,2)="03",RIGHT(A318,2)="06",RIGHT(A318,2)="09"),TRUNC(Input!$B$12/B318),0)</f>
        <v>0</v>
      </c>
      <c r="E318">
        <f>IF(D318=0,0,IF(Input!$D$2="FISSA",Input!$D$3,MIN(Input!$D$6,MAX(Input!$D$5,B318*Input!$D$4))))</f>
        <v>0</v>
      </c>
      <c r="F318">
        <f t="shared" si="24"/>
        <v>3180</v>
      </c>
      <c r="G318">
        <f>G317*(1+(($B318-$B317)/B317))*(1-Input!$B$8/12)</f>
        <v>729.93742945906274</v>
      </c>
      <c r="H318">
        <f t="shared" si="20"/>
        <v>1488812.1058143242</v>
      </c>
      <c r="I318">
        <f>I317*(1+(($B318-$B317)/B317))*(1-Input!$B$9/12)</f>
        <v>701.57516155512565</v>
      </c>
      <c r="J318">
        <f t="shared" si="21"/>
        <v>1430839.6302186768</v>
      </c>
      <c r="K318">
        <f>K317*(1+(($B318-$B317)/B317))*(1-Input!$B$10/12)</f>
        <v>656.7252396225465</v>
      </c>
      <c r="L318">
        <f t="shared" si="22"/>
        <v>1339166.3897884851</v>
      </c>
    </row>
    <row r="319" spans="1:12" x14ac:dyDescent="0.35">
      <c r="A319" t="str">
        <f>Dati!A319</f>
        <v>2014-05</v>
      </c>
      <c r="B319">
        <f>Dati!B319</f>
        <v>766.06867983919199</v>
      </c>
      <c r="C319">
        <f t="shared" si="23"/>
        <v>2044</v>
      </c>
      <c r="D319">
        <f>IF(OR(RIGHT(A319,2)="12",RIGHT(A319,2)="03",RIGHT(A319,2)="06",RIGHT(A319,2)="09"),TRUNC(Input!$B$12/B319),0)</f>
        <v>0</v>
      </c>
      <c r="E319">
        <f>IF(D319=0,0,IF(Input!$D$2="FISSA",Input!$D$3,MIN(Input!$D$6,MAX(Input!$D$5,B319*Input!$D$4))))</f>
        <v>0</v>
      </c>
      <c r="F319">
        <f t="shared" si="24"/>
        <v>3180</v>
      </c>
      <c r="G319">
        <f>G318*(1+(($B319-$B318)/B318))*(1-Input!$B$8/12)</f>
        <v>746.03366151335047</v>
      </c>
      <c r="H319">
        <f t="shared" si="20"/>
        <v>1521712.8041332883</v>
      </c>
      <c r="I319">
        <f>I318*(1+(($B319-$B318)/B318))*(1-Input!$B$9/12)</f>
        <v>716.95632418969092</v>
      </c>
      <c r="J319">
        <f t="shared" si="21"/>
        <v>1462278.7266437283</v>
      </c>
      <c r="K319">
        <f>K318*(1+(($B319-$B318)/B318))*(1-Input!$B$10/12)</f>
        <v>670.98327706143903</v>
      </c>
      <c r="L319">
        <f t="shared" si="22"/>
        <v>1368309.8183135814</v>
      </c>
    </row>
    <row r="320" spans="1:12" x14ac:dyDescent="0.35">
      <c r="A320" t="str">
        <f>Dati!A320</f>
        <v>2014-06</v>
      </c>
      <c r="B320">
        <f>Dati!B320</f>
        <v>780.82468029967299</v>
      </c>
      <c r="C320">
        <f t="shared" si="23"/>
        <v>2050</v>
      </c>
      <c r="D320">
        <f>IF(OR(RIGHT(A320,2)="12",RIGHT(A320,2)="03",RIGHT(A320,2)="06",RIGHT(A320,2)="09"),TRUNC(Input!$B$12/B320),0)</f>
        <v>6</v>
      </c>
      <c r="E320">
        <f>IF(D320=0,0,IF(Input!$D$2="FISSA",Input!$D$3,MIN(Input!$D$6,MAX(Input!$D$5,B320*Input!$D$4))))</f>
        <v>30</v>
      </c>
      <c r="F320">
        <f t="shared" si="24"/>
        <v>3210</v>
      </c>
      <c r="G320">
        <f>G319*(1+(($B320-$B319)/B319))*(1-Input!$B$8/12)</f>
        <v>760.34038084977976</v>
      </c>
      <c r="H320">
        <f t="shared" si="20"/>
        <v>1555487.7807420485</v>
      </c>
      <c r="I320">
        <f>I319*(1+(($B320-$B319)/B319))*(1-Input!$B$9/12)</f>
        <v>730.61408039803428</v>
      </c>
      <c r="J320">
        <f t="shared" si="21"/>
        <v>1494548.8648159702</v>
      </c>
      <c r="K320">
        <f>K319*(1+(($B320-$B319)/B319))*(1-Input!$B$10/12)</f>
        <v>683.62278272711956</v>
      </c>
      <c r="L320">
        <f t="shared" si="22"/>
        <v>1398216.7045905951</v>
      </c>
    </row>
    <row r="321" spans="1:12" x14ac:dyDescent="0.35">
      <c r="A321" t="str">
        <f>Dati!A321</f>
        <v>2014-07</v>
      </c>
      <c r="B321">
        <f>Dati!B321</f>
        <v>771.59057354925903</v>
      </c>
      <c r="C321">
        <f t="shared" si="23"/>
        <v>2050</v>
      </c>
      <c r="D321">
        <f>IF(OR(RIGHT(A321,2)="12",RIGHT(A321,2)="03",RIGHT(A321,2)="06",RIGHT(A321,2)="09"),TRUNC(Input!$B$12/B321),0)</f>
        <v>0</v>
      </c>
      <c r="E321">
        <f>IF(D321=0,0,IF(Input!$D$2="FISSA",Input!$D$3,MIN(Input!$D$6,MAX(Input!$D$5,B321*Input!$D$4))))</f>
        <v>0</v>
      </c>
      <c r="F321">
        <f t="shared" si="24"/>
        <v>3210</v>
      </c>
      <c r="G321">
        <f>G320*(1+(($B321-$B320)/B320))*(1-Input!$B$8/12)</f>
        <v>751.28591099117261</v>
      </c>
      <c r="H321">
        <f t="shared" si="20"/>
        <v>1536926.1175319038</v>
      </c>
      <c r="I321">
        <f>I320*(1+(($B321-$B320)/B320))*(1-Input!$B$9/12)</f>
        <v>721.82335776394871</v>
      </c>
      <c r="J321">
        <f t="shared" si="21"/>
        <v>1476527.8834160948</v>
      </c>
      <c r="K321">
        <f>K320*(1+(($B321-$B320)/B320))*(1-Input!$B$10/12)</f>
        <v>675.2567205916348</v>
      </c>
      <c r="L321">
        <f t="shared" si="22"/>
        <v>1381066.2772128514</v>
      </c>
    </row>
    <row r="322" spans="1:12" x14ac:dyDescent="0.35">
      <c r="A322" t="str">
        <f>Dati!A322</f>
        <v>2014-08</v>
      </c>
      <c r="B322">
        <f>Dati!B322</f>
        <v>788.95176497983698</v>
      </c>
      <c r="C322">
        <f t="shared" si="23"/>
        <v>2050</v>
      </c>
      <c r="D322">
        <f>IF(OR(RIGHT(A322,2)="12",RIGHT(A322,2)="03",RIGHT(A322,2)="06",RIGHT(A322,2)="09"),TRUNC(Input!$B$12/B322),0)</f>
        <v>0</v>
      </c>
      <c r="E322">
        <f>IF(D322=0,0,IF(Input!$D$2="FISSA",Input!$D$3,MIN(Input!$D$6,MAX(Input!$D$5,B322*Input!$D$4))))</f>
        <v>0</v>
      </c>
      <c r="F322">
        <f t="shared" si="24"/>
        <v>3210</v>
      </c>
      <c r="G322">
        <f>G321*(1+(($B322-$B321)/B321))*(1-Input!$B$8/12)</f>
        <v>768.12622104220543</v>
      </c>
      <c r="H322">
        <f t="shared" si="20"/>
        <v>1571448.7531365212</v>
      </c>
      <c r="I322">
        <f>I321*(1+(($B322-$B321)/B321))*(1-Input!$B$9/12)</f>
        <v>737.91099732030909</v>
      </c>
      <c r="J322">
        <f t="shared" si="21"/>
        <v>1509507.5445066337</v>
      </c>
      <c r="K322">
        <f>K321*(1+(($B322-$B321)/B321))*(1-Input!$B$10/12)</f>
        <v>690.16266230426493</v>
      </c>
      <c r="L322">
        <f t="shared" si="22"/>
        <v>1411623.457723743</v>
      </c>
    </row>
    <row r="323" spans="1:12" x14ac:dyDescent="0.35">
      <c r="A323" t="str">
        <f>Dati!A323</f>
        <v>2014-09</v>
      </c>
      <c r="B323">
        <f>Dati!B323</f>
        <v>763.67228210256997</v>
      </c>
      <c r="C323">
        <f t="shared" si="23"/>
        <v>2056</v>
      </c>
      <c r="D323">
        <f>IF(OR(RIGHT(A323,2)="12",RIGHT(A323,2)="03",RIGHT(A323,2)="06",RIGHT(A323,2)="09"),TRUNC(Input!$B$12/B323),0)</f>
        <v>6</v>
      </c>
      <c r="E323">
        <f>IF(D323=0,0,IF(Input!$D$2="FISSA",Input!$D$3,MIN(Input!$D$6,MAX(Input!$D$5,B323*Input!$D$4))))</f>
        <v>30</v>
      </c>
      <c r="F323">
        <f t="shared" si="24"/>
        <v>3240</v>
      </c>
      <c r="G323">
        <f>G322*(1+(($B323-$B322)/B322))*(1-Input!$B$8/12)</f>
        <v>743.45206784908316</v>
      </c>
      <c r="H323">
        <f t="shared" ref="H323:H386" si="25">G323*C323-F323</f>
        <v>1525297.451497715</v>
      </c>
      <c r="I323">
        <f>I322*(1+(($B323-$B322)/B322))*(1-Input!$B$9/12)</f>
        <v>714.11815001566356</v>
      </c>
      <c r="J323">
        <f t="shared" ref="J323:J386" si="26">I323*$C323-$F323</f>
        <v>1464986.9164322042</v>
      </c>
      <c r="K323">
        <f>K322*(1+(($B323-$B322)/B322))*(1-Input!$B$10/12)</f>
        <v>667.77021256504963</v>
      </c>
      <c r="L323">
        <f t="shared" ref="L323:L386" si="27">K323*$C323-$F323</f>
        <v>1369695.5570337421</v>
      </c>
    </row>
    <row r="324" spans="1:12" x14ac:dyDescent="0.35">
      <c r="A324" t="str">
        <f>Dati!A324</f>
        <v>2014-10</v>
      </c>
      <c r="B324">
        <f>Dati!B324</f>
        <v>769.22298358482306</v>
      </c>
      <c r="C324">
        <f t="shared" ref="C324:C387" si="28">C323+D324</f>
        <v>2056</v>
      </c>
      <c r="D324">
        <f>IF(OR(RIGHT(A324,2)="12",RIGHT(A324,2)="03",RIGHT(A324,2)="06",RIGHT(A324,2)="09"),TRUNC(Input!$B$12/B324),0)</f>
        <v>0</v>
      </c>
      <c r="E324">
        <f>IF(D324=0,0,IF(Input!$D$2="FISSA",Input!$D$3,MIN(Input!$D$6,MAX(Input!$D$5,B324*Input!$D$4))))</f>
        <v>0</v>
      </c>
      <c r="F324">
        <f t="shared" ref="F324:F387" si="29">F323+E324</f>
        <v>3240</v>
      </c>
      <c r="G324">
        <f>G323*(1+(($B324-$B323)/B323))*(1-Input!$B$8/12)</f>
        <v>748.79339539115608</v>
      </c>
      <c r="H324">
        <f t="shared" si="25"/>
        <v>1536279.2209242168</v>
      </c>
      <c r="I324">
        <f>I323*(1+(($B324-$B323)/B323))*(1-Input!$B$9/12)</f>
        <v>719.15881459272987</v>
      </c>
      <c r="J324">
        <f t="shared" si="26"/>
        <v>1475350.5228026526</v>
      </c>
      <c r="K324">
        <f>K323*(1+(($B324-$B323)/B323))*(1-Input!$B$10/12)</f>
        <v>672.34359625661057</v>
      </c>
      <c r="L324">
        <f t="shared" si="27"/>
        <v>1379098.4339035912</v>
      </c>
    </row>
    <row r="325" spans="1:12" x14ac:dyDescent="0.35">
      <c r="A325" t="str">
        <f>Dati!A325</f>
        <v>2014-11</v>
      </c>
      <c r="B325">
        <f>Dati!B325</f>
        <v>782.41879793913404</v>
      </c>
      <c r="C325">
        <f t="shared" si="28"/>
        <v>2056</v>
      </c>
      <c r="D325">
        <f>IF(OR(RIGHT(A325,2)="12",RIGHT(A325,2)="03",RIGHT(A325,2)="06",RIGHT(A325,2)="09"),TRUNC(Input!$B$12/B325),0)</f>
        <v>0</v>
      </c>
      <c r="E325">
        <f>IF(D325=0,0,IF(Input!$D$2="FISSA",Input!$D$3,MIN(Input!$D$6,MAX(Input!$D$5,B325*Input!$D$4))))</f>
        <v>0</v>
      </c>
      <c r="F325">
        <f t="shared" si="29"/>
        <v>3240</v>
      </c>
      <c r="G325">
        <f>G324*(1+(($B325-$B324)/B324))*(1-Input!$B$8/12)</f>
        <v>761.57527573375137</v>
      </c>
      <c r="H325">
        <f t="shared" si="25"/>
        <v>1562558.7669085928</v>
      </c>
      <c r="I325">
        <f>I324*(1+(($B325-$B324)/B324))*(1-Input!$B$9/12)</f>
        <v>731.34339657411738</v>
      </c>
      <c r="J325">
        <f t="shared" si="26"/>
        <v>1500402.0233563853</v>
      </c>
      <c r="K325">
        <f>K324*(1+(($B325-$B324)/B324))*(1-Input!$B$10/12)</f>
        <v>683.5925217108304</v>
      </c>
      <c r="L325">
        <f t="shared" si="27"/>
        <v>1402226.2246374672</v>
      </c>
    </row>
    <row r="326" spans="1:12" x14ac:dyDescent="0.35">
      <c r="A326" t="str">
        <f>Dati!A326</f>
        <v>2014-12</v>
      </c>
      <c r="B326">
        <f>Dati!B326</f>
        <v>767.64704929628397</v>
      </c>
      <c r="C326">
        <f t="shared" si="28"/>
        <v>2062</v>
      </c>
      <c r="D326">
        <f>IF(OR(RIGHT(A326,2)="12",RIGHT(A326,2)="03",RIGHT(A326,2)="06",RIGHT(A326,2)="09"),TRUNC(Input!$B$12/B326),0)</f>
        <v>6</v>
      </c>
      <c r="E326">
        <f>IF(D326=0,0,IF(Input!$D$2="FISSA",Input!$D$3,MIN(Input!$D$6,MAX(Input!$D$5,B326*Input!$D$4))))</f>
        <v>30</v>
      </c>
      <c r="F326">
        <f t="shared" si="29"/>
        <v>3270</v>
      </c>
      <c r="G326">
        <f>G325*(1+(($B326-$B325)/B325))*(1-Input!$B$8/12)</f>
        <v>747.13477789132014</v>
      </c>
      <c r="H326">
        <f t="shared" si="25"/>
        <v>1537321.9120119021</v>
      </c>
      <c r="I326">
        <f>I325*(1+(($B326-$B325)/B325))*(1-Input!$B$9/12)</f>
        <v>717.3864440810089</v>
      </c>
      <c r="J326">
        <f t="shared" si="26"/>
        <v>1475980.8476950403</v>
      </c>
      <c r="K326">
        <f>K325*(1+(($B326-$B325)/B325))*(1-Input!$B$10/12)</f>
        <v>670.40712022515606</v>
      </c>
      <c r="L326">
        <f t="shared" si="27"/>
        <v>1379109.4819042718</v>
      </c>
    </row>
    <row r="327" spans="1:12" x14ac:dyDescent="0.35">
      <c r="A327" t="str">
        <f>Dati!A327</f>
        <v>2015-01</v>
      </c>
      <c r="B327">
        <f>Dati!B327</f>
        <v>755.81668410688405</v>
      </c>
      <c r="C327">
        <f t="shared" si="28"/>
        <v>2062</v>
      </c>
      <c r="D327">
        <f>IF(OR(RIGHT(A327,2)="12",RIGHT(A327,2)="03",RIGHT(A327,2)="06",RIGHT(A327,2)="09"),TRUNC(Input!$B$12/B327),0)</f>
        <v>0</v>
      </c>
      <c r="E327">
        <f>IF(D327=0,0,IF(Input!$D$2="FISSA",Input!$D$3,MIN(Input!$D$6,MAX(Input!$D$5,B327*Input!$D$4))))</f>
        <v>0</v>
      </c>
      <c r="F327">
        <f t="shared" si="29"/>
        <v>3270</v>
      </c>
      <c r="G327">
        <f>G326*(1+(($B327-$B326)/B326))*(1-Input!$B$8/12)</f>
        <v>735.55922978775448</v>
      </c>
      <c r="H327">
        <f t="shared" si="25"/>
        <v>1513453.1318223497</v>
      </c>
      <c r="I327">
        <f>I326*(1+(($B327-$B326)/B326))*(1-Input!$B$9/12)</f>
        <v>706.18350310616938</v>
      </c>
      <c r="J327">
        <f t="shared" si="26"/>
        <v>1452880.3834049213</v>
      </c>
      <c r="K327">
        <f>K326*(1+(($B327-$B326)/B326))*(1-Input!$B$10/12)</f>
        <v>659.80030801713781</v>
      </c>
      <c r="L327">
        <f t="shared" si="27"/>
        <v>1357238.2351313382</v>
      </c>
    </row>
    <row r="328" spans="1:12" x14ac:dyDescent="0.35">
      <c r="A328" t="str">
        <f>Dati!A328</f>
        <v>2015-02</v>
      </c>
      <c r="B328">
        <f>Dati!B328</f>
        <v>798.23983418450098</v>
      </c>
      <c r="C328">
        <f t="shared" si="28"/>
        <v>2062</v>
      </c>
      <c r="D328">
        <f>IF(OR(RIGHT(A328,2)="12",RIGHT(A328,2)="03",RIGHT(A328,2)="06",RIGHT(A328,2)="09"),TRUNC(Input!$B$12/B328),0)</f>
        <v>0</v>
      </c>
      <c r="E328">
        <f>IF(D328=0,0,IF(Input!$D$2="FISSA",Input!$D$3,MIN(Input!$D$6,MAX(Input!$D$5,B328*Input!$D$4))))</f>
        <v>0</v>
      </c>
      <c r="F328">
        <f t="shared" si="29"/>
        <v>3270</v>
      </c>
      <c r="G328">
        <f>G327*(1+(($B328-$B327)/B327))*(1-Input!$B$8/12)</f>
        <v>776.78061436631288</v>
      </c>
      <c r="H328">
        <f t="shared" si="25"/>
        <v>1598451.6268233371</v>
      </c>
      <c r="I328">
        <f>I327*(1+(($B328-$B327)/B327))*(1-Input!$B$9/12)</f>
        <v>745.66541858902303</v>
      </c>
      <c r="J328">
        <f t="shared" si="26"/>
        <v>1534292.0931305655</v>
      </c>
      <c r="K328">
        <f>K327*(1+(($B328-$B327)/B327))*(1-Input!$B$10/12)</f>
        <v>696.54381809752726</v>
      </c>
      <c r="L328">
        <f t="shared" si="27"/>
        <v>1433003.3529171012</v>
      </c>
    </row>
    <row r="329" spans="1:12" x14ac:dyDescent="0.35">
      <c r="A329" t="str">
        <f>Dati!A329</f>
        <v>2015-03</v>
      </c>
      <c r="B329">
        <f>Dati!B329</f>
        <v>786.34846328414994</v>
      </c>
      <c r="C329">
        <f t="shared" si="28"/>
        <v>2068</v>
      </c>
      <c r="D329">
        <f>IF(OR(RIGHT(A329,2)="12",RIGHT(A329,2)="03",RIGHT(A329,2)="06",RIGHT(A329,2)="09"),TRUNC(Input!$B$12/B329),0)</f>
        <v>6</v>
      </c>
      <c r="E329">
        <f>IF(D329=0,0,IF(Input!$D$2="FISSA",Input!$D$3,MIN(Input!$D$6,MAX(Input!$D$5,B329*Input!$D$4))))</f>
        <v>30</v>
      </c>
      <c r="F329">
        <f t="shared" si="29"/>
        <v>3300</v>
      </c>
      <c r="G329">
        <f>G328*(1+(($B329-$B328)/B328))*(1-Input!$B$8/12)</f>
        <v>765.14515384085689</v>
      </c>
      <c r="H329">
        <f t="shared" si="25"/>
        <v>1579020.178142892</v>
      </c>
      <c r="I329">
        <f>I328*(1+(($B329-$B328)/B328))*(1-Input!$B$9/12)</f>
        <v>734.40421547680603</v>
      </c>
      <c r="J329">
        <f t="shared" si="26"/>
        <v>1515447.9176060348</v>
      </c>
      <c r="K329">
        <f>K328*(1+(($B329-$B328)/B328))*(1-Input!$B$10/12)</f>
        <v>685.88150865292607</v>
      </c>
      <c r="L329">
        <f t="shared" si="27"/>
        <v>1415102.9598942511</v>
      </c>
    </row>
    <row r="330" spans="1:12" x14ac:dyDescent="0.35">
      <c r="A330" t="str">
        <f>Dati!A330</f>
        <v>2015-04</v>
      </c>
      <c r="B330">
        <f>Dati!B330</f>
        <v>809.55041079420198</v>
      </c>
      <c r="C330">
        <f t="shared" si="28"/>
        <v>2068</v>
      </c>
      <c r="D330">
        <f>IF(OR(RIGHT(A330,2)="12",RIGHT(A330,2)="03",RIGHT(A330,2)="06",RIGHT(A330,2)="09"),TRUNC(Input!$B$12/B330),0)</f>
        <v>0</v>
      </c>
      <c r="E330">
        <f>IF(D330=0,0,IF(Input!$D$2="FISSA",Input!$D$3,MIN(Input!$D$6,MAX(Input!$D$5,B330*Input!$D$4))))</f>
        <v>0</v>
      </c>
      <c r="F330">
        <f t="shared" si="29"/>
        <v>3300</v>
      </c>
      <c r="G330">
        <f>G329*(1+(($B330-$B329)/B329))*(1-Input!$B$8/12)</f>
        <v>787.65583440087687</v>
      </c>
      <c r="H330">
        <f t="shared" si="25"/>
        <v>1625572.2655410133</v>
      </c>
      <c r="I330">
        <f>I329*(1+(($B330-$B329)/B329))*(1-Input!$B$9/12)</f>
        <v>755.91598401792771</v>
      </c>
      <c r="J330">
        <f t="shared" si="26"/>
        <v>1559934.2549490745</v>
      </c>
      <c r="K330">
        <f>K329*(1+(($B330-$B329)/B329))*(1-Input!$B$10/12)</f>
        <v>705.82486833420216</v>
      </c>
      <c r="L330">
        <f t="shared" si="27"/>
        <v>1456345.8277151301</v>
      </c>
    </row>
    <row r="331" spans="1:12" x14ac:dyDescent="0.35">
      <c r="A331" t="str">
        <f>Dati!A331</f>
        <v>2015-05</v>
      </c>
      <c r="B331">
        <f>Dati!B331</f>
        <v>809.12276926325103</v>
      </c>
      <c r="C331">
        <f t="shared" si="28"/>
        <v>2068</v>
      </c>
      <c r="D331">
        <f>IF(OR(RIGHT(A331,2)="12",RIGHT(A331,2)="03",RIGHT(A331,2)="06",RIGHT(A331,2)="09"),TRUNC(Input!$B$12/B331),0)</f>
        <v>0</v>
      </c>
      <c r="E331">
        <f>IF(D331=0,0,IF(Input!$D$2="FISSA",Input!$D$3,MIN(Input!$D$6,MAX(Input!$D$5,B331*Input!$D$4))))</f>
        <v>0</v>
      </c>
      <c r="F331">
        <f t="shared" si="29"/>
        <v>3300</v>
      </c>
      <c r="G331">
        <f>G330*(1+(($B331-$B330)/B330))*(1-Input!$B$8/12)</f>
        <v>787.17415527274682</v>
      </c>
      <c r="H331">
        <f t="shared" si="25"/>
        <v>1624576.1531040403</v>
      </c>
      <c r="I331">
        <f>I330*(1+(($B331-$B330)/B330))*(1-Input!$B$9/12)</f>
        <v>755.35927533557401</v>
      </c>
      <c r="J331">
        <f t="shared" si="26"/>
        <v>1558782.9813939671</v>
      </c>
      <c r="K331">
        <f>K330*(1+(($B331-$B330)/B330))*(1-Input!$B$10/12)</f>
        <v>705.15808103459221</v>
      </c>
      <c r="L331">
        <f t="shared" si="27"/>
        <v>1454966.9115795367</v>
      </c>
    </row>
    <row r="332" spans="1:12" x14ac:dyDescent="0.35">
      <c r="A332" t="str">
        <f>Dati!A332</f>
        <v>2015-06</v>
      </c>
      <c r="B332">
        <f>Dati!B332</f>
        <v>790.43266432210896</v>
      </c>
      <c r="C332">
        <f t="shared" si="28"/>
        <v>2074</v>
      </c>
      <c r="D332">
        <f>IF(OR(RIGHT(A332,2)="12",RIGHT(A332,2)="03",RIGHT(A332,2)="06",RIGHT(A332,2)="09"),TRUNC(Input!$B$12/B332),0)</f>
        <v>6</v>
      </c>
      <c r="E332">
        <f>IF(D332=0,0,IF(Input!$D$2="FISSA",Input!$D$3,MIN(Input!$D$6,MAX(Input!$D$5,B332*Input!$D$4))))</f>
        <v>30</v>
      </c>
      <c r="F332">
        <f t="shared" si="29"/>
        <v>3330</v>
      </c>
      <c r="G332">
        <f>G331*(1+(($B332-$B331)/B331))*(1-Input!$B$8/12)</f>
        <v>768.92696361004118</v>
      </c>
      <c r="H332">
        <f t="shared" si="25"/>
        <v>1591424.5225272253</v>
      </c>
      <c r="I332">
        <f>I331*(1+(($B332-$B331)/B331))*(1-Input!$B$9/12)</f>
        <v>737.7573337025002</v>
      </c>
      <c r="J332">
        <f t="shared" si="26"/>
        <v>1526778.7100989853</v>
      </c>
      <c r="K332">
        <f>K331*(1+(($B332-$B331)/B331))*(1-Input!$B$10/12)</f>
        <v>688.58245036053131</v>
      </c>
      <c r="L332">
        <f t="shared" si="27"/>
        <v>1424790.002047742</v>
      </c>
    </row>
    <row r="333" spans="1:12" x14ac:dyDescent="0.35">
      <c r="A333" t="str">
        <f>Dati!A333</f>
        <v>2015-07</v>
      </c>
      <c r="B333">
        <f>Dati!B333</f>
        <v>797.58490050635601</v>
      </c>
      <c r="C333">
        <f t="shared" si="28"/>
        <v>2074</v>
      </c>
      <c r="D333">
        <f>IF(OR(RIGHT(A333,2)="12",RIGHT(A333,2)="03",RIGHT(A333,2)="06",RIGHT(A333,2)="09"),TRUNC(Input!$B$12/B333),0)</f>
        <v>0</v>
      </c>
      <c r="E333">
        <f>IF(D333=0,0,IF(Input!$D$2="FISSA",Input!$D$3,MIN(Input!$D$6,MAX(Input!$D$5,B333*Input!$D$4))))</f>
        <v>0</v>
      </c>
      <c r="F333">
        <f t="shared" si="29"/>
        <v>3330</v>
      </c>
      <c r="G333">
        <f>G332*(1+(($B333-$B332)/B332))*(1-Input!$B$8/12)</f>
        <v>775.8199482416926</v>
      </c>
      <c r="H333">
        <f t="shared" si="25"/>
        <v>1605720.5726532706</v>
      </c>
      <c r="I333">
        <f>I332*(1+(($B333-$B332)/B332))*(1-Input!$B$9/12)</f>
        <v>744.27784654789787</v>
      </c>
      <c r="J333">
        <f t="shared" si="26"/>
        <v>1540302.2537403402</v>
      </c>
      <c r="K333">
        <f>K332*(1+(($B333-$B332)/B332))*(1-Input!$B$10/12)</f>
        <v>694.52358862626375</v>
      </c>
      <c r="L333">
        <f t="shared" si="27"/>
        <v>1437111.9228108709</v>
      </c>
    </row>
    <row r="334" spans="1:12" x14ac:dyDescent="0.35">
      <c r="A334" t="str">
        <f>Dati!A334</f>
        <v>2015-08</v>
      </c>
      <c r="B334">
        <f>Dati!B334</f>
        <v>743.23315803263699</v>
      </c>
      <c r="C334">
        <f t="shared" si="28"/>
        <v>2074</v>
      </c>
      <c r="D334">
        <f>IF(OR(RIGHT(A334,2)="12",RIGHT(A334,2)="03",RIGHT(A334,2)="06",RIGHT(A334,2)="09"),TRUNC(Input!$B$12/B334),0)</f>
        <v>0</v>
      </c>
      <c r="E334">
        <f>IF(D334=0,0,IF(Input!$D$2="FISSA",Input!$D$3,MIN(Input!$D$6,MAX(Input!$D$5,B334*Input!$D$4))))</f>
        <v>0</v>
      </c>
      <c r="F334">
        <f t="shared" si="29"/>
        <v>3330</v>
      </c>
      <c r="G334">
        <f>G333*(1+(($B334-$B333)/B333))*(1-Input!$B$8/12)</f>
        <v>722.89114120787247</v>
      </c>
      <c r="H334">
        <f t="shared" si="25"/>
        <v>1495946.2268651274</v>
      </c>
      <c r="I334">
        <f>I333*(1+(($B334-$B333)/B333))*(1-Input!$B$9/12)</f>
        <v>693.41424321233819</v>
      </c>
      <c r="J334">
        <f t="shared" si="26"/>
        <v>1434811.1404223894</v>
      </c>
      <c r="K334">
        <f>K333*(1+(($B334-$B333)/B333))*(1-Input!$B$10/12)</f>
        <v>646.92533594259453</v>
      </c>
      <c r="L334">
        <f t="shared" si="27"/>
        <v>1338393.1467449411</v>
      </c>
    </row>
    <row r="335" spans="1:12" x14ac:dyDescent="0.35">
      <c r="A335" t="str">
        <f>Dati!A335</f>
        <v>2015-09</v>
      </c>
      <c r="B335">
        <f>Dati!B335</f>
        <v>716.635502642863</v>
      </c>
      <c r="C335">
        <f t="shared" si="28"/>
        <v>2080</v>
      </c>
      <c r="D335">
        <f>IF(OR(RIGHT(A335,2)="12",RIGHT(A335,2)="03",RIGHT(A335,2)="06",RIGHT(A335,2)="09"),TRUNC(Input!$B$12/B335),0)</f>
        <v>6</v>
      </c>
      <c r="E335">
        <f>IF(D335=0,0,IF(Input!$D$2="FISSA",Input!$D$3,MIN(Input!$D$6,MAX(Input!$D$5,B335*Input!$D$4))))</f>
        <v>30</v>
      </c>
      <c r="F335">
        <f t="shared" si="29"/>
        <v>3360</v>
      </c>
      <c r="G335">
        <f>G334*(1+(($B335-$B334)/B334))*(1-Input!$B$8/12)</f>
        <v>696.96336869405627</v>
      </c>
      <c r="H335">
        <f t="shared" si="25"/>
        <v>1446323.8068836371</v>
      </c>
      <c r="I335">
        <f>I334*(1+(($B335-$B334)/B334))*(1-Input!$B$9/12)</f>
        <v>668.46013698107959</v>
      </c>
      <c r="J335">
        <f t="shared" si="26"/>
        <v>1387037.0849206455</v>
      </c>
      <c r="K335">
        <f>K334*(1+(($B335-$B334)/B334))*(1-Input!$B$10/12)</f>
        <v>623.51428699610676</v>
      </c>
      <c r="L335">
        <f t="shared" si="27"/>
        <v>1293549.716951902</v>
      </c>
    </row>
    <row r="336" spans="1:12" x14ac:dyDescent="0.35">
      <c r="A336" t="str">
        <f>Dati!A336</f>
        <v>2015-10</v>
      </c>
      <c r="B336">
        <f>Dati!B336</f>
        <v>773.07081742092498</v>
      </c>
      <c r="C336">
        <f t="shared" si="28"/>
        <v>2080</v>
      </c>
      <c r="D336">
        <f>IF(OR(RIGHT(A336,2)="12",RIGHT(A336,2)="03",RIGHT(A336,2)="06",RIGHT(A336,2)="09"),TRUNC(Input!$B$12/B336),0)</f>
        <v>0</v>
      </c>
      <c r="E336">
        <f>IF(D336=0,0,IF(Input!$D$2="FISSA",Input!$D$3,MIN(Input!$D$6,MAX(Input!$D$5,B336*Input!$D$4))))</f>
        <v>0</v>
      </c>
      <c r="F336">
        <f t="shared" si="29"/>
        <v>3360</v>
      </c>
      <c r="G336">
        <f>G335*(1+(($B336-$B335)/B335))*(1-Input!$B$8/12)</f>
        <v>751.78684141629924</v>
      </c>
      <c r="H336">
        <f t="shared" si="25"/>
        <v>1560356.6301459025</v>
      </c>
      <c r="I336">
        <f>I335*(1+(($B336-$B335)/B335))*(1-Input!$B$9/12)</f>
        <v>720.95139412870026</v>
      </c>
      <c r="J336">
        <f t="shared" si="26"/>
        <v>1496218.8997876965</v>
      </c>
      <c r="K336">
        <f>K335*(1+(($B336-$B335)/B335))*(1-Input!$B$10/12)</f>
        <v>672.33601431505906</v>
      </c>
      <c r="L336">
        <f t="shared" si="27"/>
        <v>1395098.9097753228</v>
      </c>
    </row>
    <row r="337" spans="1:12" x14ac:dyDescent="0.35">
      <c r="A337" t="str">
        <f>Dati!A337</f>
        <v>2015-11</v>
      </c>
      <c r="B337">
        <f>Dati!B337</f>
        <v>767.031395011727</v>
      </c>
      <c r="C337">
        <f t="shared" si="28"/>
        <v>2080</v>
      </c>
      <c r="D337">
        <f>IF(OR(RIGHT(A337,2)="12",RIGHT(A337,2)="03",RIGHT(A337,2)="06",RIGHT(A337,2)="09"),TRUNC(Input!$B$12/B337),0)</f>
        <v>0</v>
      </c>
      <c r="E337">
        <f>IF(D337=0,0,IF(Input!$D$2="FISSA",Input!$D$3,MIN(Input!$D$6,MAX(Input!$D$5,B337*Input!$D$4))))</f>
        <v>0</v>
      </c>
      <c r="F337">
        <f t="shared" si="29"/>
        <v>3360</v>
      </c>
      <c r="G337">
        <f>G336*(1+(($B337-$B336)/B336))*(1-Input!$B$8/12)</f>
        <v>745.85153527176294</v>
      </c>
      <c r="H337">
        <f t="shared" si="25"/>
        <v>1548011.193365267</v>
      </c>
      <c r="I337">
        <f>I336*(1+(($B337-$B336)/B336))*(1-Input!$B$9/12)</f>
        <v>715.17011685725731</v>
      </c>
      <c r="J337">
        <f t="shared" si="26"/>
        <v>1484193.8430630951</v>
      </c>
      <c r="K337">
        <f>K336*(1+(($B337-$B336)/B336))*(1-Input!$B$10/12)</f>
        <v>666.80560587821992</v>
      </c>
      <c r="L337">
        <f t="shared" si="27"/>
        <v>1383595.6602266973</v>
      </c>
    </row>
    <row r="338" spans="1:12" x14ac:dyDescent="0.35">
      <c r="A338" t="str">
        <f>Dati!A338</f>
        <v>2015-12</v>
      </c>
      <c r="B338">
        <f>Dati!B338</f>
        <v>753.52118490525197</v>
      </c>
      <c r="C338">
        <f t="shared" si="28"/>
        <v>2086</v>
      </c>
      <c r="D338">
        <f>IF(OR(RIGHT(A338,2)="12",RIGHT(A338,2)="03",RIGHT(A338,2)="06",RIGHT(A338,2)="09"),TRUNC(Input!$B$12/B338),0)</f>
        <v>6</v>
      </c>
      <c r="E338">
        <f>IF(D338=0,0,IF(Input!$D$2="FISSA",Input!$D$3,MIN(Input!$D$6,MAX(Input!$D$5,B338*Input!$D$4))))</f>
        <v>30</v>
      </c>
      <c r="F338">
        <f t="shared" si="29"/>
        <v>3390</v>
      </c>
      <c r="G338">
        <f>G337*(1+(($B338-$B337)/B337))*(1-Input!$B$8/12)</f>
        <v>732.65331992710662</v>
      </c>
      <c r="H338">
        <f t="shared" si="25"/>
        <v>1524924.8253679443</v>
      </c>
      <c r="I338">
        <f>I337*(1+(($B338-$B337)/B337))*(1-Input!$B$9/12)</f>
        <v>702.42700286014042</v>
      </c>
      <c r="J338">
        <f t="shared" si="26"/>
        <v>1461872.7279662529</v>
      </c>
      <c r="K338">
        <f>K337*(1+(($B338-$B337)/B337))*(1-Input!$B$10/12)</f>
        <v>654.7877941456893</v>
      </c>
      <c r="L338">
        <f t="shared" si="27"/>
        <v>1362497.3385879078</v>
      </c>
    </row>
    <row r="339" spans="1:12" x14ac:dyDescent="0.35">
      <c r="A339" t="str">
        <f>Dati!A339</f>
        <v>2016-01</v>
      </c>
      <c r="B339">
        <f>Dati!B339</f>
        <v>708.25295266067201</v>
      </c>
      <c r="C339">
        <f t="shared" si="28"/>
        <v>2086</v>
      </c>
      <c r="D339">
        <f>IF(OR(RIGHT(A339,2)="12",RIGHT(A339,2)="03",RIGHT(A339,2)="06",RIGHT(A339,2)="09"),TRUNC(Input!$B$12/B339),0)</f>
        <v>0</v>
      </c>
      <c r="E339">
        <f>IF(D339=0,0,IF(Input!$D$2="FISSA",Input!$D$3,MIN(Input!$D$6,MAX(Input!$D$5,B339*Input!$D$4))))</f>
        <v>0</v>
      </c>
      <c r="F339">
        <f t="shared" si="29"/>
        <v>3390</v>
      </c>
      <c r="G339">
        <f>G338*(1+(($B339-$B338)/B338))*(1-Input!$B$8/12)</f>
        <v>688.58135049049656</v>
      </c>
      <c r="H339">
        <f t="shared" si="25"/>
        <v>1432990.6971231757</v>
      </c>
      <c r="I339">
        <f>I338*(1+(($B339-$B338)/B338))*(1-Input!$B$9/12)</f>
        <v>660.09073635676498</v>
      </c>
      <c r="J339">
        <f t="shared" si="26"/>
        <v>1373559.2760402118</v>
      </c>
      <c r="K339">
        <f>K338*(1+(($B339-$B338)/B338))*(1-Input!$B$10/12)</f>
        <v>615.19459100043377</v>
      </c>
      <c r="L339">
        <f t="shared" si="27"/>
        <v>1279905.9168269048</v>
      </c>
    </row>
    <row r="340" spans="1:12" x14ac:dyDescent="0.35">
      <c r="A340" t="str">
        <f>Dati!A340</f>
        <v>2016-02</v>
      </c>
      <c r="B340">
        <f>Dati!B340</f>
        <v>703.77540899362896</v>
      </c>
      <c r="C340">
        <f t="shared" si="28"/>
        <v>2086</v>
      </c>
      <c r="D340">
        <f>IF(OR(RIGHT(A340,2)="12",RIGHT(A340,2)="03",RIGHT(A340,2)="06",RIGHT(A340,2)="09"),TRUNC(Input!$B$12/B340),0)</f>
        <v>0</v>
      </c>
      <c r="E340">
        <f>IF(D340=0,0,IF(Input!$D$2="FISSA",Input!$D$3,MIN(Input!$D$6,MAX(Input!$D$5,B340*Input!$D$4))))</f>
        <v>0</v>
      </c>
      <c r="F340">
        <f t="shared" si="29"/>
        <v>3390</v>
      </c>
      <c r="G340">
        <f>G339*(1+(($B340-$B339)/B339))*(1-Input!$B$8/12)</f>
        <v>684.17115080332383</v>
      </c>
      <c r="H340">
        <f t="shared" si="25"/>
        <v>1423791.0205757334</v>
      </c>
      <c r="I340">
        <f>I339*(1+(($B340-$B339)/B339))*(1-Input!$B$9/12)</f>
        <v>655.78102256415548</v>
      </c>
      <c r="J340">
        <f t="shared" si="26"/>
        <v>1364569.2130688282</v>
      </c>
      <c r="K340">
        <f>K339*(1+(($B340-$B339)/B339))*(1-Input!$B$10/12)</f>
        <v>611.05064759112065</v>
      </c>
      <c r="L340">
        <f t="shared" si="27"/>
        <v>1271261.6508750776</v>
      </c>
    </row>
    <row r="341" spans="1:12" x14ac:dyDescent="0.35">
      <c r="A341" t="str">
        <f>Dati!A341</f>
        <v>2016-03</v>
      </c>
      <c r="B341">
        <f>Dati!B341</f>
        <v>756.41591376034705</v>
      </c>
      <c r="C341">
        <f t="shared" si="28"/>
        <v>2092</v>
      </c>
      <c r="D341">
        <f>IF(OR(RIGHT(A341,2)="12",RIGHT(A341,2)="03",RIGHT(A341,2)="06",RIGHT(A341,2)="09"),TRUNC(Input!$B$12/B341),0)</f>
        <v>6</v>
      </c>
      <c r="E341">
        <f>IF(D341=0,0,IF(Input!$D$2="FISSA",Input!$D$3,MIN(Input!$D$6,MAX(Input!$D$5,B341*Input!$D$4))))</f>
        <v>30</v>
      </c>
      <c r="F341">
        <f t="shared" si="29"/>
        <v>3420</v>
      </c>
      <c r="G341">
        <f>G340*(1+(($B341-$B340)/B340))*(1-Input!$B$8/12)</f>
        <v>735.28403109141868</v>
      </c>
      <c r="H341">
        <f t="shared" si="25"/>
        <v>1534794.1930432478</v>
      </c>
      <c r="I341">
        <f>I340*(1+(($B341-$B340)/B340))*(1-Input!$B$9/12)</f>
        <v>704.68483658033438</v>
      </c>
      <c r="J341">
        <f t="shared" si="26"/>
        <v>1470780.6781260595</v>
      </c>
      <c r="K341">
        <f>K340*(1+(($B341-$B340)/B340))*(1-Input!$B$10/12)</f>
        <v>656.4819418238468</v>
      </c>
      <c r="L341">
        <f t="shared" si="27"/>
        <v>1369940.2222954875</v>
      </c>
    </row>
    <row r="342" spans="1:12" x14ac:dyDescent="0.35">
      <c r="A342" t="str">
        <f>Dati!A342</f>
        <v>2016-04</v>
      </c>
      <c r="B342">
        <f>Dati!B342</f>
        <v>768.02805432940897</v>
      </c>
      <c r="C342">
        <f t="shared" si="28"/>
        <v>2092</v>
      </c>
      <c r="D342">
        <f>IF(OR(RIGHT(A342,2)="12",RIGHT(A342,2)="03",RIGHT(A342,2)="06",RIGHT(A342,2)="09"),TRUNC(Input!$B$12/B342),0)</f>
        <v>0</v>
      </c>
      <c r="E342">
        <f>IF(D342=0,0,IF(Input!$D$2="FISSA",Input!$D$3,MIN(Input!$D$6,MAX(Input!$D$5,B342*Input!$D$4))))</f>
        <v>0</v>
      </c>
      <c r="F342">
        <f t="shared" si="29"/>
        <v>3420</v>
      </c>
      <c r="G342">
        <f>G341*(1+(($B342-$B341)/B341))*(1-Input!$B$8/12)</f>
        <v>746.50955064457912</v>
      </c>
      <c r="H342">
        <f t="shared" si="25"/>
        <v>1558277.9799484594</v>
      </c>
      <c r="I342">
        <f>I341*(1+(($B342-$B341)/B341))*(1-Input!$B$9/12)</f>
        <v>715.35376294737489</v>
      </c>
      <c r="J342">
        <f t="shared" si="26"/>
        <v>1493100.0720859084</v>
      </c>
      <c r="K342">
        <f>K341*(1+(($B342-$B341)/B341))*(1-Input!$B$10/12)</f>
        <v>666.28220985027724</v>
      </c>
      <c r="L342">
        <f t="shared" si="27"/>
        <v>1390442.3830067799</v>
      </c>
    </row>
    <row r="343" spans="1:12" x14ac:dyDescent="0.35">
      <c r="A343" t="str">
        <f>Dati!A343</f>
        <v>2016-05</v>
      </c>
      <c r="B343">
        <f>Dati!B343</f>
        <v>769.64668222525404</v>
      </c>
      <c r="C343">
        <f t="shared" si="28"/>
        <v>2092</v>
      </c>
      <c r="D343">
        <f>IF(OR(RIGHT(A343,2)="12",RIGHT(A343,2)="03",RIGHT(A343,2)="06",RIGHT(A343,2)="09"),TRUNC(Input!$B$12/B343),0)</f>
        <v>0</v>
      </c>
      <c r="E343">
        <f>IF(D343=0,0,IF(Input!$D$2="FISSA",Input!$D$3,MIN(Input!$D$6,MAX(Input!$D$5,B343*Input!$D$4))))</f>
        <v>0</v>
      </c>
      <c r="F343">
        <f t="shared" si="29"/>
        <v>3420</v>
      </c>
      <c r="G343">
        <f>G342*(1+(($B343-$B342)/B342))*(1-Input!$B$8/12)</f>
        <v>748.02048781248322</v>
      </c>
      <c r="H343">
        <f t="shared" si="25"/>
        <v>1561438.860503715</v>
      </c>
      <c r="I343">
        <f>I342*(1+(($B343-$B342)/B342))*(1-Input!$B$9/12)</f>
        <v>716.71203305189897</v>
      </c>
      <c r="J343">
        <f t="shared" si="26"/>
        <v>1495941.5731445726</v>
      </c>
      <c r="K343">
        <f>K342*(1+(($B343-$B342)/B342))*(1-Input!$B$10/12)</f>
        <v>667.40820454720961</v>
      </c>
      <c r="L343">
        <f t="shared" si="27"/>
        <v>1392797.9639127625</v>
      </c>
    </row>
    <row r="344" spans="1:12" x14ac:dyDescent="0.35">
      <c r="A344" t="str">
        <f>Dati!A344</f>
        <v>2016-06</v>
      </c>
      <c r="B344">
        <f>Dati!B344</f>
        <v>765.39260004274104</v>
      </c>
      <c r="C344">
        <f t="shared" si="28"/>
        <v>2098</v>
      </c>
      <c r="D344">
        <f>IF(OR(RIGHT(A344,2)="12",RIGHT(A344,2)="03",RIGHT(A344,2)="06",RIGHT(A344,2)="09"),TRUNC(Input!$B$12/B344),0)</f>
        <v>6</v>
      </c>
      <c r="E344">
        <f>IF(D344=0,0,IF(Input!$D$2="FISSA",Input!$D$3,MIN(Input!$D$6,MAX(Input!$D$5,B344*Input!$D$4))))</f>
        <v>30</v>
      </c>
      <c r="F344">
        <f t="shared" si="29"/>
        <v>3450</v>
      </c>
      <c r="G344">
        <f>G343*(1+(($B344-$B343)/B343))*(1-Input!$B$8/12)</f>
        <v>743.82394999482244</v>
      </c>
      <c r="H344">
        <f t="shared" si="25"/>
        <v>1557092.6470891375</v>
      </c>
      <c r="I344">
        <f>I343*(1+(($B344-$B343)/B343))*(1-Input!$B$9/12)</f>
        <v>712.60204782855112</v>
      </c>
      <c r="J344">
        <f t="shared" si="26"/>
        <v>1491589.0963443003</v>
      </c>
      <c r="K344">
        <f>K343*(1+(($B344-$B343)/B343))*(1-Input!$B$10/12)</f>
        <v>663.4426772942719</v>
      </c>
      <c r="L344">
        <f t="shared" si="27"/>
        <v>1388452.7369633825</v>
      </c>
    </row>
    <row r="345" spans="1:12" x14ac:dyDescent="0.35">
      <c r="A345" t="str">
        <f>Dati!A345</f>
        <v>2016-07</v>
      </c>
      <c r="B345">
        <f>Dati!B345</f>
        <v>798.60893998916504</v>
      </c>
      <c r="C345">
        <f t="shared" si="28"/>
        <v>2098</v>
      </c>
      <c r="D345">
        <f>IF(OR(RIGHT(A345,2)="12",RIGHT(A345,2)="03",RIGHT(A345,2)="06",RIGHT(A345,2)="09"),TRUNC(Input!$B$12/B345),0)</f>
        <v>0</v>
      </c>
      <c r="E345">
        <f>IF(D345=0,0,IF(Input!$D$2="FISSA",Input!$D$3,MIN(Input!$D$6,MAX(Input!$D$5,B345*Input!$D$4))))</f>
        <v>0</v>
      </c>
      <c r="F345">
        <f t="shared" si="29"/>
        <v>3450</v>
      </c>
      <c r="G345">
        <f>G344*(1+(($B345-$B344)/B344))*(1-Input!$B$8/12)</f>
        <v>776.03958304892137</v>
      </c>
      <c r="H345">
        <f t="shared" si="25"/>
        <v>1624681.0452366371</v>
      </c>
      <c r="I345">
        <f>I344*(1+(($B345-$B344)/B344))*(1-Input!$B$9/12)</f>
        <v>743.37249344423742</v>
      </c>
      <c r="J345">
        <f t="shared" si="26"/>
        <v>1556145.4912460102</v>
      </c>
      <c r="K345">
        <f>K344*(1+(($B345-$B344)/B344))*(1-Input!$B$10/12)</f>
        <v>691.94618579509006</v>
      </c>
      <c r="L345">
        <f t="shared" si="27"/>
        <v>1448253.097798099</v>
      </c>
    </row>
    <row r="346" spans="1:12" x14ac:dyDescent="0.35">
      <c r="A346" t="str">
        <f>Dati!A346</f>
        <v>2016-08</v>
      </c>
      <c r="B346">
        <f>Dati!B346</f>
        <v>801.68369862596501</v>
      </c>
      <c r="C346">
        <f t="shared" si="28"/>
        <v>2098</v>
      </c>
      <c r="D346">
        <f>IF(OR(RIGHT(A346,2)="12",RIGHT(A346,2)="03",RIGHT(A346,2)="06",RIGHT(A346,2)="09"),TRUNC(Input!$B$12/B346),0)</f>
        <v>0</v>
      </c>
      <c r="E346">
        <f>IF(D346=0,0,IF(Input!$D$2="FISSA",Input!$D$3,MIN(Input!$D$6,MAX(Input!$D$5,B346*Input!$D$4))))</f>
        <v>0</v>
      </c>
      <c r="F346">
        <f t="shared" si="29"/>
        <v>3450</v>
      </c>
      <c r="G346">
        <f>G345*(1+(($B346-$B345)/B345))*(1-Input!$B$8/12)</f>
        <v>778.96252747974017</v>
      </c>
      <c r="H346">
        <f t="shared" si="25"/>
        <v>1630813.3826524948</v>
      </c>
      <c r="I346">
        <f>I345*(1+(($B346-$B345)/B345))*(1-Input!$B$9/12)</f>
        <v>746.07911832356342</v>
      </c>
      <c r="J346">
        <f t="shared" si="26"/>
        <v>1561823.9902428361</v>
      </c>
      <c r="K346">
        <f>K345*(1+(($B346-$B345)/B345))*(1-Input!$B$10/12)</f>
        <v>694.32085662424129</v>
      </c>
      <c r="L346">
        <f t="shared" si="27"/>
        <v>1453235.1571976582</v>
      </c>
    </row>
    <row r="347" spans="1:12" x14ac:dyDescent="0.35">
      <c r="A347" t="str">
        <f>Dati!A347</f>
        <v>2016-09</v>
      </c>
      <c r="B347">
        <f>Dati!B347</f>
        <v>806.94503298318102</v>
      </c>
      <c r="C347">
        <f t="shared" si="28"/>
        <v>2104</v>
      </c>
      <c r="D347">
        <f>IF(OR(RIGHT(A347,2)="12",RIGHT(A347,2)="03",RIGHT(A347,2)="06",RIGHT(A347,2)="09"),TRUNC(Input!$B$12/B347),0)</f>
        <v>6</v>
      </c>
      <c r="E347">
        <f>IF(D347=0,0,IF(Input!$D$2="FISSA",Input!$D$3,MIN(Input!$D$6,MAX(Input!$D$5,B347*Input!$D$4))))</f>
        <v>30</v>
      </c>
      <c r="F347">
        <f t="shared" si="29"/>
        <v>3480</v>
      </c>
      <c r="G347">
        <f>G346*(1+(($B347-$B346)/B346))*(1-Input!$B$8/12)</f>
        <v>784.00940650931045</v>
      </c>
      <c r="H347">
        <f t="shared" si="25"/>
        <v>1646075.7912955892</v>
      </c>
      <c r="I347">
        <f>I346*(1+(($B347-$B346)/B346))*(1-Input!$B$9/12)</f>
        <v>750.81907461415335</v>
      </c>
      <c r="J347">
        <f t="shared" si="26"/>
        <v>1576243.3329881786</v>
      </c>
      <c r="K347">
        <f>K346*(1+(($B347-$B346)/B346))*(1-Input!$B$10/12)</f>
        <v>698.58638515835946</v>
      </c>
      <c r="L347">
        <f t="shared" si="27"/>
        <v>1466345.7543731884</v>
      </c>
    </row>
    <row r="348" spans="1:12" x14ac:dyDescent="0.35">
      <c r="A348" t="str">
        <f>Dati!A348</f>
        <v>2016-10</v>
      </c>
      <c r="B348">
        <f>Dati!B348</f>
        <v>793.44186683505802</v>
      </c>
      <c r="C348">
        <f t="shared" si="28"/>
        <v>2104</v>
      </c>
      <c r="D348">
        <f>IF(OR(RIGHT(A348,2)="12",RIGHT(A348,2)="03",RIGHT(A348,2)="06",RIGHT(A348,2)="09"),TRUNC(Input!$B$12/B348),0)</f>
        <v>0</v>
      </c>
      <c r="E348">
        <f>IF(D348=0,0,IF(Input!$D$2="FISSA",Input!$D$3,MIN(Input!$D$6,MAX(Input!$D$5,B348*Input!$D$4))))</f>
        <v>0</v>
      </c>
      <c r="F348">
        <f t="shared" si="29"/>
        <v>3480</v>
      </c>
      <c r="G348">
        <f>G347*(1+(($B348-$B347)/B347))*(1-Input!$B$8/12)</f>
        <v>770.82579713460018</v>
      </c>
      <c r="H348">
        <f t="shared" si="25"/>
        <v>1618337.4771711987</v>
      </c>
      <c r="I348">
        <f>I347*(1+(($B348-$B347)/B347))*(1-Input!$B$9/12)</f>
        <v>738.10129957710933</v>
      </c>
      <c r="J348">
        <f t="shared" si="26"/>
        <v>1549485.1343102381</v>
      </c>
      <c r="K348">
        <f>K347*(1+(($B348-$B347)/B347))*(1-Input!$B$10/12)</f>
        <v>686.61025192136526</v>
      </c>
      <c r="L348">
        <f t="shared" si="27"/>
        <v>1441147.9700425526</v>
      </c>
    </row>
    <row r="349" spans="1:12" x14ac:dyDescent="0.35">
      <c r="A349" t="str">
        <f>Dati!A349</f>
        <v>2016-11</v>
      </c>
      <c r="B349">
        <f>Dati!B349</f>
        <v>799.86065275126896</v>
      </c>
      <c r="C349">
        <f t="shared" si="28"/>
        <v>2104</v>
      </c>
      <c r="D349">
        <f>IF(OR(RIGHT(A349,2)="12",RIGHT(A349,2)="03",RIGHT(A349,2)="06",RIGHT(A349,2)="09"),TRUNC(Input!$B$12/B349),0)</f>
        <v>0</v>
      </c>
      <c r="E349">
        <f>IF(D349=0,0,IF(Input!$D$2="FISSA",Input!$D$3,MIN(Input!$D$6,MAX(Input!$D$5,B349*Input!$D$4))))</f>
        <v>0</v>
      </c>
      <c r="F349">
        <f t="shared" si="29"/>
        <v>3480</v>
      </c>
      <c r="G349">
        <f>G348*(1+(($B349-$B348)/B348))*(1-Input!$B$8/12)</f>
        <v>776.99686843764709</v>
      </c>
      <c r="H349">
        <f t="shared" si="25"/>
        <v>1631321.4111928095</v>
      </c>
      <c r="I349">
        <f>I348*(1+(($B349-$B348)/B348))*(1-Input!$B$9/12)</f>
        <v>743.91737629762258</v>
      </c>
      <c r="J349">
        <f t="shared" si="26"/>
        <v>1561722.1597301979</v>
      </c>
      <c r="K349">
        <f>K348*(1+(($B349-$B348)/B348))*(1-Input!$B$10/12)</f>
        <v>691.87638945601896</v>
      </c>
      <c r="L349">
        <f t="shared" si="27"/>
        <v>1452227.9234154639</v>
      </c>
    </row>
    <row r="350" spans="1:12" x14ac:dyDescent="0.35">
      <c r="A350" t="str">
        <f>Dati!A350</f>
        <v>2016-12</v>
      </c>
      <c r="B350">
        <f>Dati!B350</f>
        <v>817.45740073046898</v>
      </c>
      <c r="C350">
        <f t="shared" si="28"/>
        <v>2110</v>
      </c>
      <c r="D350">
        <f>IF(OR(RIGHT(A350,2)="12",RIGHT(A350,2)="03",RIGHT(A350,2)="06",RIGHT(A350,2)="09"),TRUNC(Input!$B$12/B350),0)</f>
        <v>6</v>
      </c>
      <c r="E350">
        <f>IF(D350=0,0,IF(Input!$D$2="FISSA",Input!$D$3,MIN(Input!$D$6,MAX(Input!$D$5,B350*Input!$D$4))))</f>
        <v>30</v>
      </c>
      <c r="F350">
        <f t="shared" si="29"/>
        <v>3510</v>
      </c>
      <c r="G350">
        <f>G349*(1+(($B350-$B349)/B349))*(1-Input!$B$8/12)</f>
        <v>794.02444427139608</v>
      </c>
      <c r="H350">
        <f t="shared" si="25"/>
        <v>1671881.5774126458</v>
      </c>
      <c r="I350">
        <f>I349*(1+(($B350-$B349)/B349))*(1-Input!$B$9/12)</f>
        <v>760.12499285866772</v>
      </c>
      <c r="J350">
        <f t="shared" si="26"/>
        <v>1600353.7349317889</v>
      </c>
      <c r="K350">
        <f>K349*(1+(($B350-$B349)/B349))*(1-Input!$B$10/12)</f>
        <v>706.80288484291736</v>
      </c>
      <c r="L350">
        <f t="shared" si="27"/>
        <v>1487844.0870185557</v>
      </c>
    </row>
    <row r="351" spans="1:12" x14ac:dyDescent="0.35">
      <c r="A351" t="str">
        <f>Dati!A351</f>
        <v>2017-01</v>
      </c>
      <c r="B351">
        <f>Dati!B351</f>
        <v>839.98439342273798</v>
      </c>
      <c r="C351">
        <f t="shared" si="28"/>
        <v>2110</v>
      </c>
      <c r="D351">
        <f>IF(OR(RIGHT(A351,2)="12",RIGHT(A351,2)="03",RIGHT(A351,2)="06",RIGHT(A351,2)="09"),TRUNC(Input!$B$12/B351),0)</f>
        <v>0</v>
      </c>
      <c r="E351">
        <f>IF(D351=0,0,IF(Input!$D$2="FISSA",Input!$D$3,MIN(Input!$D$6,MAX(Input!$D$5,B351*Input!$D$4))))</f>
        <v>0</v>
      </c>
      <c r="F351">
        <f t="shared" si="29"/>
        <v>3510</v>
      </c>
      <c r="G351">
        <f>G350*(1+(($B351-$B350)/B350))*(1-Input!$B$8/12)</f>
        <v>815.83769369481422</v>
      </c>
      <c r="H351">
        <f t="shared" si="25"/>
        <v>1717907.533696058</v>
      </c>
      <c r="I351">
        <f>I350*(1+(($B351-$B350)/B350))*(1-Input!$B$9/12)</f>
        <v>780.90933066251353</v>
      </c>
      <c r="J351">
        <f t="shared" si="26"/>
        <v>1644208.6876979035</v>
      </c>
      <c r="K351">
        <f>K350*(1+(($B351-$B350)/B350))*(1-Input!$B$10/12)</f>
        <v>725.97791095948946</v>
      </c>
      <c r="L351">
        <f t="shared" si="27"/>
        <v>1528303.3921245227</v>
      </c>
    </row>
    <row r="352" spans="1:12" x14ac:dyDescent="0.35">
      <c r="A352" t="str">
        <f>Dati!A352</f>
        <v>2017-02</v>
      </c>
      <c r="B352">
        <f>Dati!B352</f>
        <v>863.92227909479095</v>
      </c>
      <c r="C352">
        <f t="shared" si="28"/>
        <v>2110</v>
      </c>
      <c r="D352">
        <f>IF(OR(RIGHT(A352,2)="12",RIGHT(A352,2)="03",RIGHT(A352,2)="06",RIGHT(A352,2)="09"),TRUNC(Input!$B$12/B352),0)</f>
        <v>0</v>
      </c>
      <c r="E352">
        <f>IF(D352=0,0,IF(Input!$D$2="FISSA",Input!$D$3,MIN(Input!$D$6,MAX(Input!$D$5,B352*Input!$D$4))))</f>
        <v>0</v>
      </c>
      <c r="F352">
        <f t="shared" si="29"/>
        <v>3510</v>
      </c>
      <c r="G352">
        <f>G351*(1+(($B352-$B351)/B351))*(1-Input!$B$8/12)</f>
        <v>839.01752246437468</v>
      </c>
      <c r="H352">
        <f t="shared" si="25"/>
        <v>1766816.9723998306</v>
      </c>
      <c r="I352">
        <f>I351*(1+(($B352-$B351)/B351))*(1-Input!$B$9/12)</f>
        <v>802.99636869293693</v>
      </c>
      <c r="J352">
        <f t="shared" si="26"/>
        <v>1690812.3379420969</v>
      </c>
      <c r="K352">
        <f>K351*(1+(($B352-$B351)/B351))*(1-Input!$B$10/12)</f>
        <v>746.35572729623027</v>
      </c>
      <c r="L352">
        <f t="shared" si="27"/>
        <v>1571300.5845950458</v>
      </c>
    </row>
    <row r="353" spans="1:12" x14ac:dyDescent="0.35">
      <c r="A353" t="str">
        <f>Dati!A353</f>
        <v>2017-03</v>
      </c>
      <c r="B353">
        <f>Dati!B353</f>
        <v>875.06669169896395</v>
      </c>
      <c r="C353">
        <f t="shared" si="28"/>
        <v>2115</v>
      </c>
      <c r="D353">
        <f>IF(OR(RIGHT(A353,2)="12",RIGHT(A353,2)="03",RIGHT(A353,2)="06",RIGHT(A353,2)="09"),TRUNC(Input!$B$12/B353),0)</f>
        <v>5</v>
      </c>
      <c r="E353">
        <f>IF(D353=0,0,IF(Input!$D$2="FISSA",Input!$D$3,MIN(Input!$D$6,MAX(Input!$D$5,B353*Input!$D$4))))</f>
        <v>30</v>
      </c>
      <c r="F353">
        <f t="shared" si="29"/>
        <v>3540</v>
      </c>
      <c r="G353">
        <f>G352*(1+(($B353-$B352)/B352))*(1-Input!$B$8/12)</f>
        <v>849.76984897948137</v>
      </c>
      <c r="H353">
        <f t="shared" si="25"/>
        <v>1793723.2305916031</v>
      </c>
      <c r="I353">
        <f>I352*(1+(($B353-$B352)/B352))*(1-Input!$B$9/12)</f>
        <v>813.18540115810106</v>
      </c>
      <c r="J353">
        <f t="shared" si="26"/>
        <v>1716347.1234493838</v>
      </c>
      <c r="K353">
        <f>K352*(1+(($B353-$B352)/B352))*(1-Input!$B$10/12)</f>
        <v>755.66856338156515</v>
      </c>
      <c r="L353">
        <f t="shared" si="27"/>
        <v>1594699.0115520102</v>
      </c>
    </row>
    <row r="354" spans="1:12" x14ac:dyDescent="0.35">
      <c r="A354" t="str">
        <f>Dati!A354</f>
        <v>2017-04</v>
      </c>
      <c r="B354">
        <f>Dati!B354</f>
        <v>889.10870799999998</v>
      </c>
      <c r="C354">
        <f t="shared" si="28"/>
        <v>2115</v>
      </c>
      <c r="D354">
        <f>IF(OR(RIGHT(A354,2)="12",RIGHT(A354,2)="03",RIGHT(A354,2)="06",RIGHT(A354,2)="09"),TRUNC(Input!$B$12/B354),0)</f>
        <v>0</v>
      </c>
      <c r="E354">
        <f>IF(D354=0,0,IF(Input!$D$2="FISSA",Input!$D$3,MIN(Input!$D$6,MAX(Input!$D$5,B354*Input!$D$4))))</f>
        <v>0</v>
      </c>
      <c r="F354">
        <f t="shared" si="29"/>
        <v>3540</v>
      </c>
      <c r="G354">
        <f>G353*(1+(($B354-$B353)/B353))*(1-Input!$B$8/12)</f>
        <v>863.33398152280813</v>
      </c>
      <c r="H354">
        <f t="shared" si="25"/>
        <v>1822411.3709207391</v>
      </c>
      <c r="I354">
        <f>I353*(1+(($B354-$B353)/B353))*(1-Input!$B$9/12)</f>
        <v>826.06228886993176</v>
      </c>
      <c r="J354">
        <f t="shared" si="26"/>
        <v>1743581.7409599058</v>
      </c>
      <c r="K354">
        <f>K353*(1+(($B354-$B353)/B353))*(1-Input!$B$10/12)</f>
        <v>767.47470790155148</v>
      </c>
      <c r="L354">
        <f t="shared" si="27"/>
        <v>1619669.0072117813</v>
      </c>
    </row>
    <row r="355" spans="1:12" x14ac:dyDescent="0.35">
      <c r="A355" t="str">
        <f>Dati!A355</f>
        <v>2017-05</v>
      </c>
      <c r="B355">
        <f>Dati!B355</f>
        <v>909.52899200000002</v>
      </c>
      <c r="C355">
        <f t="shared" si="28"/>
        <v>2115</v>
      </c>
      <c r="D355">
        <f>IF(OR(RIGHT(A355,2)="12",RIGHT(A355,2)="03",RIGHT(A355,2)="06",RIGHT(A355,2)="09"),TRUNC(Input!$B$12/B355),0)</f>
        <v>0</v>
      </c>
      <c r="E355">
        <f>IF(D355=0,0,IF(Input!$D$2="FISSA",Input!$D$3,MIN(Input!$D$6,MAX(Input!$D$5,B355*Input!$D$4))))</f>
        <v>0</v>
      </c>
      <c r="F355">
        <f t="shared" si="29"/>
        <v>3540</v>
      </c>
      <c r="G355">
        <f>G354*(1+(($B355-$B354)/B354))*(1-Input!$B$8/12)</f>
        <v>883.08869691851214</v>
      </c>
      <c r="H355">
        <f t="shared" si="25"/>
        <v>1864192.5939826532</v>
      </c>
      <c r="I355">
        <f>I354*(1+(($B355-$B354)/B354))*(1-Input!$B$9/12)</f>
        <v>844.85852807726167</v>
      </c>
      <c r="J355">
        <f t="shared" si="26"/>
        <v>1783335.7868834084</v>
      </c>
      <c r="K355">
        <f>K354*(1+(($B355-$B354)/B354))*(1-Input!$B$10/12)</f>
        <v>784.7742812298676</v>
      </c>
      <c r="L355">
        <f t="shared" si="27"/>
        <v>1656257.6048011701</v>
      </c>
    </row>
    <row r="356" spans="1:12" x14ac:dyDescent="0.35">
      <c r="A356" t="str">
        <f>Dati!A356</f>
        <v>2017-06</v>
      </c>
      <c r="B356">
        <f>Dati!B356</f>
        <v>914.04176900000004</v>
      </c>
      <c r="C356">
        <f t="shared" si="28"/>
        <v>2120</v>
      </c>
      <c r="D356">
        <f>IF(OR(RIGHT(A356,2)="12",RIGHT(A356,2)="03",RIGHT(A356,2)="06",RIGHT(A356,2)="09"),TRUNC(Input!$B$12/B356),0)</f>
        <v>5</v>
      </c>
      <c r="E356">
        <f>IF(D356=0,0,IF(Input!$D$2="FISSA",Input!$D$3,MIN(Input!$D$6,MAX(Input!$D$5,B356*Input!$D$4))))</f>
        <v>30</v>
      </c>
      <c r="F356">
        <f t="shared" si="29"/>
        <v>3570</v>
      </c>
      <c r="G356">
        <f>G355*(1+(($B356-$B355)/B355))*(1-Input!$B$8/12)</f>
        <v>887.3963302085433</v>
      </c>
      <c r="H356">
        <f t="shared" si="25"/>
        <v>1877710.2200421118</v>
      </c>
      <c r="I356">
        <f>I355*(1+(($B356-$B355)/B355))*(1-Input!$B$9/12)</f>
        <v>848.87354647613233</v>
      </c>
      <c r="J356">
        <f t="shared" si="26"/>
        <v>1796041.9185294006</v>
      </c>
      <c r="K356">
        <f>K355*(1+(($B356-$B355)/B355))*(1-Input!$B$10/12)</f>
        <v>788.33945561308872</v>
      </c>
      <c r="L356">
        <f t="shared" si="27"/>
        <v>1667709.645899748</v>
      </c>
    </row>
    <row r="357" spans="1:12" x14ac:dyDescent="0.35">
      <c r="A357" t="str">
        <f>Dati!A357</f>
        <v>2017-07</v>
      </c>
      <c r="B357">
        <f>Dati!B357</f>
        <v>939.91854599999999</v>
      </c>
      <c r="C357">
        <f t="shared" si="28"/>
        <v>2120</v>
      </c>
      <c r="D357">
        <f>IF(OR(RIGHT(A357,2)="12",RIGHT(A357,2)="03",RIGHT(A357,2)="06",RIGHT(A357,2)="09"),TRUNC(Input!$B$12/B357),0)</f>
        <v>0</v>
      </c>
      <c r="E357">
        <f>IF(D357=0,0,IF(Input!$D$2="FISSA",Input!$D$3,MIN(Input!$D$6,MAX(Input!$D$5,B357*Input!$D$4))))</f>
        <v>0</v>
      </c>
      <c r="F357">
        <f t="shared" si="29"/>
        <v>3570</v>
      </c>
      <c r="G357">
        <f>G356*(1+(($B357-$B356)/B356))*(1-Input!$B$8/12)</f>
        <v>912.44272418618016</v>
      </c>
      <c r="H357">
        <f t="shared" si="25"/>
        <v>1930808.5752747019</v>
      </c>
      <c r="I357">
        <f>I356*(1+(($B357-$B356)/B356))*(1-Input!$B$9/12)</f>
        <v>872.72353765985849</v>
      </c>
      <c r="J357">
        <f t="shared" si="26"/>
        <v>1846603.8998389</v>
      </c>
      <c r="K357">
        <f>K356*(1+(($B357-$B356)/B356))*(1-Input!$B$10/12)</f>
        <v>810.31979113318653</v>
      </c>
      <c r="L357">
        <f t="shared" si="27"/>
        <v>1714307.9572023554</v>
      </c>
    </row>
    <row r="358" spans="1:12" x14ac:dyDescent="0.35">
      <c r="A358" t="str">
        <f>Dati!A358</f>
        <v>2017-08</v>
      </c>
      <c r="B358">
        <f>Dati!B358</f>
        <v>943.97957799999995</v>
      </c>
      <c r="C358">
        <f t="shared" si="28"/>
        <v>2120</v>
      </c>
      <c r="D358">
        <f>IF(OR(RIGHT(A358,2)="12",RIGHT(A358,2)="03",RIGHT(A358,2)="06",RIGHT(A358,2)="09"),TRUNC(Input!$B$12/B358),0)</f>
        <v>0</v>
      </c>
      <c r="E358">
        <f>IF(D358=0,0,IF(Input!$D$2="FISSA",Input!$D$3,MIN(Input!$D$6,MAX(Input!$D$5,B358*Input!$D$4))))</f>
        <v>0</v>
      </c>
      <c r="F358">
        <f t="shared" si="29"/>
        <v>3570</v>
      </c>
      <c r="G358">
        <f>G357*(1+(($B358-$B357)/B357))*(1-Input!$B$8/12)</f>
        <v>916.30867814755322</v>
      </c>
      <c r="H358">
        <f t="shared" si="25"/>
        <v>1939004.3976728129</v>
      </c>
      <c r="I358">
        <f>I357*(1+(($B358-$B357)/B357))*(1-Input!$B$9/12)</f>
        <v>876.31164251420375</v>
      </c>
      <c r="J358">
        <f t="shared" si="26"/>
        <v>1854210.6821301118</v>
      </c>
      <c r="K358">
        <f>K357*(1+(($B358-$B357)/B357))*(1-Input!$B$10/12)</f>
        <v>813.4817839732118</v>
      </c>
      <c r="L358">
        <f t="shared" si="27"/>
        <v>1721011.382023209</v>
      </c>
    </row>
    <row r="359" spans="1:12" x14ac:dyDescent="0.35">
      <c r="A359" t="str">
        <f>Dati!A359</f>
        <v>2017-09</v>
      </c>
      <c r="B359">
        <f>Dati!B359</f>
        <v>962.57015200000001</v>
      </c>
      <c r="C359">
        <f t="shared" si="28"/>
        <v>2125</v>
      </c>
      <c r="D359">
        <f>IF(OR(RIGHT(A359,2)="12",RIGHT(A359,2)="03",RIGHT(A359,2)="06",RIGHT(A359,2)="09"),TRUNC(Input!$B$12/B359),0)</f>
        <v>5</v>
      </c>
      <c r="E359">
        <f>IF(D359=0,0,IF(Input!$D$2="FISSA",Input!$D$3,MIN(Input!$D$6,MAX(Input!$D$5,B359*Input!$D$4))))</f>
        <v>30</v>
      </c>
      <c r="F359">
        <f t="shared" si="29"/>
        <v>3600</v>
      </c>
      <c r="G359">
        <f>G358*(1+(($B359-$B358)/B358))*(1-Input!$B$8/12)</f>
        <v>934.27644327150449</v>
      </c>
      <c r="H359">
        <f t="shared" si="25"/>
        <v>1981737.4419519471</v>
      </c>
      <c r="I359">
        <f>I358*(1+(($B359-$B358)/B358))*(1-Input!$B$9/12)</f>
        <v>893.38341532019399</v>
      </c>
      <c r="J359">
        <f t="shared" si="26"/>
        <v>1894839.7575554121</v>
      </c>
      <c r="K359">
        <f>K358*(1+(($B359-$B358)/B358))*(1-Input!$B$10/12)</f>
        <v>829.15673052813179</v>
      </c>
      <c r="L359">
        <f t="shared" si="27"/>
        <v>1758358.05237228</v>
      </c>
    </row>
    <row r="360" spans="1:12" x14ac:dyDescent="0.35">
      <c r="A360" t="str">
        <f>Dati!A360</f>
        <v>2017-10</v>
      </c>
      <c r="B360">
        <f>Dati!B360</f>
        <v>982.77961800000003</v>
      </c>
      <c r="C360">
        <f t="shared" si="28"/>
        <v>2125</v>
      </c>
      <c r="D360">
        <f>IF(OR(RIGHT(A360,2)="12",RIGHT(A360,2)="03",RIGHT(A360,2)="06",RIGHT(A360,2)="09"),TRUNC(Input!$B$12/B360),0)</f>
        <v>0</v>
      </c>
      <c r="E360">
        <f>IF(D360=0,0,IF(Input!$D$2="FISSA",Input!$D$3,MIN(Input!$D$6,MAX(Input!$D$5,B360*Input!$D$4))))</f>
        <v>0</v>
      </c>
      <c r="F360">
        <f t="shared" si="29"/>
        <v>3600</v>
      </c>
      <c r="G360">
        <f>G359*(1+(($B360-$B359)/B359))*(1-Input!$B$8/12)</f>
        <v>953.81238288275165</v>
      </c>
      <c r="H360">
        <f t="shared" si="25"/>
        <v>2023251.3136258472</v>
      </c>
      <c r="I360">
        <f>I359*(1+(($B360-$B359)/B359))*(1-Input!$B$9/12)</f>
        <v>911.95025458794635</v>
      </c>
      <c r="J360">
        <f t="shared" si="26"/>
        <v>1934294.290999386</v>
      </c>
      <c r="K360">
        <f>K359*(1+(($B360-$B359)/B359))*(1-Input!$B$10/12)</f>
        <v>846.21240390490379</v>
      </c>
      <c r="L360">
        <f t="shared" si="27"/>
        <v>1794601.3582979206</v>
      </c>
    </row>
    <row r="361" spans="1:12" x14ac:dyDescent="0.35">
      <c r="A361" t="str">
        <f>Dati!A361</f>
        <v>2017-11</v>
      </c>
      <c r="B361">
        <f>Dati!B361</f>
        <v>1002.254231</v>
      </c>
      <c r="C361">
        <f t="shared" si="28"/>
        <v>2125</v>
      </c>
      <c r="D361">
        <f>IF(OR(RIGHT(A361,2)="12",RIGHT(A361,2)="03",RIGHT(A361,2)="06",RIGHT(A361,2)="09"),TRUNC(Input!$B$12/B361),0)</f>
        <v>0</v>
      </c>
      <c r="E361">
        <f>IF(D361=0,0,IF(Input!$D$2="FISSA",Input!$D$3,MIN(Input!$D$6,MAX(Input!$D$5,B361*Input!$D$4))))</f>
        <v>0</v>
      </c>
      <c r="F361">
        <f t="shared" si="29"/>
        <v>3600</v>
      </c>
      <c r="G361">
        <f>G360*(1+(($B361-$B360)/B360))*(1-Input!$B$8/12)</f>
        <v>972.63192609583552</v>
      </c>
      <c r="H361">
        <f t="shared" si="25"/>
        <v>2063242.8429536505</v>
      </c>
      <c r="I361">
        <f>I360*(1+(($B361-$B360)/B360))*(1-Input!$B$9/12)</f>
        <v>929.8275691401202</v>
      </c>
      <c r="J361">
        <f t="shared" si="26"/>
        <v>1972283.5844227555</v>
      </c>
      <c r="K361">
        <f>K360*(1+(($B361-$B360)/B360))*(1-Input!$B$10/12)</f>
        <v>862.6212462017229</v>
      </c>
      <c r="L361">
        <f t="shared" si="27"/>
        <v>1829470.1481786612</v>
      </c>
    </row>
    <row r="362" spans="1:12" x14ac:dyDescent="0.35">
      <c r="A362" t="str">
        <f>Dati!A362</f>
        <v>2017-12</v>
      </c>
      <c r="B362">
        <f>Dati!B362</f>
        <v>1018.749548</v>
      </c>
      <c r="C362">
        <f t="shared" si="28"/>
        <v>2129</v>
      </c>
      <c r="D362">
        <f>IF(OR(RIGHT(A362,2)="12",RIGHT(A362,2)="03",RIGHT(A362,2)="06",RIGHT(A362,2)="09"),TRUNC(Input!$B$12/B362),0)</f>
        <v>4</v>
      </c>
      <c r="E362">
        <f>IF(D362=0,0,IF(Input!$D$2="FISSA",Input!$D$3,MIN(Input!$D$6,MAX(Input!$D$5,B362*Input!$D$4))))</f>
        <v>30</v>
      </c>
      <c r="F362">
        <f t="shared" si="29"/>
        <v>3630</v>
      </c>
      <c r="G362">
        <f>G361*(1+(($B362-$B361)/B361))*(1-Input!$B$8/12)</f>
        <v>988.5573261493621</v>
      </c>
      <c r="H362">
        <f t="shared" si="25"/>
        <v>2101008.5473719919</v>
      </c>
      <c r="I362">
        <f>I361*(1+(($B362-$B361)/B361))*(1-Input!$B$9/12)</f>
        <v>944.93397020256509</v>
      </c>
      <c r="J362">
        <f t="shared" si="26"/>
        <v>2008134.4225612611</v>
      </c>
      <c r="K362">
        <f>K361*(1+(($B362-$B361)/B361))*(1-Input!$B$10/12)</f>
        <v>876.45311230212769</v>
      </c>
      <c r="L362">
        <f t="shared" si="27"/>
        <v>1862338.6760912298</v>
      </c>
    </row>
    <row r="363" spans="1:12" x14ac:dyDescent="0.35">
      <c r="A363" t="str">
        <f>Dati!A363</f>
        <v>2018-01</v>
      </c>
      <c r="B363">
        <f>Dati!B363</f>
        <v>1076.435694</v>
      </c>
      <c r="C363">
        <f t="shared" si="28"/>
        <v>2129</v>
      </c>
      <c r="D363">
        <f>IF(OR(RIGHT(A363,2)="12",RIGHT(A363,2)="03",RIGHT(A363,2)="06",RIGHT(A363,2)="09"),TRUNC(Input!$B$12/B363),0)</f>
        <v>0</v>
      </c>
      <c r="E363">
        <f>IF(D363=0,0,IF(Input!$D$2="FISSA",Input!$D$3,MIN(Input!$D$6,MAX(Input!$D$5,B363*Input!$D$4))))</f>
        <v>0</v>
      </c>
      <c r="F363">
        <f t="shared" si="29"/>
        <v>3630</v>
      </c>
      <c r="G363">
        <f>G362*(1+(($B363-$B362)/B362))*(1-Input!$B$8/12)</f>
        <v>1044.4468093150542</v>
      </c>
      <c r="H363">
        <f t="shared" si="25"/>
        <v>2219997.2570317504</v>
      </c>
      <c r="I363">
        <f>I362*(1+(($B363-$B362)/B362))*(1-Input!$B$9/12)</f>
        <v>998.23234034906329</v>
      </c>
      <c r="J363">
        <f t="shared" si="26"/>
        <v>2121606.6526031559</v>
      </c>
      <c r="K363">
        <f>K362*(1+(($B363-$B362)/B362))*(1-Input!$B$10/12)</f>
        <v>925.69593163979937</v>
      </c>
      <c r="L363">
        <f t="shared" si="27"/>
        <v>1967176.6384611328</v>
      </c>
    </row>
    <row r="364" spans="1:12" x14ac:dyDescent="0.35">
      <c r="A364" t="str">
        <f>Dati!A364</f>
        <v>2018-02</v>
      </c>
      <c r="B364">
        <f>Dati!B364</f>
        <v>1031.644552</v>
      </c>
      <c r="C364">
        <f t="shared" si="28"/>
        <v>2129</v>
      </c>
      <c r="D364">
        <f>IF(OR(RIGHT(A364,2)="12",RIGHT(A364,2)="03",RIGHT(A364,2)="06",RIGHT(A364,2)="09"),TRUNC(Input!$B$12/B364),0)</f>
        <v>0</v>
      </c>
      <c r="E364">
        <f>IF(D364=0,0,IF(Input!$D$2="FISSA",Input!$D$3,MIN(Input!$D$6,MAX(Input!$D$5,B364*Input!$D$4))))</f>
        <v>0</v>
      </c>
      <c r="F364">
        <f t="shared" si="29"/>
        <v>3630</v>
      </c>
      <c r="G364">
        <f>G363*(1+(($B364-$B363)/B363))*(1-Input!$B$8/12)</f>
        <v>1000.9033286434928</v>
      </c>
      <c r="H364">
        <f t="shared" si="25"/>
        <v>2127293.1866819961</v>
      </c>
      <c r="I364">
        <f>I363*(1+(($B364-$B363)/B363))*(1-Input!$B$9/12)</f>
        <v>956.49597580040336</v>
      </c>
      <c r="J364">
        <f t="shared" si="26"/>
        <v>2032749.9324790589</v>
      </c>
      <c r="K364">
        <f>K363*(1+(($B364-$B363)/B363))*(1-Input!$B$10/12)</f>
        <v>886.80750541221983</v>
      </c>
      <c r="L364">
        <f t="shared" si="27"/>
        <v>1884383.179022616</v>
      </c>
    </row>
    <row r="365" spans="1:12" x14ac:dyDescent="0.35">
      <c r="A365" t="str">
        <f>Dati!A365</f>
        <v>2018-03</v>
      </c>
      <c r="B365">
        <f>Dati!B365</f>
        <v>1010.17893</v>
      </c>
      <c r="C365">
        <f t="shared" si="28"/>
        <v>2133</v>
      </c>
      <c r="D365">
        <f>IF(OR(RIGHT(A365,2)="12",RIGHT(A365,2)="03",RIGHT(A365,2)="06",RIGHT(A365,2)="09"),TRUNC(Input!$B$12/B365),0)</f>
        <v>4</v>
      </c>
      <c r="E365">
        <f>IF(D365=0,0,IF(Input!$D$2="FISSA",Input!$D$3,MIN(Input!$D$6,MAX(Input!$D$5,B365*Input!$D$4))))</f>
        <v>30</v>
      </c>
      <c r="F365">
        <f t="shared" si="29"/>
        <v>3660</v>
      </c>
      <c r="G365">
        <f>G364*(1+(($B365-$B364)/B364))*(1-Input!$B$8/12)</f>
        <v>979.99567194088354</v>
      </c>
      <c r="H365">
        <f t="shared" si="25"/>
        <v>2086670.7682499045</v>
      </c>
      <c r="I365">
        <f>I364*(1+(($B365-$B364)/B364))*(1-Input!$B$9/12)</f>
        <v>936.39886059619221</v>
      </c>
      <c r="J365">
        <f t="shared" si="26"/>
        <v>1993678.7696516779</v>
      </c>
      <c r="K365">
        <f>K364*(1+(($B365-$B364)/B364))*(1-Input!$B$10/12)</f>
        <v>867.99372024363993</v>
      </c>
      <c r="L365">
        <f t="shared" si="27"/>
        <v>1847770.6052796841</v>
      </c>
    </row>
    <row r="366" spans="1:12" x14ac:dyDescent="0.35">
      <c r="A366" t="str">
        <f>Dati!A366</f>
        <v>2018-04</v>
      </c>
      <c r="B366">
        <f>Dati!B366</f>
        <v>1020.39610698942</v>
      </c>
      <c r="C366">
        <f t="shared" si="28"/>
        <v>2133</v>
      </c>
      <c r="D366">
        <f>IF(OR(RIGHT(A366,2)="12",RIGHT(A366,2)="03",RIGHT(A366,2)="06",RIGHT(A366,2)="09"),TRUNC(Input!$B$12/B366),0)</f>
        <v>0</v>
      </c>
      <c r="E366">
        <f>IF(D366=0,0,IF(Input!$D$2="FISSA",Input!$D$3,MIN(Input!$D$6,MAX(Input!$D$5,B366*Input!$D$4))))</f>
        <v>0</v>
      </c>
      <c r="F366">
        <f t="shared" si="29"/>
        <v>3660</v>
      </c>
      <c r="G366">
        <f>G365*(1+(($B366-$B365)/B365))*(1-Input!$B$8/12)</f>
        <v>989.8250763696376</v>
      </c>
      <c r="H366">
        <f t="shared" si="25"/>
        <v>2107636.8878964372</v>
      </c>
      <c r="I366">
        <f>I365*(1+(($B366-$B365)/B365))*(1-Input!$B$9/12)</f>
        <v>945.67275315277914</v>
      </c>
      <c r="J366">
        <f t="shared" si="26"/>
        <v>2013459.982474878</v>
      </c>
      <c r="K366">
        <f>K365*(1+(($B366-$B365)/B365))*(1-Input!$B$10/12)</f>
        <v>876.40748202807231</v>
      </c>
      <c r="L366">
        <f t="shared" si="27"/>
        <v>1865717.1591658783</v>
      </c>
    </row>
    <row r="367" spans="1:12" x14ac:dyDescent="0.35">
      <c r="A367" t="str">
        <f>Dati!A367</f>
        <v>2018-05</v>
      </c>
      <c r="B367">
        <f>Dati!B367</f>
        <v>1022.5502095262</v>
      </c>
      <c r="C367">
        <f t="shared" si="28"/>
        <v>2133</v>
      </c>
      <c r="D367">
        <f>IF(OR(RIGHT(A367,2)="12",RIGHT(A367,2)="03",RIGHT(A367,2)="06",RIGHT(A367,2)="09"),TRUNC(Input!$B$12/B367),0)</f>
        <v>0</v>
      </c>
      <c r="E367">
        <f>IF(D367=0,0,IF(Input!$D$2="FISSA",Input!$D$3,MIN(Input!$D$6,MAX(Input!$D$5,B367*Input!$D$4))))</f>
        <v>0</v>
      </c>
      <c r="F367">
        <f t="shared" si="29"/>
        <v>3660</v>
      </c>
      <c r="G367">
        <f>G366*(1+(($B367-$B366)/B366))*(1-Input!$B$8/12)</f>
        <v>991.83198251848125</v>
      </c>
      <c r="H367">
        <f t="shared" si="25"/>
        <v>2111917.6187119205</v>
      </c>
      <c r="I367">
        <f>I366*(1+(($B367-$B366)/B366))*(1-Input!$B$9/12)</f>
        <v>947.47168023019708</v>
      </c>
      <c r="J367">
        <f t="shared" si="26"/>
        <v>2017297.0939310105</v>
      </c>
      <c r="K367">
        <f>K366*(1+(($B367-$B366)/B366))*(1-Input!$B$10/12)</f>
        <v>877.89167736220941</v>
      </c>
      <c r="L367">
        <f t="shared" si="27"/>
        <v>1868882.9478135926</v>
      </c>
    </row>
    <row r="368" spans="1:12" x14ac:dyDescent="0.35">
      <c r="A368" t="str">
        <f>Dati!A368</f>
        <v>2018-06</v>
      </c>
      <c r="B368">
        <f>Dati!B368</f>
        <v>1017.42048250731</v>
      </c>
      <c r="C368">
        <f t="shared" si="28"/>
        <v>2137</v>
      </c>
      <c r="D368">
        <f>IF(OR(RIGHT(A368,2)="12",RIGHT(A368,2)="03",RIGHT(A368,2)="06",RIGHT(A368,2)="09"),TRUNC(Input!$B$12/B368),0)</f>
        <v>4</v>
      </c>
      <c r="E368">
        <f>IF(D368=0,0,IF(Input!$D$2="FISSA",Input!$D$3,MIN(Input!$D$6,MAX(Input!$D$5,B368*Input!$D$4))))</f>
        <v>30</v>
      </c>
      <c r="F368">
        <f t="shared" si="29"/>
        <v>3690</v>
      </c>
      <c r="G368">
        <f>G367*(1+(($B368-$B367)/B367))*(1-Input!$B$8/12)</f>
        <v>986.77411857668119</v>
      </c>
      <c r="H368">
        <f t="shared" si="25"/>
        <v>2105046.2913983678</v>
      </c>
      <c r="I368">
        <f>I367*(1+(($B368-$B367)/B367))*(1-Input!$B$9/12)</f>
        <v>942.52219257489844</v>
      </c>
      <c r="J368">
        <f t="shared" si="26"/>
        <v>2010479.925532558</v>
      </c>
      <c r="K368">
        <f>K367*(1+(($B368-$B367)/B367))*(1-Input!$B$10/12)</f>
        <v>873.12369138223107</v>
      </c>
      <c r="L368">
        <f t="shared" si="27"/>
        <v>1862175.3284838279</v>
      </c>
    </row>
    <row r="369" spans="1:12" x14ac:dyDescent="0.35">
      <c r="A369" t="str">
        <f>Dati!A369</f>
        <v>2018-07</v>
      </c>
      <c r="B369">
        <f>Dati!B369</f>
        <v>1048.4331853581</v>
      </c>
      <c r="C369">
        <f t="shared" si="28"/>
        <v>2137</v>
      </c>
      <c r="D369">
        <f>IF(OR(RIGHT(A369,2)="12",RIGHT(A369,2)="03",RIGHT(A369,2)="06",RIGHT(A369,2)="09"),TRUNC(Input!$B$12/B369),0)</f>
        <v>0</v>
      </c>
      <c r="E369">
        <f>IF(D369=0,0,IF(Input!$D$2="FISSA",Input!$D$3,MIN(Input!$D$6,MAX(Input!$D$5,B369*Input!$D$4))))</f>
        <v>0</v>
      </c>
      <c r="F369">
        <f t="shared" si="29"/>
        <v>3690</v>
      </c>
      <c r="G369">
        <f>G368*(1+(($B369-$B368)/B368))*(1-Input!$B$8/12)</f>
        <v>1016.7679305261921</v>
      </c>
      <c r="H369">
        <f t="shared" si="25"/>
        <v>2169143.0675344723</v>
      </c>
      <c r="I369">
        <f>I368*(1+(($B369-$B368)/B368))*(1-Input!$B$9/12)</f>
        <v>971.04952430825927</v>
      </c>
      <c r="J369">
        <f t="shared" si="26"/>
        <v>2071442.83344675</v>
      </c>
      <c r="K369">
        <f>K368*(1+(($B369-$B368)/B368))*(1-Input!$B$10/12)</f>
        <v>899.36309234418991</v>
      </c>
      <c r="L369">
        <f t="shared" si="27"/>
        <v>1918248.9283395337</v>
      </c>
    </row>
    <row r="370" spans="1:12" x14ac:dyDescent="0.35">
      <c r="A370" t="str">
        <f>Dati!A370</f>
        <v>2018-08</v>
      </c>
      <c r="B370">
        <f>Dati!B370</f>
        <v>1057.1404896524</v>
      </c>
      <c r="C370">
        <f t="shared" si="28"/>
        <v>2137</v>
      </c>
      <c r="D370">
        <f>IF(OR(RIGHT(A370,2)="12",RIGHT(A370,2)="03",RIGHT(A370,2)="06",RIGHT(A370,2)="09"),TRUNC(Input!$B$12/B370),0)</f>
        <v>0</v>
      </c>
      <c r="E370">
        <f>IF(D370=0,0,IF(Input!$D$2="FISSA",Input!$D$3,MIN(Input!$D$6,MAX(Input!$D$5,B370*Input!$D$4))))</f>
        <v>0</v>
      </c>
      <c r="F370">
        <f t="shared" si="29"/>
        <v>3690</v>
      </c>
      <c r="G370">
        <f>G369*(1+(($B370-$B369)/B369))*(1-Input!$B$8/12)</f>
        <v>1025.1268185105089</v>
      </c>
      <c r="H370">
        <f t="shared" si="25"/>
        <v>2187006.0111569576</v>
      </c>
      <c r="I370">
        <f>I369*(1+(($B370-$B369)/B369))*(1-Input!$B$9/12)</f>
        <v>978.91017026015629</v>
      </c>
      <c r="J370">
        <f t="shared" si="26"/>
        <v>2088241.0338459541</v>
      </c>
      <c r="K370">
        <f>K369*(1+(($B370-$B369)/B369))*(1-Input!$B$10/12)</f>
        <v>906.45451321711278</v>
      </c>
      <c r="L370">
        <f t="shared" si="27"/>
        <v>1933403.29474497</v>
      </c>
    </row>
    <row r="371" spans="1:12" x14ac:dyDescent="0.35">
      <c r="A371" t="str">
        <f>Dati!A371</f>
        <v>2018-09</v>
      </c>
      <c r="B371">
        <f>Dati!B371</f>
        <v>1062.17376808172</v>
      </c>
      <c r="C371">
        <f t="shared" si="28"/>
        <v>2141</v>
      </c>
      <c r="D371">
        <f>IF(OR(RIGHT(A371,2)="12",RIGHT(A371,2)="03",RIGHT(A371,2)="06",RIGHT(A371,2)="09"),TRUNC(Input!$B$12/B371),0)</f>
        <v>4</v>
      </c>
      <c r="E371">
        <f>IF(D371=0,0,IF(Input!$D$2="FISSA",Input!$D$3,MIN(Input!$D$6,MAX(Input!$D$5,B371*Input!$D$4))))</f>
        <v>30</v>
      </c>
      <c r="F371">
        <f t="shared" si="29"/>
        <v>3720</v>
      </c>
      <c r="G371">
        <f>G370*(1+(($B371-$B370)/B370))*(1-Input!$B$8/12)</f>
        <v>1029.9218388361692</v>
      </c>
      <c r="H371">
        <f t="shared" si="25"/>
        <v>2201342.6569482381</v>
      </c>
      <c r="I371">
        <f>I370*(1+(($B371-$B370)/B370))*(1-Input!$B$9/12)</f>
        <v>983.36606630893493</v>
      </c>
      <c r="J371">
        <f t="shared" si="26"/>
        <v>2101666.7479674295</v>
      </c>
      <c r="K371">
        <f>K370*(1+(($B371-$B370)/B370))*(1-Input!$B$10/12)</f>
        <v>910.39085492080267</v>
      </c>
      <c r="L371">
        <f t="shared" si="27"/>
        <v>1945426.8203854386</v>
      </c>
    </row>
    <row r="372" spans="1:12" x14ac:dyDescent="0.35">
      <c r="A372" t="str">
        <f>Dati!A372</f>
        <v>2018-10</v>
      </c>
      <c r="B372">
        <f>Dati!B372</f>
        <v>982.80945547738099</v>
      </c>
      <c r="C372">
        <f t="shared" si="28"/>
        <v>2141</v>
      </c>
      <c r="D372">
        <f>IF(OR(RIGHT(A372,2)="12",RIGHT(A372,2)="03",RIGHT(A372,2)="06",RIGHT(A372,2)="09"),TRUNC(Input!$B$12/B372),0)</f>
        <v>0</v>
      </c>
      <c r="E372">
        <f>IF(D372=0,0,IF(Input!$D$2="FISSA",Input!$D$3,MIN(Input!$D$6,MAX(Input!$D$5,B372*Input!$D$4))))</f>
        <v>0</v>
      </c>
      <c r="F372">
        <f t="shared" si="29"/>
        <v>3720</v>
      </c>
      <c r="G372">
        <f>G371*(1+(($B372-$B371)/B371))*(1-Input!$B$8/12)</f>
        <v>952.88793662134026</v>
      </c>
      <c r="H372">
        <f t="shared" si="25"/>
        <v>2036413.0723062896</v>
      </c>
      <c r="I372">
        <f>I371*(1+(($B372-$B371)/B371))*(1-Input!$B$9/12)</f>
        <v>909.70060743439194</v>
      </c>
      <c r="J372">
        <f t="shared" si="26"/>
        <v>1943949.000517033</v>
      </c>
      <c r="K372">
        <f>K371*(1+(($B372-$B371)/B371))*(1-Input!$B$10/12)</f>
        <v>842.01658770927213</v>
      </c>
      <c r="L372">
        <f t="shared" si="27"/>
        <v>1799037.5142855516</v>
      </c>
    </row>
    <row r="373" spans="1:12" x14ac:dyDescent="0.35">
      <c r="A373" t="str">
        <f>Dati!A373</f>
        <v>2018-11</v>
      </c>
      <c r="B373">
        <f>Dati!B373</f>
        <v>997.64907064235001</v>
      </c>
      <c r="C373">
        <f t="shared" si="28"/>
        <v>2141</v>
      </c>
      <c r="D373">
        <f>IF(OR(RIGHT(A373,2)="12",RIGHT(A373,2)="03",RIGHT(A373,2)="06",RIGHT(A373,2)="09"),TRUNC(Input!$B$12/B373),0)</f>
        <v>0</v>
      </c>
      <c r="E373">
        <f>IF(D373=0,0,IF(Input!$D$2="FISSA",Input!$D$3,MIN(Input!$D$6,MAX(Input!$D$5,B373*Input!$D$4))))</f>
        <v>0</v>
      </c>
      <c r="F373">
        <f t="shared" si="29"/>
        <v>3720</v>
      </c>
      <c r="G373">
        <f>G372*(1+(($B373-$B372)/B372))*(1-Input!$B$8/12)</f>
        <v>967.19515512580517</v>
      </c>
      <c r="H373">
        <f t="shared" si="25"/>
        <v>2067044.8271243488</v>
      </c>
      <c r="I373">
        <f>I372*(1+(($B373-$B372)/B372))*(1-Input!$B$9/12)</f>
        <v>923.24395649965493</v>
      </c>
      <c r="J373">
        <f t="shared" si="26"/>
        <v>1972945.3108657612</v>
      </c>
      <c r="K373">
        <f>K372*(1+(($B373-$B372)/B372))*(1-Input!$B$10/12)</f>
        <v>854.37420862163856</v>
      </c>
      <c r="L373">
        <f t="shared" si="27"/>
        <v>1825495.1806589281</v>
      </c>
    </row>
    <row r="374" spans="1:12" x14ac:dyDescent="0.35">
      <c r="A374" t="str">
        <f>Dati!A374</f>
        <v>2018-12</v>
      </c>
      <c r="B374">
        <f>Dati!B374</f>
        <v>927.78354999999999</v>
      </c>
      <c r="C374">
        <f t="shared" si="28"/>
        <v>2146</v>
      </c>
      <c r="D374">
        <f>IF(OR(RIGHT(A374,2)="12",RIGHT(A374,2)="03",RIGHT(A374,2)="06",RIGHT(A374,2)="09"),TRUNC(Input!$B$12/B374),0)</f>
        <v>5</v>
      </c>
      <c r="E374">
        <f>IF(D374=0,0,IF(Input!$D$2="FISSA",Input!$D$3,MIN(Input!$D$6,MAX(Input!$D$5,B374*Input!$D$4))))</f>
        <v>30</v>
      </c>
      <c r="F374">
        <f t="shared" si="29"/>
        <v>3750</v>
      </c>
      <c r="G374">
        <f>G373*(1+(($B374-$B373)/B373))*(1-Input!$B$8/12)</f>
        <v>899.38737176204825</v>
      </c>
      <c r="H374">
        <f t="shared" si="25"/>
        <v>1926335.2998013555</v>
      </c>
      <c r="I374">
        <f>I373*(1+(($B374-$B373)/B373))*(1-Input!$B$9/12)</f>
        <v>858.41016493589052</v>
      </c>
      <c r="J374">
        <f t="shared" si="26"/>
        <v>1838398.213952421</v>
      </c>
      <c r="K374">
        <f>K373*(1+(($B374-$B373)/B373))*(1-Input!$B$10/12)</f>
        <v>794.21118973208002</v>
      </c>
      <c r="L374">
        <f t="shared" si="27"/>
        <v>1700627.2131650436</v>
      </c>
    </row>
    <row r="375" spans="1:12" x14ac:dyDescent="0.35">
      <c r="A375" t="str">
        <f>Dati!A375</f>
        <v>2019-01</v>
      </c>
      <c r="B375">
        <f>Dati!B375</f>
        <v>1001.32680001316</v>
      </c>
      <c r="C375">
        <f t="shared" si="28"/>
        <v>2146</v>
      </c>
      <c r="D375">
        <f>IF(OR(RIGHT(A375,2)="12",RIGHT(A375,2)="03",RIGHT(A375,2)="06",RIGHT(A375,2)="09"),TRUNC(Input!$B$12/B375),0)</f>
        <v>0</v>
      </c>
      <c r="E375">
        <f>IF(D375=0,0,IF(Input!$D$2="FISSA",Input!$D$3,MIN(Input!$D$6,MAX(Input!$D$5,B375*Input!$D$4))))</f>
        <v>0</v>
      </c>
      <c r="F375">
        <f t="shared" si="29"/>
        <v>3750</v>
      </c>
      <c r="G375">
        <f>G374*(1+(($B375-$B374)/B374))*(1-Input!$B$8/12)</f>
        <v>970.59883261438131</v>
      </c>
      <c r="H375">
        <f t="shared" si="25"/>
        <v>2079155.0947904622</v>
      </c>
      <c r="I375">
        <f>I374*(1+(($B375-$B374)/B374))*(1-Input!$B$9/12)</f>
        <v>926.26133630426727</v>
      </c>
      <c r="J375">
        <f t="shared" si="26"/>
        <v>1984006.8277089575</v>
      </c>
      <c r="K375">
        <f>K374*(1+(($B375-$B374)/B374))*(1-Input!$B$10/12)</f>
        <v>856.8093158728559</v>
      </c>
      <c r="L375">
        <f t="shared" si="27"/>
        <v>1834962.7918631488</v>
      </c>
    </row>
    <row r="376" spans="1:12" x14ac:dyDescent="0.35">
      <c r="A376" t="str">
        <f>Dati!A376</f>
        <v>2019-02</v>
      </c>
      <c r="B376">
        <f>Dati!B376</f>
        <v>1028.5639097261901</v>
      </c>
      <c r="C376">
        <f t="shared" si="28"/>
        <v>2146</v>
      </c>
      <c r="D376">
        <f>IF(OR(RIGHT(A376,2)="12",RIGHT(A376,2)="03",RIGHT(A376,2)="06",RIGHT(A376,2)="09"),TRUNC(Input!$B$12/B376),0)</f>
        <v>0</v>
      </c>
      <c r="E376">
        <f>IF(D376=0,0,IF(Input!$D$2="FISSA",Input!$D$3,MIN(Input!$D$6,MAX(Input!$D$5,B376*Input!$D$4))))</f>
        <v>0</v>
      </c>
      <c r="F376">
        <f t="shared" si="29"/>
        <v>3750</v>
      </c>
      <c r="G376">
        <f>G375*(1+(($B376-$B375)/B375))*(1-Input!$B$8/12)</f>
        <v>996.91702694754633</v>
      </c>
      <c r="H376">
        <f t="shared" si="25"/>
        <v>2135633.9398294343</v>
      </c>
      <c r="I376">
        <f>I375*(1+(($B376-$B375)/B375))*(1-Input!$B$9/12)</f>
        <v>951.25836875998789</v>
      </c>
      <c r="J376">
        <f t="shared" si="26"/>
        <v>2037650.4593589341</v>
      </c>
      <c r="K376">
        <f>K375*(1+(($B376-$B375)/B375))*(1-Input!$B$10/12)</f>
        <v>879.74868794500389</v>
      </c>
      <c r="L376">
        <f t="shared" si="27"/>
        <v>1884190.6843299784</v>
      </c>
    </row>
    <row r="377" spans="1:12" x14ac:dyDescent="0.35">
      <c r="A377" t="str">
        <f>Dati!A377</f>
        <v>2019-03</v>
      </c>
      <c r="B377">
        <f>Dati!B377</f>
        <v>1042.1391212194301</v>
      </c>
      <c r="C377">
        <f t="shared" si="28"/>
        <v>2150</v>
      </c>
      <c r="D377">
        <f>IF(OR(RIGHT(A377,2)="12",RIGHT(A377,2)="03",RIGHT(A377,2)="06",RIGHT(A377,2)="09"),TRUNC(Input!$B$12/B377),0)</f>
        <v>4</v>
      </c>
      <c r="E377">
        <f>IF(D377=0,0,IF(Input!$D$2="FISSA",Input!$D$3,MIN(Input!$D$6,MAX(Input!$D$5,B377*Input!$D$4))))</f>
        <v>30</v>
      </c>
      <c r="F377">
        <f t="shared" si="29"/>
        <v>3780</v>
      </c>
      <c r="G377">
        <f>G376*(1+(($B377-$B376)/B376))*(1-Input!$B$8/12)</f>
        <v>1009.9903830790144</v>
      </c>
      <c r="H377">
        <f t="shared" si="25"/>
        <v>2167699.3236198807</v>
      </c>
      <c r="I377">
        <f>I376*(1+(($B377-$B376)/B376))*(1-Input!$B$9/12)</f>
        <v>963.61249037755681</v>
      </c>
      <c r="J377">
        <f t="shared" si="26"/>
        <v>2067986.8543117472</v>
      </c>
      <c r="K377">
        <f>K376*(1+(($B377-$B376)/B376))*(1-Input!$B$10/12)</f>
        <v>890.98840366761362</v>
      </c>
      <c r="L377">
        <f t="shared" si="27"/>
        <v>1911845.0678853693</v>
      </c>
    </row>
    <row r="378" spans="1:12" x14ac:dyDescent="0.35">
      <c r="A378" t="str">
        <f>Dati!A378</f>
        <v>2019-04</v>
      </c>
      <c r="B378">
        <f>Dati!B378</f>
        <v>1077.8790219683899</v>
      </c>
      <c r="C378">
        <f t="shared" si="28"/>
        <v>2150</v>
      </c>
      <c r="D378">
        <f>IF(OR(RIGHT(A378,2)="12",RIGHT(A378,2)="03",RIGHT(A378,2)="06",RIGHT(A378,2)="09"),TRUNC(Input!$B$12/B378),0)</f>
        <v>0</v>
      </c>
      <c r="E378">
        <f>IF(D378=0,0,IF(Input!$D$2="FISSA",Input!$D$3,MIN(Input!$D$6,MAX(Input!$D$5,B378*Input!$D$4))))</f>
        <v>0</v>
      </c>
      <c r="F378">
        <f t="shared" si="29"/>
        <v>3780</v>
      </c>
      <c r="G378">
        <f>G377*(1+(($B378-$B377)/B377))*(1-Input!$B$8/12)</f>
        <v>1044.5406985743107</v>
      </c>
      <c r="H378">
        <f t="shared" si="25"/>
        <v>2241982.5019347682</v>
      </c>
      <c r="I378">
        <f>I377*(1+(($B378-$B377)/B377))*(1-Input!$B$9/12)</f>
        <v>996.45170258180735</v>
      </c>
      <c r="J378">
        <f t="shared" si="26"/>
        <v>2138591.1605508858</v>
      </c>
      <c r="K378">
        <f>K377*(1+(($B378-$B377)/B377))*(1-Input!$B$10/12)</f>
        <v>921.16065139971829</v>
      </c>
      <c r="L378">
        <f t="shared" si="27"/>
        <v>1976715.4005093942</v>
      </c>
    </row>
    <row r="379" spans="1:12" x14ac:dyDescent="0.35">
      <c r="A379" t="str">
        <f>Dati!A379</f>
        <v>2019-05</v>
      </c>
      <c r="B379">
        <f>Dati!B379</f>
        <v>1014.83782846037</v>
      </c>
      <c r="C379">
        <f t="shared" si="28"/>
        <v>2150</v>
      </c>
      <c r="D379">
        <f>IF(OR(RIGHT(A379,2)="12",RIGHT(A379,2)="03",RIGHT(A379,2)="06",RIGHT(A379,2)="09"),TRUNC(Input!$B$12/B379),0)</f>
        <v>0</v>
      </c>
      <c r="E379">
        <f>IF(D379=0,0,IF(Input!$D$2="FISSA",Input!$D$3,MIN(Input!$D$6,MAX(Input!$D$5,B379*Input!$D$4))))</f>
        <v>0</v>
      </c>
      <c r="F379">
        <f t="shared" si="29"/>
        <v>3780</v>
      </c>
      <c r="G379">
        <f>G378*(1+(($B379-$B378)/B378))*(1-Input!$B$8/12)</f>
        <v>983.36738730300578</v>
      </c>
      <c r="H379">
        <f t="shared" si="25"/>
        <v>2110459.8827014626</v>
      </c>
      <c r="I379">
        <f>I378*(1+(($B379-$B378)/B378))*(1-Input!$B$9/12)</f>
        <v>937.97744186266368</v>
      </c>
      <c r="J379">
        <f t="shared" si="26"/>
        <v>2012871.5000047269</v>
      </c>
      <c r="K379">
        <f>K378*(1+(($B379-$B378)/B378))*(1-Input!$B$10/12)</f>
        <v>866.92397211257992</v>
      </c>
      <c r="L379">
        <f t="shared" si="27"/>
        <v>1860106.5400420469</v>
      </c>
    </row>
    <row r="380" spans="1:12" x14ac:dyDescent="0.35">
      <c r="A380" t="str">
        <f>Dati!A380</f>
        <v>2019-06</v>
      </c>
      <c r="B380">
        <f>Dati!B380</f>
        <v>1081.76339963653</v>
      </c>
      <c r="C380">
        <f t="shared" si="28"/>
        <v>2154</v>
      </c>
      <c r="D380">
        <f>IF(OR(RIGHT(A380,2)="12",RIGHT(A380,2)="03",RIGHT(A380,2)="06",RIGHT(A380,2)="09"),TRUNC(Input!$B$12/B380),0)</f>
        <v>4</v>
      </c>
      <c r="E380">
        <f>IF(D380=0,0,IF(Input!$D$2="FISSA",Input!$D$3,MIN(Input!$D$6,MAX(Input!$D$5,B380*Input!$D$4))))</f>
        <v>30</v>
      </c>
      <c r="F380">
        <f t="shared" si="29"/>
        <v>3810</v>
      </c>
      <c r="G380">
        <f>G379*(1+(($B380-$B379)/B379))*(1-Input!$B$8/12)</f>
        <v>1048.1302239429324</v>
      </c>
      <c r="H380">
        <f t="shared" si="25"/>
        <v>2253862.5023730765</v>
      </c>
      <c r="I380">
        <f>I379*(1+(($B380-$B379)/B379))*(1-Input!$B$9/12)</f>
        <v>999.62599769952806</v>
      </c>
      <c r="J380">
        <f t="shared" si="26"/>
        <v>2149384.3990447833</v>
      </c>
      <c r="K380">
        <f>K379*(1+(($B380-$B379)/B379))*(1-Input!$B$10/12)</f>
        <v>923.71001971947828</v>
      </c>
      <c r="L380">
        <f t="shared" si="27"/>
        <v>1985861.3824757561</v>
      </c>
    </row>
    <row r="381" spans="1:12" x14ac:dyDescent="0.35">
      <c r="A381" t="str">
        <f>Dati!A381</f>
        <v>2019-07</v>
      </c>
      <c r="B381">
        <f>Dati!B381</f>
        <v>1085.30526380892</v>
      </c>
      <c r="C381">
        <f t="shared" si="28"/>
        <v>2154</v>
      </c>
      <c r="D381">
        <f>IF(OR(RIGHT(A381,2)="12",RIGHT(A381,2)="03",RIGHT(A381,2)="06",RIGHT(A381,2)="09"),TRUNC(Input!$B$12/B381),0)</f>
        <v>0</v>
      </c>
      <c r="E381">
        <f>IF(D381=0,0,IF(Input!$D$2="FISSA",Input!$D$3,MIN(Input!$D$6,MAX(Input!$D$5,B381*Input!$D$4))))</f>
        <v>0</v>
      </c>
      <c r="F381">
        <f t="shared" si="29"/>
        <v>3810</v>
      </c>
      <c r="G381">
        <f>G380*(1+(($B381-$B380)/B380))*(1-Input!$B$8/12)</f>
        <v>1051.4743376237038</v>
      </c>
      <c r="H381">
        <f t="shared" si="25"/>
        <v>2261065.7232414582</v>
      </c>
      <c r="I381">
        <f>I380*(1+(($B381-$B380)/B380))*(1-Input!$B$9/12)</f>
        <v>1002.6899937718209</v>
      </c>
      <c r="J381">
        <f t="shared" si="26"/>
        <v>2155984.246584502</v>
      </c>
      <c r="K381">
        <f>K380*(1+(($B381-$B380)/B380))*(1-Input!$B$10/12)</f>
        <v>926.34825284055626</v>
      </c>
      <c r="L381">
        <f t="shared" si="27"/>
        <v>1991544.1366185581</v>
      </c>
    </row>
    <row r="382" spans="1:12" x14ac:dyDescent="0.35">
      <c r="A382" t="str">
        <f>Dati!A382</f>
        <v>2019-08</v>
      </c>
      <c r="B382">
        <f>Dati!B382</f>
        <v>1060.0546566943799</v>
      </c>
      <c r="C382">
        <f t="shared" si="28"/>
        <v>2154</v>
      </c>
      <c r="D382">
        <f>IF(OR(RIGHT(A382,2)="12",RIGHT(A382,2)="03",RIGHT(A382,2)="06",RIGHT(A382,2)="09"),TRUNC(Input!$B$12/B382),0)</f>
        <v>0</v>
      </c>
      <c r="E382">
        <f>IF(D382=0,0,IF(Input!$D$2="FISSA",Input!$D$3,MIN(Input!$D$6,MAX(Input!$D$5,B382*Input!$D$4))))</f>
        <v>0</v>
      </c>
      <c r="F382">
        <f t="shared" si="29"/>
        <v>3810</v>
      </c>
      <c r="G382">
        <f>G381*(1+(($B382-$B381)/B381))*(1-Input!$B$8/12)</f>
        <v>1026.9252533235092</v>
      </c>
      <c r="H382">
        <f t="shared" si="25"/>
        <v>2208186.9956588387</v>
      </c>
      <c r="I382">
        <f>I381*(1+(($B382-$B381)/B381))*(1-Input!$B$9/12)</f>
        <v>979.15747187853731</v>
      </c>
      <c r="J382">
        <f t="shared" si="26"/>
        <v>2105295.1944263694</v>
      </c>
      <c r="K382">
        <f>K381*(1+(($B382-$B381)/B381))*(1-Input!$B$10/12)</f>
        <v>904.41892584042671</v>
      </c>
      <c r="L382">
        <f t="shared" si="27"/>
        <v>1944308.3662602792</v>
      </c>
    </row>
    <row r="383" spans="1:12" x14ac:dyDescent="0.35">
      <c r="A383" t="str">
        <f>Dati!A383</f>
        <v>2019-09</v>
      </c>
      <c r="B383">
        <f>Dati!B383</f>
        <v>1082.8466096110301</v>
      </c>
      <c r="C383">
        <f t="shared" si="28"/>
        <v>2158</v>
      </c>
      <c r="D383">
        <f>IF(OR(RIGHT(A383,2)="12",RIGHT(A383,2)="03",RIGHT(A383,2)="06",RIGHT(A383,2)="09"),TRUNC(Input!$B$12/B383),0)</f>
        <v>4</v>
      </c>
      <c r="E383">
        <f>IF(D383=0,0,IF(Input!$D$2="FISSA",Input!$D$3,MIN(Input!$D$6,MAX(Input!$D$5,B383*Input!$D$4))))</f>
        <v>30</v>
      </c>
      <c r="F383">
        <f t="shared" si="29"/>
        <v>3840</v>
      </c>
      <c r="G383">
        <f>G382*(1+(($B383-$B382)/B382))*(1-Input!$B$8/12)</f>
        <v>1048.9174826845494</v>
      </c>
      <c r="H383">
        <f t="shared" si="25"/>
        <v>2259723.9276332576</v>
      </c>
      <c r="I383">
        <f>I382*(1+(($B383-$B382)/B382))*(1-Input!$B$9/12)</f>
        <v>1000.0016988655049</v>
      </c>
      <c r="J383">
        <f t="shared" si="26"/>
        <v>2154163.6661517597</v>
      </c>
      <c r="K383">
        <f>K382*(1+(($B383-$B382)/B382))*(1-Input!$B$10/12)</f>
        <v>923.47965276673972</v>
      </c>
      <c r="L383">
        <f t="shared" si="27"/>
        <v>1989029.0906706243</v>
      </c>
    </row>
    <row r="384" spans="1:12" x14ac:dyDescent="0.35">
      <c r="A384" t="str">
        <f>Dati!A384</f>
        <v>2019-10</v>
      </c>
      <c r="B384">
        <f>Dati!B384</f>
        <v>1112.7622654111401</v>
      </c>
      <c r="C384">
        <f t="shared" si="28"/>
        <v>2158</v>
      </c>
      <c r="D384">
        <f>IF(OR(RIGHT(A384,2)="12",RIGHT(A384,2)="03",RIGHT(A384,2)="06",RIGHT(A384,2)="09"),TRUNC(Input!$B$12/B384),0)</f>
        <v>0</v>
      </c>
      <c r="E384">
        <f>IF(D384=0,0,IF(Input!$D$2="FISSA",Input!$D$3,MIN(Input!$D$6,MAX(Input!$D$5,B384*Input!$D$4))))</f>
        <v>0</v>
      </c>
      <c r="F384">
        <f t="shared" si="29"/>
        <v>3840</v>
      </c>
      <c r="G384">
        <f>G383*(1+(($B384-$B383)/B383))*(1-Input!$B$8/12)</f>
        <v>1077.8059584676128</v>
      </c>
      <c r="H384">
        <f t="shared" si="25"/>
        <v>2322065.2583731082</v>
      </c>
      <c r="I384">
        <f>I383*(1+(($B384-$B383)/B383))*(1-Input!$B$9/12)</f>
        <v>1027.4145203062515</v>
      </c>
      <c r="J384">
        <f t="shared" si="26"/>
        <v>2213320.5348208905</v>
      </c>
      <c r="K384">
        <f>K383*(1+(($B384-$B383)/B383))*(1-Input!$B$10/12)</f>
        <v>948.5970858144799</v>
      </c>
      <c r="L384">
        <f t="shared" si="27"/>
        <v>2043232.5111876477</v>
      </c>
    </row>
    <row r="385" spans="1:12" x14ac:dyDescent="0.35">
      <c r="A385" t="str">
        <f>Dati!A385</f>
        <v>2019-11</v>
      </c>
      <c r="B385">
        <f>Dati!B385</f>
        <v>1140.4022761113899</v>
      </c>
      <c r="C385">
        <f t="shared" si="28"/>
        <v>2158</v>
      </c>
      <c r="D385">
        <f>IF(OR(RIGHT(A385,2)="12",RIGHT(A385,2)="03",RIGHT(A385,2)="06",RIGHT(A385,2)="09"),TRUNC(Input!$B$12/B385),0)</f>
        <v>0</v>
      </c>
      <c r="E385">
        <f>IF(D385=0,0,IF(Input!$D$2="FISSA",Input!$D$3,MIN(Input!$D$6,MAX(Input!$D$5,B385*Input!$D$4))))</f>
        <v>0</v>
      </c>
      <c r="F385">
        <f t="shared" si="29"/>
        <v>3840</v>
      </c>
      <c r="G385">
        <f>G384*(1+(($B385-$B384)/B384))*(1-Input!$B$8/12)</f>
        <v>1104.4856379016699</v>
      </c>
      <c r="H385">
        <f t="shared" si="25"/>
        <v>2379640.0065918034</v>
      </c>
      <c r="I385">
        <f>I384*(1+(($B385-$B384)/B384))*(1-Input!$B$9/12)</f>
        <v>1052.7152086530259</v>
      </c>
      <c r="J385">
        <f t="shared" si="26"/>
        <v>2267919.4202732299</v>
      </c>
      <c r="K385">
        <f>K384*(1+(($B385-$B384)/B384))*(1-Input!$B$10/12)</f>
        <v>971.75431516005881</v>
      </c>
      <c r="L385">
        <f t="shared" si="27"/>
        <v>2093205.8121154069</v>
      </c>
    </row>
    <row r="386" spans="1:12" x14ac:dyDescent="0.35">
      <c r="A386" t="str">
        <f>Dati!A386</f>
        <v>2019-12</v>
      </c>
      <c r="B386">
        <f>Dati!B386</f>
        <v>1181.0360039433699</v>
      </c>
      <c r="C386">
        <f t="shared" si="28"/>
        <v>2162</v>
      </c>
      <c r="D386">
        <f>IF(OR(RIGHT(A386,2)="12",RIGHT(A386,2)="03",RIGHT(A386,2)="06",RIGHT(A386,2)="09"),TRUNC(Input!$B$12/B386),0)</f>
        <v>4</v>
      </c>
      <c r="E386">
        <f>IF(D386=0,0,IF(Input!$D$2="FISSA",Input!$D$3,MIN(Input!$D$6,MAX(Input!$D$5,B386*Input!$D$4))))</f>
        <v>30</v>
      </c>
      <c r="F386">
        <f t="shared" si="29"/>
        <v>3870</v>
      </c>
      <c r="G386">
        <f>G385*(1+(($B386-$B385)/B385))*(1-Input!$B$8/12)</f>
        <v>1143.744298318243</v>
      </c>
      <c r="H386">
        <f t="shared" si="25"/>
        <v>2468905.1729640411</v>
      </c>
      <c r="I386">
        <f>I385*(1+(($B386-$B385)/B385))*(1-Input!$B$9/12)</f>
        <v>1089.997424291246</v>
      </c>
      <c r="J386">
        <f t="shared" si="26"/>
        <v>2352704.431317674</v>
      </c>
      <c r="K386">
        <f>K385*(1+(($B386-$B385)/B385))*(1-Input!$B$10/12)</f>
        <v>1005.9596149024276</v>
      </c>
      <c r="L386">
        <f t="shared" si="27"/>
        <v>2171014.6874190485</v>
      </c>
    </row>
    <row r="387" spans="1:12" x14ac:dyDescent="0.35">
      <c r="A387" t="str">
        <f>Dati!A387</f>
        <v>2020-01</v>
      </c>
      <c r="B387">
        <f>Dati!B387</f>
        <v>1168.28733326513</v>
      </c>
      <c r="C387">
        <f t="shared" si="28"/>
        <v>2162</v>
      </c>
      <c r="D387">
        <f>IF(OR(RIGHT(A387,2)="12",RIGHT(A387,2)="03",RIGHT(A387,2)="06",RIGHT(A387,2)="09"),TRUNC(Input!$B$12/B387),0)</f>
        <v>0</v>
      </c>
      <c r="E387">
        <f>IF(D387=0,0,IF(Input!$D$2="FISSA",Input!$D$3,MIN(Input!$D$6,MAX(Input!$D$5,B387*Input!$D$4))))</f>
        <v>0</v>
      </c>
      <c r="F387">
        <f t="shared" si="29"/>
        <v>3870</v>
      </c>
      <c r="G387">
        <f>G386*(1+(($B387-$B386)/B386))*(1-Input!$B$8/12)</f>
        <v>1131.3038890659693</v>
      </c>
      <c r="H387">
        <f t="shared" ref="H387:H428" si="30">G387*C387-F387</f>
        <v>2442009.0081606256</v>
      </c>
      <c r="I387">
        <f>I386*(1+(($B387-$B386)/B386))*(1-Input!$B$9/12)</f>
        <v>1078.0068362734764</v>
      </c>
      <c r="J387">
        <f t="shared" ref="J387:J428" si="31">I387*$C387-$F387</f>
        <v>2326780.7800232559</v>
      </c>
      <c r="K387">
        <f>K386*(1+(($B387-$B386)/B386))*(1-Input!$B$10/12)</f>
        <v>994.68617764071621</v>
      </c>
      <c r="L387">
        <f t="shared" ref="L387:L428" si="32">K387*$C387-$F387</f>
        <v>2146641.5160592282</v>
      </c>
    </row>
    <row r="388" spans="1:12" x14ac:dyDescent="0.35">
      <c r="A388" t="str">
        <f>Dati!A388</f>
        <v>2020-02</v>
      </c>
      <c r="B388">
        <f>Dati!B388</f>
        <v>1074.3770321950899</v>
      </c>
      <c r="C388">
        <f t="shared" ref="C388:C428" si="33">C387+D388</f>
        <v>2162</v>
      </c>
      <c r="D388">
        <f>IF(OR(RIGHT(A388,2)="12",RIGHT(A388,2)="03",RIGHT(A388,2)="06",RIGHT(A388,2)="09"),TRUNC(Input!$B$12/B388),0)</f>
        <v>0</v>
      </c>
      <c r="E388">
        <f>IF(D388=0,0,IF(Input!$D$2="FISSA",Input!$D$3,MIN(Input!$D$6,MAX(Input!$D$5,B388*Input!$D$4))))</f>
        <v>0</v>
      </c>
      <c r="F388">
        <f t="shared" ref="F388:F428" si="34">F387+E388</f>
        <v>3870</v>
      </c>
      <c r="G388">
        <f>G387*(1+(($B388-$B387)/B387))*(1-Input!$B$8/12)</f>
        <v>1040.2797265685549</v>
      </c>
      <c r="H388">
        <f t="shared" si="30"/>
        <v>2245214.7688412159</v>
      </c>
      <c r="I388">
        <f>I387*(1+(($B388-$B387)/B387))*(1-Input!$B$9/12)</f>
        <v>991.14700961448557</v>
      </c>
      <c r="J388">
        <f t="shared" si="31"/>
        <v>2138989.834786518</v>
      </c>
      <c r="K388">
        <f>K387*(1+(($B388-$B387)/B387))*(1-Input!$B$10/12)</f>
        <v>914.34929983121833</v>
      </c>
      <c r="L388">
        <f t="shared" si="32"/>
        <v>1972953.186235094</v>
      </c>
    </row>
    <row r="389" spans="1:12" x14ac:dyDescent="0.35">
      <c r="A389" t="str">
        <f>Dati!A389</f>
        <v>2020-03</v>
      </c>
      <c r="B389">
        <f>Dati!B389</f>
        <v>929.983401910476</v>
      </c>
      <c r="C389">
        <f t="shared" si="33"/>
        <v>2167</v>
      </c>
      <c r="D389">
        <f>IF(OR(RIGHT(A389,2)="12",RIGHT(A389,2)="03",RIGHT(A389,2)="06",RIGHT(A389,2)="09"),TRUNC(Input!$B$12/B389),0)</f>
        <v>5</v>
      </c>
      <c r="E389">
        <f>IF(D389=0,0,IF(Input!$D$2="FISSA",Input!$D$3,MIN(Input!$D$6,MAX(Input!$D$5,B389*Input!$D$4))))</f>
        <v>30</v>
      </c>
      <c r="F389">
        <f t="shared" si="34"/>
        <v>3900</v>
      </c>
      <c r="G389">
        <f>G388*(1+(($B389-$B388)/B388))*(1-Input!$B$8/12)</f>
        <v>900.39365122722188</v>
      </c>
      <c r="H389">
        <f t="shared" si="30"/>
        <v>1947253.0422093899</v>
      </c>
      <c r="I389">
        <f>I388*(1+(($B389-$B388)/B388))*(1-Input!$B$9/12)</f>
        <v>857.7605522765341</v>
      </c>
      <c r="J389">
        <f t="shared" si="31"/>
        <v>1854867.1167832494</v>
      </c>
      <c r="K389">
        <f>K388*(1+(($B389-$B388)/B388))*(1-Input!$B$10/12)</f>
        <v>791.13322687541699</v>
      </c>
      <c r="L389">
        <f t="shared" si="32"/>
        <v>1710485.7026390287</v>
      </c>
    </row>
    <row r="390" spans="1:12" x14ac:dyDescent="0.35">
      <c r="A390" t="str">
        <f>Dati!A390</f>
        <v>2020-04</v>
      </c>
      <c r="B390">
        <f>Dati!B390</f>
        <v>1030.0783905492899</v>
      </c>
      <c r="C390">
        <f t="shared" si="33"/>
        <v>2167</v>
      </c>
      <c r="D390">
        <f>IF(OR(RIGHT(A390,2)="12",RIGHT(A390,2)="03",RIGHT(A390,2)="06",RIGHT(A390,2)="09"),TRUNC(Input!$B$12/B390),0)</f>
        <v>0</v>
      </c>
      <c r="E390">
        <f>IF(D390=0,0,IF(Input!$D$2="FISSA",Input!$D$3,MIN(Input!$D$6,MAX(Input!$D$5,B390*Input!$D$4))))</f>
        <v>0</v>
      </c>
      <c r="F390">
        <f t="shared" si="34"/>
        <v>3900</v>
      </c>
      <c r="G390">
        <f>G389*(1+(($B390-$B389)/B389))*(1-Input!$B$8/12)</f>
        <v>997.22075850118335</v>
      </c>
      <c r="H390">
        <f t="shared" si="30"/>
        <v>2157077.3836720642</v>
      </c>
      <c r="I390">
        <f>I389*(1+(($B390-$B389)/B389))*(1-Input!$B$9/12)</f>
        <v>949.8841938727528</v>
      </c>
      <c r="J390">
        <f t="shared" si="31"/>
        <v>2054499.0481222554</v>
      </c>
      <c r="K390">
        <f>K389*(1+(($B390-$B389)/B389))*(1-Input!$B$10/12)</f>
        <v>875.91852233710529</v>
      </c>
      <c r="L390">
        <f t="shared" si="32"/>
        <v>1894215.4379045072</v>
      </c>
    </row>
    <row r="391" spans="1:12" x14ac:dyDescent="0.35">
      <c r="A391" t="str">
        <f>Dati!A391</f>
        <v>2020-05</v>
      </c>
      <c r="B391">
        <f>Dati!B391</f>
        <v>1075.50093927337</v>
      </c>
      <c r="C391">
        <f t="shared" si="33"/>
        <v>2167</v>
      </c>
      <c r="D391">
        <f>IF(OR(RIGHT(A391,2)="12",RIGHT(A391,2)="03",RIGHT(A391,2)="06",RIGHT(A391,2)="09"),TRUNC(Input!$B$12/B391),0)</f>
        <v>0</v>
      </c>
      <c r="E391">
        <f>IF(D391=0,0,IF(Input!$D$2="FISSA",Input!$D$3,MIN(Input!$D$6,MAX(Input!$D$5,B391*Input!$D$4))))</f>
        <v>0</v>
      </c>
      <c r="F391">
        <f t="shared" si="34"/>
        <v>3900</v>
      </c>
      <c r="G391">
        <f>G390*(1+(($B391-$B390)/B390))*(1-Input!$B$8/12)</f>
        <v>1041.1076441187349</v>
      </c>
      <c r="H391">
        <f t="shared" si="30"/>
        <v>2252180.2648052988</v>
      </c>
      <c r="I391">
        <f>I390*(1+(($B391-$B390)/B390))*(1-Input!$B$9/12)</f>
        <v>991.56386394374579</v>
      </c>
      <c r="J391">
        <f t="shared" si="31"/>
        <v>2144818.8931660973</v>
      </c>
      <c r="K391">
        <f>K390*(1+(($B391-$B390)/B390))*(1-Input!$B$10/12)</f>
        <v>914.16214611368946</v>
      </c>
      <c r="L391">
        <f t="shared" si="32"/>
        <v>1977089.3706283651</v>
      </c>
    </row>
    <row r="392" spans="1:12" x14ac:dyDescent="0.35">
      <c r="A392" t="str">
        <f>Dati!A392</f>
        <v>2020-06</v>
      </c>
      <c r="B392">
        <f>Dati!B392</f>
        <v>1110.33400548953</v>
      </c>
      <c r="C392">
        <f t="shared" si="33"/>
        <v>2171</v>
      </c>
      <c r="D392">
        <f>IF(OR(RIGHT(A392,2)="12",RIGHT(A392,2)="03",RIGHT(A392,2)="06",RIGHT(A392,2)="09"),TRUNC(Input!$B$12/B392),0)</f>
        <v>4</v>
      </c>
      <c r="E392">
        <f>IF(D392=0,0,IF(Input!$D$2="FISSA",Input!$D$3,MIN(Input!$D$6,MAX(Input!$D$5,B392*Input!$D$4))))</f>
        <v>30</v>
      </c>
      <c r="F392">
        <f t="shared" si="34"/>
        <v>3930</v>
      </c>
      <c r="G392">
        <f>G391*(1+(($B392-$B391)/B391))*(1-Input!$B$8/12)</f>
        <v>1074.7372196494837</v>
      </c>
      <c r="H392">
        <f t="shared" si="30"/>
        <v>2329324.5038590292</v>
      </c>
      <c r="I392">
        <f>I391*(1+(($B392-$B391)/B391))*(1-Input!$B$9/12)</f>
        <v>1023.4651299830805</v>
      </c>
      <c r="J392">
        <f t="shared" si="31"/>
        <v>2218012.7971932678</v>
      </c>
      <c r="K392">
        <f>K391*(1+(($B392-$B391)/B391))*(1-Input!$B$10/12)</f>
        <v>943.37657281009581</v>
      </c>
      <c r="L392">
        <f t="shared" si="32"/>
        <v>2044140.5395707181</v>
      </c>
    </row>
    <row r="393" spans="1:12" x14ac:dyDescent="0.35">
      <c r="A393" t="str">
        <f>Dati!A393</f>
        <v>2020-07</v>
      </c>
      <c r="B393">
        <f>Dati!B393</f>
        <v>1169.50107851025</v>
      </c>
      <c r="C393">
        <f t="shared" si="33"/>
        <v>2171</v>
      </c>
      <c r="D393">
        <f>IF(OR(RIGHT(A393,2)="12",RIGHT(A393,2)="03",RIGHT(A393,2)="06",RIGHT(A393,2)="09"),TRUNC(Input!$B$12/B393),0)</f>
        <v>0</v>
      </c>
      <c r="E393">
        <f>IF(D393=0,0,IF(Input!$D$2="FISSA",Input!$D$3,MIN(Input!$D$6,MAX(Input!$D$5,B393*Input!$D$4))))</f>
        <v>0</v>
      </c>
      <c r="F393">
        <f t="shared" si="34"/>
        <v>3930</v>
      </c>
      <c r="G393">
        <f>G392*(1+(($B393-$B392)/B392))*(1-Input!$B$8/12)</f>
        <v>1131.9130901933261</v>
      </c>
      <c r="H393">
        <f t="shared" si="30"/>
        <v>2453453.3188097109</v>
      </c>
      <c r="I393">
        <f>I392*(1+(($B393-$B392)/B392))*(1-Input!$B$9/12)</f>
        <v>1077.7785820950305</v>
      </c>
      <c r="J393">
        <f t="shared" si="31"/>
        <v>2335927.3017283115</v>
      </c>
      <c r="K393">
        <f>K392*(1+(($B393-$B392)/B392))*(1-Input!$B$10/12)</f>
        <v>993.23285959354223</v>
      </c>
      <c r="L393">
        <f t="shared" si="32"/>
        <v>2152378.5381775801</v>
      </c>
    </row>
    <row r="394" spans="1:12" x14ac:dyDescent="0.35">
      <c r="A394" t="str">
        <f>Dati!A394</f>
        <v>2020-08</v>
      </c>
      <c r="B394">
        <f>Dati!B394</f>
        <v>1241.52195714599</v>
      </c>
      <c r="C394">
        <f t="shared" si="33"/>
        <v>2171</v>
      </c>
      <c r="D394">
        <f>IF(OR(RIGHT(A394,2)="12",RIGHT(A394,2)="03",RIGHT(A394,2)="06",RIGHT(A394,2)="09"),TRUNC(Input!$B$12/B394),0)</f>
        <v>0</v>
      </c>
      <c r="E394">
        <f>IF(D394=0,0,IF(Input!$D$2="FISSA",Input!$D$3,MIN(Input!$D$6,MAX(Input!$D$5,B394*Input!$D$4))))</f>
        <v>0</v>
      </c>
      <c r="F394">
        <f t="shared" si="34"/>
        <v>3930</v>
      </c>
      <c r="G394">
        <f>G393*(1+(($B394-$B393)/B393))*(1-Input!$B$8/12)</f>
        <v>1201.5190690828824</v>
      </c>
      <c r="H394">
        <f t="shared" si="30"/>
        <v>2604567.8989789379</v>
      </c>
      <c r="I394">
        <f>I393*(1+(($B394-$B393)/B393))*(1-Input!$B$9/12)</f>
        <v>1143.9125891590329</v>
      </c>
      <c r="J394">
        <f t="shared" si="31"/>
        <v>2479504.2310642605</v>
      </c>
      <c r="K394">
        <f>K393*(1+(($B394-$B393)/B393))*(1-Input!$B$10/12)</f>
        <v>1053.9593560240169</v>
      </c>
      <c r="L394">
        <f t="shared" si="32"/>
        <v>2284215.7619281407</v>
      </c>
    </row>
    <row r="395" spans="1:12" x14ac:dyDescent="0.35">
      <c r="A395" t="str">
        <f>Dati!A395</f>
        <v>2020-09</v>
      </c>
      <c r="B395">
        <f>Dati!B395</f>
        <v>1201.9509469267</v>
      </c>
      <c r="C395">
        <f t="shared" si="33"/>
        <v>2175</v>
      </c>
      <c r="D395">
        <f>IF(OR(RIGHT(A395,2)="12",RIGHT(A395,2)="03",RIGHT(A395,2)="06",RIGHT(A395,2)="09"),TRUNC(Input!$B$12/B395),0)</f>
        <v>4</v>
      </c>
      <c r="E395">
        <f>IF(D395=0,0,IF(Input!$D$2="FISSA",Input!$D$3,MIN(Input!$D$6,MAX(Input!$D$5,B395*Input!$D$4))))</f>
        <v>30</v>
      </c>
      <c r="F395">
        <f t="shared" si="34"/>
        <v>3960</v>
      </c>
      <c r="G395">
        <f>G394*(1+(($B395-$B394)/B394))*(1-Input!$B$8/12)</f>
        <v>1163.1261350428806</v>
      </c>
      <c r="H395">
        <f t="shared" si="30"/>
        <v>2525839.3437182652</v>
      </c>
      <c r="I395">
        <f>I394*(1+(($B395-$B394)/B394))*(1-Input!$B$9/12)</f>
        <v>1107.2219615137933</v>
      </c>
      <c r="J395">
        <f t="shared" si="31"/>
        <v>2404247.7662925003</v>
      </c>
      <c r="K395">
        <f>K394*(1+(($B395-$B394)/B394))*(1-Input!$B$10/12)</f>
        <v>1019.9413729825717</v>
      </c>
      <c r="L395">
        <f t="shared" si="32"/>
        <v>2214412.4862370933</v>
      </c>
    </row>
    <row r="396" spans="1:12" x14ac:dyDescent="0.35">
      <c r="A396" t="str">
        <f>Dati!A396</f>
        <v>2020-10</v>
      </c>
      <c r="B396">
        <f>Dati!B396</f>
        <v>1173.0262211811701</v>
      </c>
      <c r="C396">
        <f t="shared" si="33"/>
        <v>2175</v>
      </c>
      <c r="D396">
        <f>IF(OR(RIGHT(A396,2)="12",RIGHT(A396,2)="03",RIGHT(A396,2)="06",RIGHT(A396,2)="09"),TRUNC(Input!$B$12/B396),0)</f>
        <v>0</v>
      </c>
      <c r="E396">
        <f>IF(D396=0,0,IF(Input!$D$2="FISSA",Input!$D$3,MIN(Input!$D$6,MAX(Input!$D$5,B396*Input!$D$4))))</f>
        <v>0</v>
      </c>
      <c r="F396">
        <f t="shared" si="34"/>
        <v>3960</v>
      </c>
      <c r="G396">
        <f>G395*(1+(($B396-$B395)/B395))*(1-Input!$B$8/12)</f>
        <v>1135.0411265230796</v>
      </c>
      <c r="H396">
        <f t="shared" si="30"/>
        <v>2464754.450187698</v>
      </c>
      <c r="I396">
        <f>I395*(1+(($B396-$B395)/B395))*(1-Input!$B$9/12)</f>
        <v>1080.3517509830626</v>
      </c>
      <c r="J396">
        <f t="shared" si="31"/>
        <v>2345805.058388161</v>
      </c>
      <c r="K396">
        <f>K395*(1+(($B396-$B395)/B395))*(1-Input!$B$10/12)</f>
        <v>994.98192513143044</v>
      </c>
      <c r="L396">
        <f t="shared" si="32"/>
        <v>2160125.6871608612</v>
      </c>
    </row>
    <row r="397" spans="1:12" x14ac:dyDescent="0.35">
      <c r="A397" t="str">
        <f>Dati!A397</f>
        <v>2020-11</v>
      </c>
      <c r="B397">
        <f>Dati!B397</f>
        <v>1318.05053171947</v>
      </c>
      <c r="C397">
        <f t="shared" si="33"/>
        <v>2175</v>
      </c>
      <c r="D397">
        <f>IF(OR(RIGHT(A397,2)="12",RIGHT(A397,2)="03",RIGHT(A397,2)="06",RIGHT(A397,2)="09"),TRUNC(Input!$B$12/B397),0)</f>
        <v>0</v>
      </c>
      <c r="E397">
        <f>IF(D397=0,0,IF(Input!$D$2="FISSA",Input!$D$3,MIN(Input!$D$6,MAX(Input!$D$5,B397*Input!$D$4))))</f>
        <v>0</v>
      </c>
      <c r="F397">
        <f t="shared" si="34"/>
        <v>3960</v>
      </c>
      <c r="G397">
        <f>G396*(1+(($B397-$B396)/B396))*(1-Input!$B$8/12)</f>
        <v>1275.2629593402276</v>
      </c>
      <c r="H397">
        <f t="shared" si="30"/>
        <v>2769736.936564995</v>
      </c>
      <c r="I397">
        <f>I396*(1+(($B397-$B396)/B396))*(1-Input!$B$9/12)</f>
        <v>1213.665573848335</v>
      </c>
      <c r="J397">
        <f t="shared" si="31"/>
        <v>2635762.6231201286</v>
      </c>
      <c r="K397">
        <f>K396*(1+(($B397-$B396)/B396))*(1-Input!$B$10/12)</f>
        <v>1117.5283211438418</v>
      </c>
      <c r="L397">
        <f t="shared" si="32"/>
        <v>2426664.0984878559</v>
      </c>
    </row>
    <row r="398" spans="1:12" x14ac:dyDescent="0.35">
      <c r="A398" t="str">
        <f>Dati!A398</f>
        <v>2020-12</v>
      </c>
      <c r="B398">
        <f>Dati!B398</f>
        <v>1379.7324488981101</v>
      </c>
      <c r="C398">
        <f t="shared" si="33"/>
        <v>2178</v>
      </c>
      <c r="D398">
        <f>IF(OR(RIGHT(A398,2)="12",RIGHT(A398,2)="03",RIGHT(A398,2)="06",RIGHT(A398,2)="09"),TRUNC(Input!$B$12/B398),0)</f>
        <v>3</v>
      </c>
      <c r="E398">
        <f>IF(D398=0,0,IF(Input!$D$2="FISSA",Input!$D$3,MIN(Input!$D$6,MAX(Input!$D$5,B398*Input!$D$4))))</f>
        <v>30</v>
      </c>
      <c r="F398">
        <f t="shared" si="34"/>
        <v>3990</v>
      </c>
      <c r="G398">
        <f>G397*(1+(($B398-$B397)/B397))*(1-Input!$B$8/12)</f>
        <v>1334.8312653667263</v>
      </c>
      <c r="H398">
        <f t="shared" si="30"/>
        <v>2903272.4959687297</v>
      </c>
      <c r="I398">
        <f>I397*(1+(($B398-$B397)/B397))*(1-Input!$B$9/12)</f>
        <v>1270.1978208392641</v>
      </c>
      <c r="J398">
        <f t="shared" si="31"/>
        <v>2762500.8537879172</v>
      </c>
      <c r="K398">
        <f>K397*(1+(($B398-$B397)/B397))*(1-Input!$B$10/12)</f>
        <v>1169.33880450784</v>
      </c>
      <c r="L398">
        <f t="shared" si="32"/>
        <v>2542829.9162180754</v>
      </c>
    </row>
    <row r="399" spans="1:12" x14ac:dyDescent="0.35">
      <c r="A399" t="str">
        <f>Dati!A399</f>
        <v>2021-01</v>
      </c>
      <c r="B399">
        <f>Dati!B399</f>
        <v>1373.7902312829599</v>
      </c>
      <c r="C399">
        <f t="shared" si="33"/>
        <v>2178</v>
      </c>
      <c r="D399">
        <f>IF(OR(RIGHT(A399,2)="12",RIGHT(A399,2)="03",RIGHT(A399,2)="06",RIGHT(A399,2)="09"),TRUNC(Input!$B$12/B399),0)</f>
        <v>0</v>
      </c>
      <c r="E399">
        <f>IF(D399=0,0,IF(Input!$D$2="FISSA",Input!$D$3,MIN(Input!$D$6,MAX(Input!$D$5,B399*Input!$D$4))))</f>
        <v>0</v>
      </c>
      <c r="F399">
        <f t="shared" si="34"/>
        <v>3990</v>
      </c>
      <c r="G399">
        <f>G398*(1+(($B399-$B398)/B398))*(1-Input!$B$8/12)</f>
        <v>1328.9716708411092</v>
      </c>
      <c r="H399">
        <f t="shared" si="30"/>
        <v>2890510.2990919361</v>
      </c>
      <c r="I399">
        <f>I398*(1+(($B399-$B398)/B398))*(1-Input!$B$9/12)</f>
        <v>1264.463860977482</v>
      </c>
      <c r="J399">
        <f t="shared" si="31"/>
        <v>2750012.2892089556</v>
      </c>
      <c r="K399">
        <f>K398*(1+(($B399-$B398)/B398))*(1-Input!$B$10/12)</f>
        <v>1163.8175819625337</v>
      </c>
      <c r="L399">
        <f t="shared" si="32"/>
        <v>2530804.6935143983</v>
      </c>
    </row>
    <row r="400" spans="1:12" x14ac:dyDescent="0.35">
      <c r="A400" t="str">
        <f>Dati!A400</f>
        <v>2021-02</v>
      </c>
      <c r="B400">
        <f>Dati!B400</f>
        <v>1406.0213711451499</v>
      </c>
      <c r="C400">
        <f t="shared" si="33"/>
        <v>2178</v>
      </c>
      <c r="D400">
        <f>IF(OR(RIGHT(A400,2)="12",RIGHT(A400,2)="03",RIGHT(A400,2)="06",RIGHT(A400,2)="09"),TRUNC(Input!$B$12/B400),0)</f>
        <v>0</v>
      </c>
      <c r="E400">
        <f>IF(D400=0,0,IF(Input!$D$2="FISSA",Input!$D$3,MIN(Input!$D$6,MAX(Input!$D$5,B400*Input!$D$4))))</f>
        <v>0</v>
      </c>
      <c r="F400">
        <f t="shared" si="34"/>
        <v>3990</v>
      </c>
      <c r="G400">
        <f>G399*(1+(($B400-$B399)/B399))*(1-Input!$B$8/12)</f>
        <v>1360.0379553992261</v>
      </c>
      <c r="H400">
        <f t="shared" si="30"/>
        <v>2958172.6668595145</v>
      </c>
      <c r="I400">
        <f>I399*(1+(($B400-$B399)/B399))*(1-Input!$B$9/12)</f>
        <v>1293.8604329323264</v>
      </c>
      <c r="J400">
        <f t="shared" si="31"/>
        <v>2814038.0229266067</v>
      </c>
      <c r="K400">
        <f>K399*(1+(($B400-$B399)/B399))*(1-Input!$B$10/12)</f>
        <v>1190.6261535499891</v>
      </c>
      <c r="L400">
        <f t="shared" si="32"/>
        <v>2589193.7624318763</v>
      </c>
    </row>
    <row r="401" spans="1:12" x14ac:dyDescent="0.35">
      <c r="A401" t="str">
        <f>Dati!A401</f>
        <v>2021-03</v>
      </c>
      <c r="B401">
        <f>Dati!B401</f>
        <v>1444.3224263095301</v>
      </c>
      <c r="C401">
        <f t="shared" si="33"/>
        <v>2181</v>
      </c>
      <c r="D401">
        <f>IF(OR(RIGHT(A401,2)="12",RIGHT(A401,2)="03",RIGHT(A401,2)="06",RIGHT(A401,2)="09"),TRUNC(Input!$B$12/B401),0)</f>
        <v>3</v>
      </c>
      <c r="E401">
        <f>IF(D401=0,0,IF(Input!$D$2="FISSA",Input!$D$3,MIN(Input!$D$6,MAX(Input!$D$5,B401*Input!$D$4))))</f>
        <v>30</v>
      </c>
      <c r="F401">
        <f t="shared" si="34"/>
        <v>4020</v>
      </c>
      <c r="G401">
        <f>G400*(1+(($B401-$B400)/B400))*(1-Input!$B$8/12)</f>
        <v>1396.9699646686176</v>
      </c>
      <c r="H401">
        <f t="shared" si="30"/>
        <v>3042771.492942255</v>
      </c>
      <c r="I401">
        <f>I400*(1+(($B401-$B400)/B400))*(1-Input!$B$9/12)</f>
        <v>1328.82924462145</v>
      </c>
      <c r="J401">
        <f t="shared" si="31"/>
        <v>2894156.5825193827</v>
      </c>
      <c r="K401">
        <f>K400*(1+(($B401-$B400)/B400))*(1-Input!$B$10/12)</f>
        <v>1222.5500765326317</v>
      </c>
      <c r="L401">
        <f t="shared" si="32"/>
        <v>2662361.7169176699</v>
      </c>
    </row>
    <row r="402" spans="1:12" x14ac:dyDescent="0.35">
      <c r="A402" t="str">
        <f>Dati!A402</f>
        <v>2021-04</v>
      </c>
      <c r="B402">
        <f>Dati!B402</f>
        <v>1508.0679506014301</v>
      </c>
      <c r="C402">
        <f t="shared" si="33"/>
        <v>2181</v>
      </c>
      <c r="D402">
        <f>IF(OR(RIGHT(A402,2)="12",RIGHT(A402,2)="03",RIGHT(A402,2)="06",RIGHT(A402,2)="09"),TRUNC(Input!$B$12/B402),0)</f>
        <v>0</v>
      </c>
      <c r="E402">
        <f>IF(D402=0,0,IF(Input!$D$2="FISSA",Input!$D$3,MIN(Input!$D$6,MAX(Input!$D$5,B402*Input!$D$4))))</f>
        <v>0</v>
      </c>
      <c r="F402">
        <f t="shared" si="34"/>
        <v>4020</v>
      </c>
      <c r="G402">
        <f>G401*(1+(($B402-$B401)/B401))*(1-Input!$B$8/12)</f>
        <v>1458.5040243284277</v>
      </c>
      <c r="H402">
        <f t="shared" si="30"/>
        <v>3176977.277060301</v>
      </c>
      <c r="I402">
        <f>I401*(1+(($B402-$B401)/B401))*(1-Input!$B$9/12)</f>
        <v>1387.188391230022</v>
      </c>
      <c r="J402">
        <f t="shared" si="31"/>
        <v>3021437.8812726783</v>
      </c>
      <c r="K402">
        <f>K401*(1+(($B402-$B401)/B401))*(1-Input!$B$10/12)</f>
        <v>1275.9757456336308</v>
      </c>
      <c r="L402">
        <f t="shared" si="32"/>
        <v>2778883.1012269487</v>
      </c>
    </row>
    <row r="403" spans="1:12" x14ac:dyDescent="0.35">
      <c r="A403" t="str">
        <f>Dati!A403</f>
        <v>2021-05</v>
      </c>
      <c r="B403">
        <f>Dati!B403</f>
        <v>1532.34799568477</v>
      </c>
      <c r="C403">
        <f t="shared" si="33"/>
        <v>2181</v>
      </c>
      <c r="D403">
        <f>IF(OR(RIGHT(A403,2)="12",RIGHT(A403,2)="03",RIGHT(A403,2)="06",RIGHT(A403,2)="09"),TRUNC(Input!$B$12/B403),0)</f>
        <v>0</v>
      </c>
      <c r="E403">
        <f>IF(D403=0,0,IF(Input!$D$2="FISSA",Input!$D$3,MIN(Input!$D$6,MAX(Input!$D$5,B403*Input!$D$4))))</f>
        <v>0</v>
      </c>
      <c r="F403">
        <f t="shared" si="34"/>
        <v>4020</v>
      </c>
      <c r="G403">
        <f>G402*(1+(($B403-$B402)/B402))*(1-Input!$B$8/12)</f>
        <v>1481.8625863930088</v>
      </c>
      <c r="H403">
        <f t="shared" si="30"/>
        <v>3227922.3009231519</v>
      </c>
      <c r="I403">
        <f>I402*(1+(($B403-$B402)/B402))*(1-Input!$B$9/12)</f>
        <v>1409.2286128262149</v>
      </c>
      <c r="J403">
        <f t="shared" si="31"/>
        <v>3069507.6045739749</v>
      </c>
      <c r="K403">
        <f>K402*(1+(($B403-$B402)/B402))*(1-Input!$B$10/12)</f>
        <v>1295.9788666813599</v>
      </c>
      <c r="L403">
        <f t="shared" si="32"/>
        <v>2822509.9082320458</v>
      </c>
    </row>
    <row r="404" spans="1:12" x14ac:dyDescent="0.35">
      <c r="A404" t="str">
        <f>Dati!A404</f>
        <v>2021-06</v>
      </c>
      <c r="B404">
        <f>Dati!B404</f>
        <v>1553.044934</v>
      </c>
      <c r="C404">
        <f t="shared" si="33"/>
        <v>2184</v>
      </c>
      <c r="D404">
        <f>IF(OR(RIGHT(A404,2)="12",RIGHT(A404,2)="03",RIGHT(A404,2)="06",RIGHT(A404,2)="09"),TRUNC(Input!$B$12/B404),0)</f>
        <v>3</v>
      </c>
      <c r="E404">
        <f>IF(D404=0,0,IF(Input!$D$2="FISSA",Input!$D$3,MIN(Input!$D$6,MAX(Input!$D$5,B404*Input!$D$4))))</f>
        <v>30</v>
      </c>
      <c r="F404">
        <f t="shared" si="34"/>
        <v>4050</v>
      </c>
      <c r="G404">
        <f>G403*(1+(($B404-$B403)/B403))*(1-Input!$B$8/12)</f>
        <v>1501.7524778294378</v>
      </c>
      <c r="H404">
        <f t="shared" si="30"/>
        <v>3275777.411579492</v>
      </c>
      <c r="I404">
        <f>I403*(1+(($B404-$B403)/B403))*(1-Input!$B$9/12)</f>
        <v>1427.9650619789686</v>
      </c>
      <c r="J404">
        <f t="shared" si="31"/>
        <v>3114625.6953620673</v>
      </c>
      <c r="K404">
        <f>K403*(1+(($B404-$B403)/B403))*(1-Input!$B$10/12)</f>
        <v>1312.9359574634627</v>
      </c>
      <c r="L404">
        <f t="shared" si="32"/>
        <v>2863402.1311002024</v>
      </c>
    </row>
    <row r="405" spans="1:12" x14ac:dyDescent="0.35">
      <c r="A405" t="str">
        <f>Dati!A405</f>
        <v>2021-07</v>
      </c>
      <c r="B405">
        <f>Dati!B405</f>
        <v>1564.19616194216</v>
      </c>
      <c r="C405">
        <f t="shared" si="33"/>
        <v>2184</v>
      </c>
      <c r="D405">
        <f>IF(OR(RIGHT(A405,2)="12",RIGHT(A405,2)="03",RIGHT(A405,2)="06",RIGHT(A405,2)="09"),TRUNC(Input!$B$12/B405),0)</f>
        <v>0</v>
      </c>
      <c r="E405">
        <f>IF(D405=0,0,IF(Input!$D$2="FISSA",Input!$D$3,MIN(Input!$D$6,MAX(Input!$D$5,B405*Input!$D$4))))</f>
        <v>0</v>
      </c>
      <c r="F405">
        <f t="shared" si="34"/>
        <v>4050</v>
      </c>
      <c r="G405">
        <f>G404*(1+(($B405-$B404)/B404))*(1-Input!$B$8/12)</f>
        <v>1512.4093692531681</v>
      </c>
      <c r="H405">
        <f t="shared" si="30"/>
        <v>3299052.0624489188</v>
      </c>
      <c r="I405">
        <f>I404*(1+(($B405-$B404)/B404))*(1-Input!$B$9/12)</f>
        <v>1437.9185582290584</v>
      </c>
      <c r="J405">
        <f t="shared" si="31"/>
        <v>3136364.1311722635</v>
      </c>
      <c r="K405">
        <f>K404*(1+(($B405-$B404)/B404))*(1-Input!$B$10/12)</f>
        <v>1321.8121618299306</v>
      </c>
      <c r="L405">
        <f t="shared" si="32"/>
        <v>2882787.7614365686</v>
      </c>
    </row>
    <row r="406" spans="1:12" x14ac:dyDescent="0.35">
      <c r="A406" t="str">
        <f>Dati!A406</f>
        <v>2021-08</v>
      </c>
      <c r="B406">
        <f>Dati!B406</f>
        <v>1603.8342821449501</v>
      </c>
      <c r="C406">
        <f t="shared" si="33"/>
        <v>2184</v>
      </c>
      <c r="D406">
        <f>IF(OR(RIGHT(A406,2)="12",RIGHT(A406,2)="03",RIGHT(A406,2)="06",RIGHT(A406,2)="09"),TRUNC(Input!$B$12/B406),0)</f>
        <v>0</v>
      </c>
      <c r="E406">
        <f>IF(D406=0,0,IF(Input!$D$2="FISSA",Input!$D$3,MIN(Input!$D$6,MAX(Input!$D$5,B406*Input!$D$4))))</f>
        <v>0</v>
      </c>
      <c r="F406">
        <f t="shared" si="34"/>
        <v>4050</v>
      </c>
      <c r="G406">
        <f>G405*(1+(($B406-$B405)/B405))*(1-Input!$B$8/12)</f>
        <v>1550.6059381970394</v>
      </c>
      <c r="H406">
        <f t="shared" si="30"/>
        <v>3382473.369022334</v>
      </c>
      <c r="I406">
        <f>I405*(1+(($B406-$B405)/B405))*(1-Input!$B$9/12)</f>
        <v>1474.0495341385556</v>
      </c>
      <c r="J406">
        <f t="shared" si="31"/>
        <v>3215274.1825586054</v>
      </c>
      <c r="K406">
        <f>K405*(1+(($B406-$B405)/B405))*(1-Input!$B$10/12)</f>
        <v>1354.7433444726237</v>
      </c>
      <c r="L406">
        <f t="shared" si="32"/>
        <v>2954709.4643282103</v>
      </c>
    </row>
    <row r="407" spans="1:12" x14ac:dyDescent="0.35">
      <c r="A407" t="str">
        <f>Dati!A407</f>
        <v>2021-09</v>
      </c>
      <c r="B407">
        <f>Dati!B407</f>
        <v>1538.2672930609399</v>
      </c>
      <c r="C407">
        <f t="shared" si="33"/>
        <v>2187</v>
      </c>
      <c r="D407">
        <f>IF(OR(RIGHT(A407,2)="12",RIGHT(A407,2)="03",RIGHT(A407,2)="06",RIGHT(A407,2)="09"),TRUNC(Input!$B$12/B407),0)</f>
        <v>3</v>
      </c>
      <c r="E407">
        <f>IF(D407=0,0,IF(Input!$D$2="FISSA",Input!$D$3,MIN(Input!$D$6,MAX(Input!$D$5,B407*Input!$D$4))))</f>
        <v>30</v>
      </c>
      <c r="F407">
        <f t="shared" si="34"/>
        <v>4080</v>
      </c>
      <c r="G407">
        <f>G406*(1+(($B407-$B406)/B406))*(1-Input!$B$8/12)</f>
        <v>1487.0910636924284</v>
      </c>
      <c r="H407">
        <f t="shared" si="30"/>
        <v>3248188.156295341</v>
      </c>
      <c r="I407">
        <f>I406*(1+(($B407-$B406)/B406))*(1-Input!$B$9/12)</f>
        <v>1413.4937878762316</v>
      </c>
      <c r="J407">
        <f t="shared" si="31"/>
        <v>3087230.9140853188</v>
      </c>
      <c r="K407">
        <f>K406*(1+(($B407-$B406)/B406))*(1-Input!$B$10/12)</f>
        <v>1298.8181415691242</v>
      </c>
      <c r="L407">
        <f t="shared" si="32"/>
        <v>2836435.2756116749</v>
      </c>
    </row>
    <row r="408" spans="1:12" x14ac:dyDescent="0.35">
      <c r="A408" t="str">
        <f>Dati!A408</f>
        <v>2021-10</v>
      </c>
      <c r="B408">
        <f>Dati!B408</f>
        <v>1617.1796225888399</v>
      </c>
      <c r="C408">
        <f t="shared" si="33"/>
        <v>2187</v>
      </c>
      <c r="D408">
        <f>IF(OR(RIGHT(A408,2)="12",RIGHT(A408,2)="03",RIGHT(A408,2)="06",RIGHT(A408,2)="09"),TRUNC(Input!$B$12/B408),0)</f>
        <v>0</v>
      </c>
      <c r="E408">
        <f>IF(D408=0,0,IF(Input!$D$2="FISSA",Input!$D$3,MIN(Input!$D$6,MAX(Input!$D$5,B408*Input!$D$4))))</f>
        <v>0</v>
      </c>
      <c r="F408">
        <f t="shared" si="34"/>
        <v>4080</v>
      </c>
      <c r="G408">
        <f>G407*(1+(($B408-$B407)/B407))*(1-Input!$B$8/12)</f>
        <v>1563.2477971834933</v>
      </c>
      <c r="H408">
        <f t="shared" si="30"/>
        <v>3414742.9324403</v>
      </c>
      <c r="I408">
        <f>I407*(1+(($B408-$B407)/B407))*(1-Input!$B$9/12)</f>
        <v>1485.695715630188</v>
      </c>
      <c r="J408">
        <f t="shared" si="31"/>
        <v>3245136.5300832214</v>
      </c>
      <c r="K408">
        <f>K407*(1+(($B408-$B407)/B407))*(1-Input!$B$10/12)</f>
        <v>1364.8779152591146</v>
      </c>
      <c r="L408">
        <f t="shared" si="32"/>
        <v>2980908.0006716838</v>
      </c>
    </row>
    <row r="409" spans="1:12" x14ac:dyDescent="0.35">
      <c r="A409" t="str">
        <f>Dati!A409</f>
        <v>2021-11</v>
      </c>
      <c r="B409">
        <f>Dati!B409</f>
        <v>1578.7287100000001</v>
      </c>
      <c r="C409">
        <f t="shared" si="33"/>
        <v>2187</v>
      </c>
      <c r="D409">
        <f>IF(OR(RIGHT(A409,2)="12",RIGHT(A409,2)="03",RIGHT(A409,2)="06",RIGHT(A409,2)="09"),TRUNC(Input!$B$12/B409),0)</f>
        <v>0</v>
      </c>
      <c r="E409">
        <f>IF(D409=0,0,IF(Input!$D$2="FISSA",Input!$D$3,MIN(Input!$D$6,MAX(Input!$D$5,B409*Input!$D$4))))</f>
        <v>0</v>
      </c>
      <c r="F409">
        <f t="shared" si="34"/>
        <v>4080</v>
      </c>
      <c r="G409">
        <f>G408*(1+(($B409-$B408)/B408))*(1-Input!$B$8/12)</f>
        <v>1525.9520227521402</v>
      </c>
      <c r="H409">
        <f t="shared" si="30"/>
        <v>3333177.0737589309</v>
      </c>
      <c r="I409">
        <f>I408*(1+(($B409-$B408)/B408))*(1-Input!$B$9/12)</f>
        <v>1450.0688728804212</v>
      </c>
      <c r="J409">
        <f t="shared" si="31"/>
        <v>3167220.6249894812</v>
      </c>
      <c r="K409">
        <f>K408*(1+(($B409-$B408)/B408))*(1-Input!$B$10/12)</f>
        <v>1331.8706832148209</v>
      </c>
      <c r="L409">
        <f t="shared" si="32"/>
        <v>2908721.1841908135</v>
      </c>
    </row>
    <row r="410" spans="1:12" x14ac:dyDescent="0.35">
      <c r="A410" t="str">
        <f>Dati!A410</f>
        <v>2021-12</v>
      </c>
      <c r="B410">
        <f>Dati!B410</f>
        <v>1642.3845527246499</v>
      </c>
      <c r="C410">
        <f t="shared" si="33"/>
        <v>2190</v>
      </c>
      <c r="D410">
        <f>IF(OR(RIGHT(A410,2)="12",RIGHT(A410,2)="03",RIGHT(A410,2)="06",RIGHT(A410,2)="09"),TRUNC(Input!$B$12/B410),0)</f>
        <v>3</v>
      </c>
      <c r="E410">
        <f>IF(D410=0,0,IF(Input!$D$2="FISSA",Input!$D$3,MIN(Input!$D$6,MAX(Input!$D$5,B410*Input!$D$4))))</f>
        <v>30</v>
      </c>
      <c r="F410">
        <f t="shared" si="34"/>
        <v>4110</v>
      </c>
      <c r="G410">
        <f>G409*(1+(($B410-$B409)/B409))*(1-Input!$B$8/12)</f>
        <v>1587.3475692758623</v>
      </c>
      <c r="H410">
        <f t="shared" si="30"/>
        <v>3472181.1767141386</v>
      </c>
      <c r="I410">
        <f>I409*(1+(($B410-$B409)/B409))*(1-Input!$B$9/12)</f>
        <v>1508.2227500883055</v>
      </c>
      <c r="J410">
        <f t="shared" si="31"/>
        <v>3298897.8226933889</v>
      </c>
      <c r="K410">
        <f>K409*(1+(($B410-$B409)/B409))*(1-Input!$B$10/12)</f>
        <v>1384.9956535008725</v>
      </c>
      <c r="L410">
        <f t="shared" si="32"/>
        <v>3029030.4811669108</v>
      </c>
    </row>
    <row r="411" spans="1:12" x14ac:dyDescent="0.35">
      <c r="A411" t="str">
        <f>Dati!A411</f>
        <v>2022-01</v>
      </c>
      <c r="B411">
        <f>Dati!B411</f>
        <v>1562.03022844059</v>
      </c>
      <c r="C411">
        <f t="shared" si="33"/>
        <v>2190</v>
      </c>
      <c r="D411">
        <f>IF(OR(RIGHT(A411,2)="12",RIGHT(A411,2)="03",RIGHT(A411,2)="06",RIGHT(A411,2)="09"),TRUNC(Input!$B$12/B411),0)</f>
        <v>0</v>
      </c>
      <c r="E411">
        <f>IF(D411=0,0,IF(Input!$D$2="FISSA",Input!$D$3,MIN(Input!$D$6,MAX(Input!$D$5,B411*Input!$D$4))))</f>
        <v>0</v>
      </c>
      <c r="F411">
        <f t="shared" si="34"/>
        <v>4110</v>
      </c>
      <c r="G411">
        <f>G410*(1+(($B411-$B410)/B410))*(1-Input!$B$8/12)</f>
        <v>1509.560144362687</v>
      </c>
      <c r="H411">
        <f t="shared" si="30"/>
        <v>3301826.7161542843</v>
      </c>
      <c r="I411">
        <f>I410*(1+(($B411-$B410)/B410))*(1-Input!$B$9/12)</f>
        <v>1434.1335058431494</v>
      </c>
      <c r="J411">
        <f t="shared" si="31"/>
        <v>3136642.3777964972</v>
      </c>
      <c r="K411">
        <f>K410*(1+(($B411-$B410)/B410))*(1-Input!$B$10/12)</f>
        <v>1316.6853369739695</v>
      </c>
      <c r="L411">
        <f t="shared" si="32"/>
        <v>2879430.8879729933</v>
      </c>
    </row>
    <row r="412" spans="1:12" x14ac:dyDescent="0.35">
      <c r="A412" t="str">
        <f>Dati!A412</f>
        <v>2022-02</v>
      </c>
      <c r="B412">
        <f>Dati!B412</f>
        <v>1522.1551236661101</v>
      </c>
      <c r="C412">
        <f t="shared" si="33"/>
        <v>2190</v>
      </c>
      <c r="D412">
        <f>IF(OR(RIGHT(A412,2)="12",RIGHT(A412,2)="03",RIGHT(A412,2)="06",RIGHT(A412,2)="09"),TRUNC(Input!$B$12/B412),0)</f>
        <v>0</v>
      </c>
      <c r="E412">
        <f>IF(D412=0,0,IF(Input!$D$2="FISSA",Input!$D$3,MIN(Input!$D$6,MAX(Input!$D$5,B412*Input!$D$4))))</f>
        <v>0</v>
      </c>
      <c r="F412">
        <f t="shared" si="34"/>
        <v>4110</v>
      </c>
      <c r="G412">
        <f>G411*(1+(($B412-$B411)/B411))*(1-Input!$B$8/12)</f>
        <v>1470.9018969873184</v>
      </c>
      <c r="H412">
        <f t="shared" si="30"/>
        <v>3217165.1544022271</v>
      </c>
      <c r="I412">
        <f>I411*(1+(($B412-$B411)/B411))*(1-Input!$B$9/12)</f>
        <v>1397.2321649237615</v>
      </c>
      <c r="J412">
        <f t="shared" si="31"/>
        <v>3055828.4411830376</v>
      </c>
      <c r="K412">
        <f>K411*(1+(($B412-$B411)/B411))*(1-Input!$B$10/12)</f>
        <v>1282.5387194177408</v>
      </c>
      <c r="L412">
        <f t="shared" si="32"/>
        <v>2804649.7955248524</v>
      </c>
    </row>
    <row r="413" spans="1:12" x14ac:dyDescent="0.35">
      <c r="A413" t="str">
        <f>Dati!A413</f>
        <v>2022-03</v>
      </c>
      <c r="B413">
        <f>Dati!B413</f>
        <v>1556.02200361062</v>
      </c>
      <c r="C413">
        <f t="shared" si="33"/>
        <v>2193</v>
      </c>
      <c r="D413">
        <f>IF(OR(RIGHT(A413,2)="12",RIGHT(A413,2)="03",RIGHT(A413,2)="06",RIGHT(A413,2)="09"),TRUNC(Input!$B$12/B413),0)</f>
        <v>3</v>
      </c>
      <c r="E413">
        <f>IF(D413=0,0,IF(Input!$D$2="FISSA",Input!$D$3,MIN(Input!$D$6,MAX(Input!$D$5,B413*Input!$D$4))))</f>
        <v>30</v>
      </c>
      <c r="F413">
        <f t="shared" si="34"/>
        <v>4140</v>
      </c>
      <c r="G413">
        <f>G412*(1+(($B413-$B412)/B412))*(1-Input!$B$8/12)</f>
        <v>1503.5031263500853</v>
      </c>
      <c r="H413">
        <f t="shared" si="30"/>
        <v>3293042.3560857368</v>
      </c>
      <c r="I413">
        <f>I412*(1+(($B413-$B412)/B412))*(1-Input!$B$9/12)</f>
        <v>1428.0220303960184</v>
      </c>
      <c r="J413">
        <f t="shared" si="31"/>
        <v>3127512.3126584683</v>
      </c>
      <c r="K413">
        <f>K412*(1+(($B413-$B412)/B412))*(1-Input!$B$10/12)</f>
        <v>1310.5280220917487</v>
      </c>
      <c r="L413">
        <f t="shared" si="32"/>
        <v>2869847.9524472049</v>
      </c>
    </row>
    <row r="414" spans="1:12" x14ac:dyDescent="0.35">
      <c r="A414" t="str">
        <f>Dati!A414</f>
        <v>2022-04</v>
      </c>
      <c r="B414">
        <f>Dati!B414</f>
        <v>1432.0572561531301</v>
      </c>
      <c r="C414">
        <f t="shared" si="33"/>
        <v>2193</v>
      </c>
      <c r="D414">
        <f>IF(OR(RIGHT(A414,2)="12",RIGHT(A414,2)="03",RIGHT(A414,2)="06",RIGHT(A414,2)="09"),TRUNC(Input!$B$12/B414),0)</f>
        <v>0</v>
      </c>
      <c r="E414">
        <f>IF(D414=0,0,IF(Input!$D$2="FISSA",Input!$D$3,MIN(Input!$D$6,MAX(Input!$D$5,B414*Input!$D$4))))</f>
        <v>0</v>
      </c>
      <c r="F414">
        <f t="shared" si="34"/>
        <v>4140</v>
      </c>
      <c r="G414">
        <f>G413*(1+(($B414-$B413)/B413))*(1-Input!$B$8/12)</f>
        <v>1383.6071286456092</v>
      </c>
      <c r="H414">
        <f t="shared" si="30"/>
        <v>3030110.4331198209</v>
      </c>
      <c r="I414">
        <f>I413*(1+(($B414-$B413)/B413))*(1-Input!$B$9/12)</f>
        <v>1313.9809477144206</v>
      </c>
      <c r="J414">
        <f t="shared" si="31"/>
        <v>2877420.2183377245</v>
      </c>
      <c r="K414">
        <f>K413*(1+(($B414-$B413)/B413))*(1-Input!$B$10/12)</f>
        <v>1205.6186734018149</v>
      </c>
      <c r="L414">
        <f t="shared" si="32"/>
        <v>2639781.75077018</v>
      </c>
    </row>
    <row r="415" spans="1:12" x14ac:dyDescent="0.35">
      <c r="A415" t="str">
        <f>Dati!A415</f>
        <v>2022-05</v>
      </c>
      <c r="B415">
        <f>Dati!B415</f>
        <v>1434.7508546625299</v>
      </c>
      <c r="C415">
        <f t="shared" si="33"/>
        <v>2193</v>
      </c>
      <c r="D415">
        <f>IF(OR(RIGHT(A415,2)="12",RIGHT(A415,2)="03",RIGHT(A415,2)="06",RIGHT(A415,2)="09"),TRUNC(Input!$B$12/B415),0)</f>
        <v>0</v>
      </c>
      <c r="E415">
        <f>IF(D415=0,0,IF(Input!$D$2="FISSA",Input!$D$3,MIN(Input!$D$6,MAX(Input!$D$5,B415*Input!$D$4))))</f>
        <v>0</v>
      </c>
      <c r="F415">
        <f t="shared" si="34"/>
        <v>4140</v>
      </c>
      <c r="G415">
        <f>G414*(1+(($B415-$B414)/B414))*(1-Input!$B$8/12)</f>
        <v>1386.094078422338</v>
      </c>
      <c r="H415">
        <f t="shared" si="30"/>
        <v>3035564.3139801873</v>
      </c>
      <c r="I415">
        <f>I414*(1+(($B415-$B414)/B414))*(1-Input!$B$9/12)</f>
        <v>1316.1781921032257</v>
      </c>
      <c r="J415">
        <f t="shared" si="31"/>
        <v>2882238.7752823741</v>
      </c>
      <c r="K415">
        <f>K414*(1+(($B415-$B414)/B414))*(1-Input!$B$10/12)</f>
        <v>1207.3830709551935</v>
      </c>
      <c r="L415">
        <f t="shared" si="32"/>
        <v>2643651.0746047394</v>
      </c>
    </row>
    <row r="416" spans="1:12" x14ac:dyDescent="0.35">
      <c r="A416" t="str">
        <f>Dati!A416</f>
        <v>2022-06</v>
      </c>
      <c r="B416">
        <f>Dati!B416</f>
        <v>1314.39765391733</v>
      </c>
      <c r="C416">
        <f t="shared" si="33"/>
        <v>2196</v>
      </c>
      <c r="D416">
        <f>IF(OR(RIGHT(A416,2)="12",RIGHT(A416,2)="03",RIGHT(A416,2)="06",RIGHT(A416,2)="09"),TRUNC(Input!$B$12/B416),0)</f>
        <v>3</v>
      </c>
      <c r="E416">
        <f>IF(D416=0,0,IF(Input!$D$2="FISSA",Input!$D$3,MIN(Input!$D$6,MAX(Input!$D$5,B416*Input!$D$4))))</f>
        <v>30</v>
      </c>
      <c r="F416">
        <f t="shared" si="34"/>
        <v>4170</v>
      </c>
      <c r="G416">
        <f>G415*(1+(($B416-$B415)/B415))*(1-Input!$B$8/12)</f>
        <v>1269.716603153224</v>
      </c>
      <c r="H416">
        <f t="shared" si="30"/>
        <v>2784127.66052448</v>
      </c>
      <c r="I416">
        <f>I415*(1+(($B416-$B415)/B415))*(1-Input!$B$9/12)</f>
        <v>1205.5201844965343</v>
      </c>
      <c r="J416">
        <f t="shared" si="31"/>
        <v>2643152.3251543893</v>
      </c>
      <c r="K416">
        <f>K415*(1+(($B416-$B415)/B415))*(1-Input!$B$10/12)</f>
        <v>1105.6416020985939</v>
      </c>
      <c r="L416">
        <f t="shared" si="32"/>
        <v>2423818.958208512</v>
      </c>
    </row>
    <row r="417" spans="1:12" x14ac:dyDescent="0.35">
      <c r="A417" t="str">
        <f>Dati!A417</f>
        <v>2022-07</v>
      </c>
      <c r="B417">
        <f>Dati!B417</f>
        <v>1406.6502781536999</v>
      </c>
      <c r="C417">
        <f t="shared" si="33"/>
        <v>2196</v>
      </c>
      <c r="D417">
        <f>IF(OR(RIGHT(A417,2)="12",RIGHT(A417,2)="03",RIGHT(A417,2)="06",RIGHT(A417,2)="09"),TRUNC(Input!$B$12/B417),0)</f>
        <v>0</v>
      </c>
      <c r="E417">
        <f>IF(D417=0,0,IF(Input!$D$2="FISSA",Input!$D$3,MIN(Input!$D$6,MAX(Input!$D$5,B417*Input!$D$4))))</f>
        <v>0</v>
      </c>
      <c r="F417">
        <f t="shared" si="34"/>
        <v>4170</v>
      </c>
      <c r="G417">
        <f>G416*(1+(($B417-$B416)/B416))*(1-Input!$B$8/12)</f>
        <v>1358.7199965029981</v>
      </c>
      <c r="H417">
        <f t="shared" si="30"/>
        <v>2979579.1123205838</v>
      </c>
      <c r="I417">
        <f>I416*(1+(($B417-$B416)/B416))*(1-Input!$B$9/12)</f>
        <v>1289.8623316297833</v>
      </c>
      <c r="J417">
        <f t="shared" si="31"/>
        <v>2828367.6802590042</v>
      </c>
      <c r="K417">
        <f>K416*(1+(($B417-$B416)/B416))*(1-Input!$B$10/12)</f>
        <v>1182.7494070908442</v>
      </c>
      <c r="L417">
        <f t="shared" si="32"/>
        <v>2593147.6979714939</v>
      </c>
    </row>
    <row r="418" spans="1:12" x14ac:dyDescent="0.35">
      <c r="A418" t="str">
        <f>Dati!A418</f>
        <v>2022-08</v>
      </c>
      <c r="B418">
        <f>Dati!B418</f>
        <v>1355.4129656441901</v>
      </c>
      <c r="C418">
        <f t="shared" si="33"/>
        <v>2196</v>
      </c>
      <c r="D418">
        <f>IF(OR(RIGHT(A418,2)="12",RIGHT(A418,2)="03",RIGHT(A418,2)="06",RIGHT(A418,2)="09"),TRUNC(Input!$B$12/B418),0)</f>
        <v>0</v>
      </c>
      <c r="E418">
        <f>IF(D418=0,0,IF(Input!$D$2="FISSA",Input!$D$3,MIN(Input!$D$6,MAX(Input!$D$5,B418*Input!$D$4))))</f>
        <v>0</v>
      </c>
      <c r="F418">
        <f t="shared" si="34"/>
        <v>4170</v>
      </c>
      <c r="G418">
        <f>G417*(1+(($B418-$B417)/B417))*(1-Input!$B$8/12)</f>
        <v>1309.119444717672</v>
      </c>
      <c r="H418">
        <f t="shared" si="30"/>
        <v>2870656.3006000076</v>
      </c>
      <c r="I418">
        <f>I417*(1+(($B418-$B417)/B417))*(1-Input!$B$9/12)</f>
        <v>1242.6200932624597</v>
      </c>
      <c r="J418">
        <f t="shared" si="31"/>
        <v>2724623.7248043614</v>
      </c>
      <c r="K418">
        <f>K417*(1+(($B418-$B417)/B417))*(1-Input!$B$10/12)</f>
        <v>1139.1928343873201</v>
      </c>
      <c r="L418">
        <f t="shared" si="32"/>
        <v>2497497.4643145548</v>
      </c>
    </row>
    <row r="419" spans="1:12" x14ac:dyDescent="0.35">
      <c r="A419" t="str">
        <f>Dati!A419</f>
        <v>2022-09</v>
      </c>
      <c r="B419">
        <f>Dati!B419</f>
        <v>1226.2292366762899</v>
      </c>
      <c r="C419">
        <f t="shared" si="33"/>
        <v>2200</v>
      </c>
      <c r="D419">
        <f>IF(OR(RIGHT(A419,2)="12",RIGHT(A419,2)="03",RIGHT(A419,2)="06",RIGHT(A419,2)="09"),TRUNC(Input!$B$12/B419),0)</f>
        <v>4</v>
      </c>
      <c r="E419">
        <f>IF(D419=0,0,IF(Input!$D$2="FISSA",Input!$D$3,MIN(Input!$D$6,MAX(Input!$D$5,B419*Input!$D$4))))</f>
        <v>30</v>
      </c>
      <c r="F419">
        <f t="shared" si="34"/>
        <v>4200</v>
      </c>
      <c r="G419">
        <f>G418*(1+(($B419-$B418)/B418))*(1-Input!$B$8/12)</f>
        <v>1184.2492323166173</v>
      </c>
      <c r="H419">
        <f t="shared" si="30"/>
        <v>2601148.3110965579</v>
      </c>
      <c r="I419">
        <f>I418*(1+(($B419-$B418)/B418))*(1-Input!$B$9/12)</f>
        <v>1123.9523907675243</v>
      </c>
      <c r="J419">
        <f t="shared" si="31"/>
        <v>2468495.2596885534</v>
      </c>
      <c r="K419">
        <f>K418*(1+(($B419-$B418)/B418))*(1-Input!$B$10/12)</f>
        <v>1030.1875138039588</v>
      </c>
      <c r="L419">
        <f t="shared" si="32"/>
        <v>2262212.5303687095</v>
      </c>
    </row>
    <row r="420" spans="1:12" x14ac:dyDescent="0.35">
      <c r="A420" t="str">
        <f>Dati!A420</f>
        <v>2022-10</v>
      </c>
      <c r="B420">
        <f>Dati!B420</f>
        <v>1300.54199048591</v>
      </c>
      <c r="C420">
        <f t="shared" si="33"/>
        <v>2200</v>
      </c>
      <c r="D420">
        <f>IF(OR(RIGHT(A420,2)="12",RIGHT(A420,2)="03",RIGHT(A420,2)="06",RIGHT(A420,2)="09"),TRUNC(Input!$B$12/B420),0)</f>
        <v>0</v>
      </c>
      <c r="E420">
        <f>IF(D420=0,0,IF(Input!$D$2="FISSA",Input!$D$3,MIN(Input!$D$6,MAX(Input!$D$5,B420*Input!$D$4))))</f>
        <v>0</v>
      </c>
      <c r="F420">
        <f t="shared" si="34"/>
        <v>4200</v>
      </c>
      <c r="G420">
        <f>G419*(1+(($B420-$B419)/B419))*(1-Input!$B$8/12)</f>
        <v>1255.9132180278705</v>
      </c>
      <c r="H420">
        <f t="shared" si="30"/>
        <v>2758809.0796613148</v>
      </c>
      <c r="I420">
        <f>I419*(1+(($B420-$B419)/B419))*(1-Input!$B$9/12)</f>
        <v>1191.818548363945</v>
      </c>
      <c r="J420">
        <f t="shared" si="31"/>
        <v>2617800.8064006791</v>
      </c>
      <c r="K420">
        <f>K419*(1+(($B420-$B419)/B419))*(1-Input!$B$10/12)</f>
        <v>1092.1643595149706</v>
      </c>
      <c r="L420">
        <f t="shared" si="32"/>
        <v>2398561.590932935</v>
      </c>
    </row>
    <row r="421" spans="1:12" x14ac:dyDescent="0.35">
      <c r="A421" t="str">
        <f>Dati!A421</f>
        <v>2022-11</v>
      </c>
      <c r="B421">
        <f>Dati!B421</f>
        <v>1402.0131917321901</v>
      </c>
      <c r="C421">
        <f t="shared" si="33"/>
        <v>2200</v>
      </c>
      <c r="D421">
        <f>IF(OR(RIGHT(A421,2)="12",RIGHT(A421,2)="03",RIGHT(A421,2)="06",RIGHT(A421,2)="09"),TRUNC(Input!$B$12/B421),0)</f>
        <v>0</v>
      </c>
      <c r="E421">
        <f>IF(D421=0,0,IF(Input!$D$2="FISSA",Input!$D$3,MIN(Input!$D$6,MAX(Input!$D$5,B421*Input!$D$4))))</f>
        <v>0</v>
      </c>
      <c r="F421">
        <f t="shared" si="34"/>
        <v>4200</v>
      </c>
      <c r="G421">
        <f>G420*(1+(($B421-$B420)/B420))*(1-Input!$B$8/12)</f>
        <v>1353.7895572136058</v>
      </c>
      <c r="H421">
        <f t="shared" si="30"/>
        <v>2974137.025869933</v>
      </c>
      <c r="I421">
        <f>I420*(1+(($B421-$B420)/B420))*(1-Input!$B$9/12)</f>
        <v>1284.5392348488544</v>
      </c>
      <c r="J421">
        <f t="shared" si="31"/>
        <v>2821786.3166674799</v>
      </c>
      <c r="K421">
        <f>K420*(1+(($B421-$B420)/B420))*(1-Input!$B$10/12)</f>
        <v>1176.8868969708346</v>
      </c>
      <c r="L421">
        <f t="shared" si="32"/>
        <v>2584951.1733358363</v>
      </c>
    </row>
    <row r="422" spans="1:12" x14ac:dyDescent="0.35">
      <c r="A422" t="str">
        <f>Dati!A422</f>
        <v>2022-12</v>
      </c>
      <c r="B422">
        <f>Dati!B422</f>
        <v>1347.3998688822501</v>
      </c>
      <c r="C422">
        <f t="shared" si="33"/>
        <v>2203</v>
      </c>
      <c r="D422">
        <f>IF(OR(RIGHT(A422,2)="12",RIGHT(A422,2)="03",RIGHT(A422,2)="06",RIGHT(A422,2)="09"),TRUNC(Input!$B$12/B422),0)</f>
        <v>3</v>
      </c>
      <c r="E422">
        <f>IF(D422=0,0,IF(Input!$D$2="FISSA",Input!$D$3,MIN(Input!$D$6,MAX(Input!$D$5,B422*Input!$D$4))))</f>
        <v>30</v>
      </c>
      <c r="F422">
        <f t="shared" si="34"/>
        <v>4230</v>
      </c>
      <c r="G422">
        <f>G421*(1+(($B422-$B421)/B421))*(1-Input!$B$8/12)</f>
        <v>1300.9462925530408</v>
      </c>
      <c r="H422">
        <f t="shared" si="30"/>
        <v>2861754.6824943488</v>
      </c>
      <c r="I422">
        <f>I421*(1+(($B422-$B421)/B421))*(1-Input!$B$9/12)</f>
        <v>1234.2447460418537</v>
      </c>
      <c r="J422">
        <f t="shared" si="31"/>
        <v>2714811.1755302036</v>
      </c>
      <c r="K422">
        <f>K421*(1+(($B422-$B421)/B421))*(1-Input!$B$10/12)</f>
        <v>1130.5717636329305</v>
      </c>
      <c r="L422">
        <f t="shared" si="32"/>
        <v>2486419.5952833458</v>
      </c>
    </row>
    <row r="423" spans="1:12" x14ac:dyDescent="0.35">
      <c r="A423" t="str">
        <f>Dati!A423</f>
        <v>2023-01</v>
      </c>
      <c r="B423">
        <f>Dati!B423</f>
        <v>1444.3159081977999</v>
      </c>
      <c r="C423">
        <f t="shared" si="33"/>
        <v>2203</v>
      </c>
      <c r="D423">
        <f>IF(OR(RIGHT(A423,2)="12",RIGHT(A423,2)="03",RIGHT(A423,2)="06",RIGHT(A423,2)="09"),TRUNC(Input!$B$12/B423),0)</f>
        <v>0</v>
      </c>
      <c r="E423">
        <f>IF(D423=0,0,IF(Input!$D$2="FISSA",Input!$D$3,MIN(Input!$D$6,MAX(Input!$D$5,B423*Input!$D$4))))</f>
        <v>0</v>
      </c>
      <c r="F423">
        <f t="shared" si="34"/>
        <v>4230</v>
      </c>
      <c r="G423">
        <f>G422*(1+(($B423-$B422)/B422))*(1-Input!$B$8/12)</f>
        <v>1394.4047999290156</v>
      </c>
      <c r="H423">
        <f t="shared" si="30"/>
        <v>3067643.7742436212</v>
      </c>
      <c r="I423">
        <f>I422*(1+(($B423-$B422)/B422))*(1-Input!$B$9/12)</f>
        <v>1322.7461121874392</v>
      </c>
      <c r="J423">
        <f t="shared" si="31"/>
        <v>2909779.6851489283</v>
      </c>
      <c r="K423">
        <f>K422*(1+(($B423-$B422)/B422))*(1-Input!$B$10/12)</f>
        <v>1211.3867940097764</v>
      </c>
      <c r="L423">
        <f t="shared" si="32"/>
        <v>2664455.1072035376</v>
      </c>
    </row>
    <row r="424" spans="1:12" x14ac:dyDescent="0.35">
      <c r="A424" t="str">
        <f>Dati!A424</f>
        <v>2023-02</v>
      </c>
      <c r="B424">
        <f>Dati!B424</f>
        <v>1403.4293027966</v>
      </c>
      <c r="C424">
        <f t="shared" si="33"/>
        <v>2203</v>
      </c>
      <c r="D424">
        <f>IF(OR(RIGHT(A424,2)="12",RIGHT(A424,2)="03",RIGHT(A424,2)="06",RIGHT(A424,2)="09"),TRUNC(Input!$B$12/B424),0)</f>
        <v>0</v>
      </c>
      <c r="E424">
        <f>IF(D424=0,0,IF(Input!$D$2="FISSA",Input!$D$3,MIN(Input!$D$6,MAX(Input!$D$5,B424*Input!$D$4))))</f>
        <v>0</v>
      </c>
      <c r="F424">
        <f t="shared" si="34"/>
        <v>4230</v>
      </c>
      <c r="G424">
        <f>G423*(1+(($B424-$B423)/B423))*(1-Input!$B$8/12)</f>
        <v>1354.8181987249006</v>
      </c>
      <c r="H424">
        <f t="shared" si="30"/>
        <v>2980434.4917909559</v>
      </c>
      <c r="I424">
        <f>I423*(1+(($B424-$B423)/B423))*(1-Input!$B$9/12)</f>
        <v>1285.0332101862907</v>
      </c>
      <c r="J424">
        <f t="shared" si="31"/>
        <v>2826698.1620403985</v>
      </c>
      <c r="K424">
        <f>K423*(1+(($B424-$B423)/B423))*(1-Input!$B$10/12)</f>
        <v>1176.6036369677611</v>
      </c>
      <c r="L424">
        <f t="shared" si="32"/>
        <v>2587827.8122399775</v>
      </c>
    </row>
    <row r="425" spans="1:12" x14ac:dyDescent="0.35">
      <c r="A425" t="str">
        <f>Dati!A425</f>
        <v>2023-03</v>
      </c>
      <c r="B425">
        <f>Dati!B425</f>
        <v>1447.67490812246</v>
      </c>
      <c r="C425">
        <f t="shared" si="33"/>
        <v>2206</v>
      </c>
      <c r="D425">
        <f>IF(OR(RIGHT(A425,2)="12",RIGHT(A425,2)="03",RIGHT(A425,2)="06",RIGHT(A425,2)="09"),TRUNC(Input!$B$12/B425),0)</f>
        <v>3</v>
      </c>
      <c r="E425">
        <f>IF(D425=0,0,IF(Input!$D$2="FISSA",Input!$D$3,MIN(Input!$D$6,MAX(Input!$D$5,B425*Input!$D$4))))</f>
        <v>30</v>
      </c>
      <c r="F425">
        <f t="shared" si="34"/>
        <v>4260</v>
      </c>
      <c r="G425">
        <f>G424*(1+(($B425-$B424)/B424))*(1-Input!$B$8/12)</f>
        <v>1397.414791583077</v>
      </c>
      <c r="H425">
        <f t="shared" si="30"/>
        <v>3078437.0302322679</v>
      </c>
      <c r="I425">
        <f>I424*(1+(($B425-$B424)/B424))*(1-Input!$B$9/12)</f>
        <v>1325.2700126265563</v>
      </c>
      <c r="J425">
        <f t="shared" si="31"/>
        <v>2919285.6478541833</v>
      </c>
      <c r="K425">
        <f>K424*(1+(($B425-$B424)/B424))*(1-Input!$B$10/12)</f>
        <v>1213.1924521124959</v>
      </c>
      <c r="L425">
        <f t="shared" si="32"/>
        <v>2672042.5493601658</v>
      </c>
    </row>
    <row r="426" spans="1:12" x14ac:dyDescent="0.35">
      <c r="A426" t="str">
        <f>Dati!A426</f>
        <v>2023-04</v>
      </c>
      <c r="B426">
        <f>Dati!B426</f>
        <v>1469.1699282598099</v>
      </c>
      <c r="C426">
        <f t="shared" si="33"/>
        <v>2206</v>
      </c>
      <c r="D426">
        <f>IF(OR(RIGHT(A426,2)="12",RIGHT(A426,2)="03",RIGHT(A426,2)="06",RIGHT(A426,2)="09"),TRUNC(Input!$B$12/B426),0)</f>
        <v>0</v>
      </c>
      <c r="E426">
        <f>IF(D426=0,0,IF(Input!$D$2="FISSA",Input!$D$3,MIN(Input!$D$6,MAX(Input!$D$5,B426*Input!$D$4))))</f>
        <v>0</v>
      </c>
      <c r="F426">
        <f t="shared" si="34"/>
        <v>4260</v>
      </c>
      <c r="G426">
        <f>G425*(1+(($B426-$B425)/B425))*(1-Input!$B$8/12)</f>
        <v>1418.0453711894834</v>
      </c>
      <c r="H426">
        <f t="shared" si="30"/>
        <v>3123948.0888440004</v>
      </c>
      <c r="I426">
        <f>I425*(1+(($B426-$B425)/B425))*(1-Input!$B$9/12)</f>
        <v>1344.6673722761525</v>
      </c>
      <c r="J426">
        <f t="shared" si="31"/>
        <v>2962076.2232411923</v>
      </c>
      <c r="K426">
        <f>K425*(1+(($B426-$B425)/B425))*(1-Input!$B$10/12)</f>
        <v>1230.6928835064696</v>
      </c>
      <c r="L426">
        <f t="shared" si="32"/>
        <v>2710648.501015272</v>
      </c>
    </row>
    <row r="427" spans="1:12" x14ac:dyDescent="0.35">
      <c r="A427" t="str">
        <f>Dati!A427</f>
        <v>2023-05</v>
      </c>
      <c r="B427">
        <f>Dati!B427</f>
        <v>1454.4817842935599</v>
      </c>
      <c r="C427">
        <f t="shared" si="33"/>
        <v>2206</v>
      </c>
      <c r="D427">
        <f>IF(OR(RIGHT(A427,2)="12",RIGHT(A427,2)="03",RIGHT(A427,2)="06",RIGHT(A427,2)="09"),TRUNC(Input!$B$12/B427),0)</f>
        <v>0</v>
      </c>
      <c r="E427">
        <f>IF(D427=0,0,IF(Input!$D$2="FISSA",Input!$D$3,MIN(Input!$D$6,MAX(Input!$D$5,B427*Input!$D$4))))</f>
        <v>0</v>
      </c>
      <c r="F427">
        <f t="shared" si="34"/>
        <v>4260</v>
      </c>
      <c r="G427">
        <f>G426*(1+(($B427-$B426)/B426))*(1-Input!$B$8/12)</f>
        <v>1403.7513600460245</v>
      </c>
      <c r="H427">
        <f t="shared" si="30"/>
        <v>3092415.5002615303</v>
      </c>
      <c r="I427">
        <f>I426*(1+(($B427-$B426)/B426))*(1-Input!$B$9/12)</f>
        <v>1330.9466142564449</v>
      </c>
      <c r="J427">
        <f t="shared" si="31"/>
        <v>2931808.2310497174</v>
      </c>
      <c r="K427">
        <f>K426*(1+(($B427-$B426)/B426))*(1-Input!$B$10/12)</f>
        <v>1217.88127083009</v>
      </c>
      <c r="L427">
        <f t="shared" si="32"/>
        <v>2682386.0834511784</v>
      </c>
    </row>
    <row r="428" spans="1:12" x14ac:dyDescent="0.35">
      <c r="A428" t="str">
        <f>Dati!A428</f>
        <v>2023-06</v>
      </c>
      <c r="B428">
        <f>Dati!B428</f>
        <v>1539.5734746708399</v>
      </c>
      <c r="C428">
        <f t="shared" si="33"/>
        <v>2209</v>
      </c>
      <c r="D428">
        <f>IF(OR(RIGHT(A428,2)="12",RIGHT(A428,2)="03",RIGHT(A428,2)="06",RIGHT(A428,2)="09"),TRUNC(Input!$B$12/B428),0)</f>
        <v>3</v>
      </c>
      <c r="E428">
        <f>IF(D428=0,0,IF(Input!$D$2="FISSA",Input!$D$3,MIN(Input!$D$6,MAX(Input!$D$5,B428*Input!$D$4))))</f>
        <v>30</v>
      </c>
      <c r="F428">
        <f t="shared" si="34"/>
        <v>4290</v>
      </c>
      <c r="G428">
        <f>G427*(1+(($B428-$B427)/B427))*(1-Input!$B$8/12)</f>
        <v>1485.75134051128</v>
      </c>
      <c r="H428">
        <f t="shared" si="30"/>
        <v>3277734.7111894176</v>
      </c>
      <c r="I428">
        <f>I427*(1+(($B428-$B427)/B427))*(1-Input!$B$9/12)</f>
        <v>1408.5176121581014</v>
      </c>
      <c r="J428">
        <f t="shared" si="31"/>
        <v>3107125.405257246</v>
      </c>
      <c r="K428">
        <f>K427*(1+(($B428-$B427)/B427))*(1-Input!$B$10/12)</f>
        <v>1288.5939602219144</v>
      </c>
      <c r="L428">
        <f t="shared" si="32"/>
        <v>2842214.0581302089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8B94-C994-4EE3-A60D-B76898934100}">
  <dimension ref="A1:G9"/>
  <sheetViews>
    <sheetView tabSelected="1" zoomScale="200" zoomScaleNormal="200" workbookViewId="0">
      <selection activeCell="C12" sqref="C12"/>
    </sheetView>
  </sheetViews>
  <sheetFormatPr defaultRowHeight="14.5" x14ac:dyDescent="0.35"/>
  <cols>
    <col min="2" max="2" width="23.36328125" bestFit="1" customWidth="1"/>
    <col min="3" max="3" width="12.1796875" customWidth="1"/>
    <col min="4" max="4" width="23.36328125" bestFit="1" customWidth="1"/>
    <col min="5" max="5" width="10.6328125" customWidth="1"/>
    <col min="6" max="6" width="23.36328125" bestFit="1" customWidth="1"/>
    <col min="7" max="7" width="13" customWidth="1"/>
  </cols>
  <sheetData>
    <row r="1" spans="1:7" ht="23.5" x14ac:dyDescent="0.35">
      <c r="A1" s="10"/>
      <c r="B1" s="11" t="s">
        <v>452</v>
      </c>
      <c r="C1" s="11"/>
      <c r="D1" s="12" t="s">
        <v>453</v>
      </c>
      <c r="E1" s="12"/>
      <c r="F1" s="13" t="s">
        <v>454</v>
      </c>
      <c r="G1" s="13"/>
    </row>
    <row r="2" spans="1:7" ht="23.5" x14ac:dyDescent="0.35">
      <c r="A2" s="14" t="s">
        <v>438</v>
      </c>
      <c r="B2" s="8">
        <f>'Risultati comm. 1'!H428</f>
        <v>3281309.7111894176</v>
      </c>
      <c r="C2" s="15" t="s">
        <v>455</v>
      </c>
      <c r="D2" s="8">
        <f>'Risultati comm. 2'!H428</f>
        <v>3279879.7111894176</v>
      </c>
      <c r="E2" s="15">
        <f>D2/$B$2</f>
        <v>0.99956419840677535</v>
      </c>
      <c r="F2" s="8">
        <f>'Risultati comm. 3'!H428</f>
        <v>3277734.7111894176</v>
      </c>
      <c r="G2" s="15">
        <f>F2/B2</f>
        <v>0.99891049601693827</v>
      </c>
    </row>
    <row r="3" spans="1:7" ht="23.5" customHeight="1" x14ac:dyDescent="0.35">
      <c r="A3" s="14"/>
      <c r="B3" s="9" t="s">
        <v>455</v>
      </c>
      <c r="C3" s="16"/>
      <c r="D3" s="9" t="s">
        <v>455</v>
      </c>
      <c r="E3" s="16"/>
      <c r="F3" s="9" t="s">
        <v>455</v>
      </c>
      <c r="G3" s="16"/>
    </row>
    <row r="4" spans="1:7" ht="23.5" x14ac:dyDescent="0.35">
      <c r="A4" s="12" t="s">
        <v>439</v>
      </c>
      <c r="B4" s="8">
        <f>'Risultati comm. 1'!J428</f>
        <v>3110700.405257246</v>
      </c>
      <c r="C4" s="15" t="s">
        <v>455</v>
      </c>
      <c r="D4" s="8">
        <f>'Risultati comm. 2'!J428</f>
        <v>3109270.405257246</v>
      </c>
      <c r="E4" s="15">
        <f t="shared" ref="E4:E6" si="0">D4/B4</f>
        <v>0.99954029645619902</v>
      </c>
      <c r="F4" s="8">
        <f>'Risultati comm. 3'!J428</f>
        <v>3107125.405257246</v>
      </c>
      <c r="G4" s="15">
        <f t="shared" ref="G4:G6" si="1">F4/B4</f>
        <v>0.99885074114049743</v>
      </c>
    </row>
    <row r="5" spans="1:7" ht="23.5" customHeight="1" x14ac:dyDescent="0.35">
      <c r="A5" s="12"/>
      <c r="B5" s="9">
        <f>B4/$B2</f>
        <v>0.94800572912993064</v>
      </c>
      <c r="C5" s="16"/>
      <c r="D5" s="9">
        <f>D4/D2</f>
        <v>0.94798306006463218</v>
      </c>
      <c r="E5" s="16"/>
      <c r="F5" s="9">
        <f>F4/F2</f>
        <v>0.94794901937922205</v>
      </c>
      <c r="G5" s="16"/>
    </row>
    <row r="6" spans="1:7" ht="23.5" x14ac:dyDescent="0.35">
      <c r="A6" s="13" t="s">
        <v>440</v>
      </c>
      <c r="B6" s="8">
        <f>'Risultati comm. 1'!L428</f>
        <v>2845789.0581302089</v>
      </c>
      <c r="C6" s="15" t="s">
        <v>455</v>
      </c>
      <c r="D6" s="8">
        <f>'Risultati comm. 2'!L428</f>
        <v>2844359.0581302089</v>
      </c>
      <c r="E6" s="15">
        <f t="shared" si="0"/>
        <v>0.99949750316316854</v>
      </c>
      <c r="F6" s="8">
        <f>'Risultati comm. 3'!L428</f>
        <v>2842214.0581302089</v>
      </c>
      <c r="G6" s="15">
        <f t="shared" si="1"/>
        <v>0.99874375790792136</v>
      </c>
    </row>
    <row r="7" spans="1:7" ht="23.5" customHeight="1" x14ac:dyDescent="0.35">
      <c r="A7" s="13"/>
      <c r="B7" s="9">
        <f>B6/$B2</f>
        <v>0.86727231154862849</v>
      </c>
      <c r="C7" s="16"/>
      <c r="D7" s="9">
        <f>D6/D2</f>
        <v>0.86721444339150133</v>
      </c>
      <c r="E7" s="16"/>
      <c r="F7" s="9">
        <f>F6/F2</f>
        <v>0.86712754648128065</v>
      </c>
      <c r="G7" s="16"/>
    </row>
    <row r="9" spans="1:7" x14ac:dyDescent="0.35">
      <c r="B9">
        <v>7</v>
      </c>
    </row>
  </sheetData>
  <mergeCells count="15">
    <mergeCell ref="A2:A3"/>
    <mergeCell ref="A4:A5"/>
    <mergeCell ref="A6:A7"/>
    <mergeCell ref="B1:C1"/>
    <mergeCell ref="C2:C3"/>
    <mergeCell ref="E2:E3"/>
    <mergeCell ref="C4:C5"/>
    <mergeCell ref="C6:C7"/>
    <mergeCell ref="E6:E7"/>
    <mergeCell ref="E4:E5"/>
    <mergeCell ref="F1:G1"/>
    <mergeCell ref="D1:E1"/>
    <mergeCell ref="G2:G3"/>
    <mergeCell ref="G4:G5"/>
    <mergeCell ref="G6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C3D3-8D47-4A04-AF0E-5120AACA7AB3}">
  <dimension ref="A1:D428"/>
  <sheetViews>
    <sheetView workbookViewId="0">
      <selection activeCell="B2" sqref="B2"/>
    </sheetView>
  </sheetViews>
  <sheetFormatPr defaultRowHeight="14.5" x14ac:dyDescent="0.35"/>
  <cols>
    <col min="1" max="1" width="10.54296875" bestFit="1" customWidth="1"/>
    <col min="2" max="2" width="18.54296875" bestFit="1" customWidth="1"/>
    <col min="4" max="4" width="14.453125" customWidth="1"/>
  </cols>
  <sheetData>
    <row r="1" spans="1:4" x14ac:dyDescent="0.35">
      <c r="A1" t="s">
        <v>0</v>
      </c>
      <c r="B1" t="s">
        <v>1</v>
      </c>
    </row>
    <row r="2" spans="1:4" x14ac:dyDescent="0.35">
      <c r="A2" t="s">
        <v>2</v>
      </c>
      <c r="B2">
        <v>100</v>
      </c>
      <c r="D2" t="s">
        <v>429</v>
      </c>
    </row>
    <row r="3" spans="1:4" x14ac:dyDescent="0.35">
      <c r="A3" t="s">
        <v>3</v>
      </c>
      <c r="B3">
        <v>102.533403690836</v>
      </c>
      <c r="D3" t="s">
        <v>430</v>
      </c>
    </row>
    <row r="4" spans="1:4" x14ac:dyDescent="0.35">
      <c r="A4" t="s">
        <v>4</v>
      </c>
      <c r="B4">
        <v>108.488225573137</v>
      </c>
    </row>
    <row r="5" spans="1:4" x14ac:dyDescent="0.35">
      <c r="A5" t="s">
        <v>5</v>
      </c>
      <c r="B5">
        <v>111.86216624151599</v>
      </c>
    </row>
    <row r="6" spans="1:4" x14ac:dyDescent="0.35">
      <c r="A6" t="s">
        <v>6</v>
      </c>
      <c r="B6">
        <v>113.31388056347301</v>
      </c>
    </row>
    <row r="7" spans="1:4" x14ac:dyDescent="0.35">
      <c r="A7" t="s">
        <v>7</v>
      </c>
      <c r="B7">
        <v>111.102469116173</v>
      </c>
    </row>
    <row r="8" spans="1:4" x14ac:dyDescent="0.35">
      <c r="A8" t="s">
        <v>8</v>
      </c>
      <c r="B8">
        <v>111.01436835907199</v>
      </c>
    </row>
    <row r="9" spans="1:4" x14ac:dyDescent="0.35">
      <c r="A9" t="s">
        <v>9</v>
      </c>
      <c r="B9">
        <v>113.095166012039</v>
      </c>
    </row>
    <row r="10" spans="1:4" x14ac:dyDescent="0.35">
      <c r="A10" t="s">
        <v>10</v>
      </c>
      <c r="B10">
        <v>106.906762261227</v>
      </c>
    </row>
    <row r="11" spans="1:4" x14ac:dyDescent="0.35">
      <c r="A11" t="s">
        <v>11</v>
      </c>
      <c r="B11">
        <v>111.525983132364</v>
      </c>
    </row>
    <row r="12" spans="1:4" x14ac:dyDescent="0.35">
      <c r="A12" t="s">
        <v>12</v>
      </c>
      <c r="B12">
        <v>118.848912757351</v>
      </c>
    </row>
    <row r="13" spans="1:4" x14ac:dyDescent="0.35">
      <c r="A13" t="s">
        <v>13</v>
      </c>
      <c r="B13">
        <v>122.858049109836</v>
      </c>
    </row>
    <row r="14" spans="1:4" x14ac:dyDescent="0.35">
      <c r="A14" t="s">
        <v>14</v>
      </c>
      <c r="B14">
        <v>123.990744246223</v>
      </c>
    </row>
    <row r="15" spans="1:4" x14ac:dyDescent="0.35">
      <c r="A15" t="s">
        <v>15</v>
      </c>
      <c r="B15">
        <v>128.48184996089799</v>
      </c>
    </row>
    <row r="16" spans="1:4" x14ac:dyDescent="0.35">
      <c r="A16" t="s">
        <v>16</v>
      </c>
      <c r="B16">
        <v>127.723213512933</v>
      </c>
    </row>
    <row r="17" spans="1:2" x14ac:dyDescent="0.35">
      <c r="A17" t="s">
        <v>17</v>
      </c>
      <c r="B17">
        <v>127.01965962804</v>
      </c>
    </row>
    <row r="18" spans="1:2" x14ac:dyDescent="0.35">
      <c r="A18" t="s">
        <v>18</v>
      </c>
      <c r="B18">
        <v>130.21672426301501</v>
      </c>
    </row>
    <row r="19" spans="1:2" x14ac:dyDescent="0.35">
      <c r="A19" t="s">
        <v>19</v>
      </c>
      <c r="B19">
        <v>127.145609124733</v>
      </c>
    </row>
    <row r="20" spans="1:2" x14ac:dyDescent="0.35">
      <c r="A20" t="s">
        <v>20</v>
      </c>
      <c r="B20">
        <v>125.38112621543399</v>
      </c>
    </row>
    <row r="21" spans="1:2" x14ac:dyDescent="0.35">
      <c r="A21" t="s">
        <v>21</v>
      </c>
      <c r="B21">
        <v>139.55075721730401</v>
      </c>
    </row>
    <row r="22" spans="1:2" x14ac:dyDescent="0.35">
      <c r="A22" t="s">
        <v>22</v>
      </c>
      <c r="B22">
        <v>136.270984271831</v>
      </c>
    </row>
    <row r="23" spans="1:2" x14ac:dyDescent="0.35">
      <c r="A23" t="s">
        <v>23</v>
      </c>
      <c r="B23">
        <v>140.397262112265</v>
      </c>
    </row>
    <row r="24" spans="1:2" x14ac:dyDescent="0.35">
      <c r="A24" t="s">
        <v>24</v>
      </c>
      <c r="B24">
        <v>135.88106134950701</v>
      </c>
    </row>
    <row r="25" spans="1:2" x14ac:dyDescent="0.35">
      <c r="A25" t="s">
        <v>25</v>
      </c>
      <c r="B25">
        <v>141.22839744184401</v>
      </c>
    </row>
    <row r="26" spans="1:2" x14ac:dyDescent="0.35">
      <c r="A26" t="s">
        <v>26</v>
      </c>
      <c r="B26">
        <v>145.87041513567999</v>
      </c>
    </row>
    <row r="27" spans="1:2" x14ac:dyDescent="0.35">
      <c r="A27" t="s">
        <v>27</v>
      </c>
      <c r="B27">
        <v>139.17243136973599</v>
      </c>
    </row>
    <row r="28" spans="1:2" x14ac:dyDescent="0.35">
      <c r="A28" t="s">
        <v>28</v>
      </c>
      <c r="B28">
        <v>133.330442897371</v>
      </c>
    </row>
    <row r="29" spans="1:2" x14ac:dyDescent="0.35">
      <c r="A29" t="s">
        <v>29</v>
      </c>
      <c r="B29">
        <v>125.099809783493</v>
      </c>
    </row>
    <row r="30" spans="1:2" x14ac:dyDescent="0.35">
      <c r="A30" t="s">
        <v>30</v>
      </c>
      <c r="B30">
        <v>123.530279298872</v>
      </c>
    </row>
    <row r="31" spans="1:2" x14ac:dyDescent="0.35">
      <c r="A31" t="s">
        <v>31</v>
      </c>
      <c r="B31">
        <v>136.43697949438501</v>
      </c>
    </row>
    <row r="32" spans="1:2" x14ac:dyDescent="0.35">
      <c r="A32" t="s">
        <v>32</v>
      </c>
      <c r="B32">
        <v>135.52068769561501</v>
      </c>
    </row>
    <row r="33" spans="1:2" x14ac:dyDescent="0.35">
      <c r="A33" t="s">
        <v>33</v>
      </c>
      <c r="B33">
        <v>136.89729629582601</v>
      </c>
    </row>
    <row r="34" spans="1:2" x14ac:dyDescent="0.35">
      <c r="A34" t="s">
        <v>34</v>
      </c>
      <c r="B34">
        <v>124.027772109865</v>
      </c>
    </row>
    <row r="35" spans="1:2" x14ac:dyDescent="0.35">
      <c r="A35" t="s">
        <v>35</v>
      </c>
      <c r="B35">
        <v>111.068511738553</v>
      </c>
    </row>
    <row r="36" spans="1:2" x14ac:dyDescent="0.35">
      <c r="A36" t="s">
        <v>36</v>
      </c>
      <c r="B36">
        <v>121.29018304176</v>
      </c>
    </row>
    <row r="37" spans="1:2" x14ac:dyDescent="0.35">
      <c r="A37" t="s">
        <v>37</v>
      </c>
      <c r="B37">
        <v>119.256680602481</v>
      </c>
    </row>
    <row r="38" spans="1:2" x14ac:dyDescent="0.35">
      <c r="A38" t="s">
        <v>38</v>
      </c>
      <c r="B38">
        <v>121.83031540011299</v>
      </c>
    </row>
    <row r="39" spans="1:2" x14ac:dyDescent="0.35">
      <c r="A39" t="s">
        <v>39</v>
      </c>
      <c r="B39">
        <v>126.335743640552</v>
      </c>
    </row>
    <row r="40" spans="1:2" x14ac:dyDescent="0.35">
      <c r="A40" t="s">
        <v>40</v>
      </c>
      <c r="B40">
        <v>138.21652677745701</v>
      </c>
    </row>
    <row r="41" spans="1:2" x14ac:dyDescent="0.35">
      <c r="A41" t="s">
        <v>41</v>
      </c>
      <c r="B41">
        <v>134.360139034898</v>
      </c>
    </row>
    <row r="42" spans="1:2" x14ac:dyDescent="0.35">
      <c r="A42" t="s">
        <v>42</v>
      </c>
      <c r="B42">
        <v>135.49199784108501</v>
      </c>
    </row>
    <row r="43" spans="1:2" x14ac:dyDescent="0.35">
      <c r="A43" t="s">
        <v>43</v>
      </c>
      <c r="B43">
        <v>138.73280010439399</v>
      </c>
    </row>
    <row r="44" spans="1:2" x14ac:dyDescent="0.35">
      <c r="A44" t="s">
        <v>44</v>
      </c>
      <c r="B44">
        <v>130.27439159033301</v>
      </c>
    </row>
    <row r="45" spans="1:2" x14ac:dyDescent="0.35">
      <c r="A45" t="s">
        <v>45</v>
      </c>
      <c r="B45">
        <v>136.47990607256699</v>
      </c>
    </row>
    <row r="46" spans="1:2" x14ac:dyDescent="0.35">
      <c r="A46" t="s">
        <v>46</v>
      </c>
      <c r="B46">
        <v>136.20509113406101</v>
      </c>
    </row>
    <row r="47" spans="1:2" x14ac:dyDescent="0.35">
      <c r="A47" t="s">
        <v>47</v>
      </c>
      <c r="B47">
        <v>139.67423120870001</v>
      </c>
    </row>
    <row r="48" spans="1:2" x14ac:dyDescent="0.35">
      <c r="A48" t="s">
        <v>48</v>
      </c>
      <c r="B48">
        <v>142.10537726503199</v>
      </c>
    </row>
    <row r="49" spans="1:2" x14ac:dyDescent="0.35">
      <c r="A49" t="s">
        <v>49</v>
      </c>
      <c r="B49">
        <v>135.989584325419</v>
      </c>
    </row>
    <row r="50" spans="1:2" x14ac:dyDescent="0.35">
      <c r="A50" t="s">
        <v>50</v>
      </c>
      <c r="B50">
        <v>146.089221351058</v>
      </c>
    </row>
    <row r="51" spans="1:2" x14ac:dyDescent="0.35">
      <c r="A51" t="s">
        <v>51</v>
      </c>
      <c r="B51">
        <v>143.90529812325599</v>
      </c>
    </row>
    <row r="52" spans="1:2" x14ac:dyDescent="0.35">
      <c r="A52" t="s">
        <v>52</v>
      </c>
      <c r="B52">
        <v>141.73070499958001</v>
      </c>
    </row>
    <row r="53" spans="1:2" x14ac:dyDescent="0.35">
      <c r="A53" t="s">
        <v>53</v>
      </c>
      <c r="B53">
        <v>135.42200073209699</v>
      </c>
    </row>
    <row r="54" spans="1:2" x14ac:dyDescent="0.35">
      <c r="A54" t="s">
        <v>54</v>
      </c>
      <c r="B54">
        <v>137.23789778889</v>
      </c>
    </row>
    <row r="55" spans="1:2" x14ac:dyDescent="0.35">
      <c r="A55" t="s">
        <v>55</v>
      </c>
      <c r="B55">
        <v>142.49756631128901</v>
      </c>
    </row>
    <row r="56" spans="1:2" x14ac:dyDescent="0.35">
      <c r="A56" t="s">
        <v>56</v>
      </c>
      <c r="B56">
        <v>137.417350784485</v>
      </c>
    </row>
    <row r="57" spans="1:2" x14ac:dyDescent="0.35">
      <c r="A57" t="s">
        <v>57</v>
      </c>
      <c r="B57">
        <v>137.85559504497601</v>
      </c>
    </row>
    <row r="58" spans="1:2" x14ac:dyDescent="0.35">
      <c r="A58" t="s">
        <v>58</v>
      </c>
      <c r="B58">
        <v>140.94744602511801</v>
      </c>
    </row>
    <row r="59" spans="1:2" x14ac:dyDescent="0.35">
      <c r="A59" t="s">
        <v>59</v>
      </c>
      <c r="B59">
        <v>139.745591452892</v>
      </c>
    </row>
    <row r="60" spans="1:2" x14ac:dyDescent="0.35">
      <c r="A60" t="s">
        <v>60</v>
      </c>
      <c r="B60">
        <v>136.32786016221601</v>
      </c>
    </row>
    <row r="61" spans="1:2" x14ac:dyDescent="0.35">
      <c r="A61" t="s">
        <v>61</v>
      </c>
      <c r="B61">
        <v>138.59739729813299</v>
      </c>
    </row>
    <row r="62" spans="1:2" x14ac:dyDescent="0.35">
      <c r="A62" t="s">
        <v>62</v>
      </c>
      <c r="B62">
        <v>139.90767636367099</v>
      </c>
    </row>
    <row r="63" spans="1:2" x14ac:dyDescent="0.35">
      <c r="A63" t="s">
        <v>63</v>
      </c>
      <c r="B63">
        <v>140.40345280968299</v>
      </c>
    </row>
    <row r="64" spans="1:2" x14ac:dyDescent="0.35">
      <c r="A64" t="s">
        <v>64</v>
      </c>
      <c r="B64">
        <v>143.70469658511399</v>
      </c>
    </row>
    <row r="65" spans="1:2" x14ac:dyDescent="0.35">
      <c r="A65" t="s">
        <v>65</v>
      </c>
      <c r="B65">
        <v>151.96285543896801</v>
      </c>
    </row>
    <row r="66" spans="1:2" x14ac:dyDescent="0.35">
      <c r="A66" t="s">
        <v>66</v>
      </c>
      <c r="B66">
        <v>158.86548980084899</v>
      </c>
    </row>
    <row r="67" spans="1:2" x14ac:dyDescent="0.35">
      <c r="A67" t="s">
        <v>67</v>
      </c>
      <c r="B67">
        <v>162.597127573888</v>
      </c>
    </row>
    <row r="68" spans="1:2" x14ac:dyDescent="0.35">
      <c r="A68" t="s">
        <v>68</v>
      </c>
      <c r="B68">
        <v>161.542109443594</v>
      </c>
    </row>
    <row r="69" spans="1:2" x14ac:dyDescent="0.35">
      <c r="A69" t="s">
        <v>69</v>
      </c>
      <c r="B69">
        <v>164.89190925235599</v>
      </c>
    </row>
    <row r="70" spans="1:2" x14ac:dyDescent="0.35">
      <c r="A70" t="s">
        <v>70</v>
      </c>
      <c r="B70">
        <v>172.71123474199601</v>
      </c>
    </row>
    <row r="71" spans="1:2" x14ac:dyDescent="0.35">
      <c r="A71" t="s">
        <v>71</v>
      </c>
      <c r="B71">
        <v>169.81531168622399</v>
      </c>
    </row>
    <row r="72" spans="1:2" x14ac:dyDescent="0.35">
      <c r="A72" t="s">
        <v>72</v>
      </c>
      <c r="B72">
        <v>174.844492172489</v>
      </c>
    </row>
    <row r="73" spans="1:2" x14ac:dyDescent="0.35">
      <c r="A73" t="s">
        <v>73</v>
      </c>
      <c r="B73">
        <v>165.75546605099399</v>
      </c>
    </row>
    <row r="74" spans="1:2" x14ac:dyDescent="0.35">
      <c r="A74" t="s">
        <v>74</v>
      </c>
      <c r="B74">
        <v>174.72048643175501</v>
      </c>
    </row>
    <row r="75" spans="1:2" x14ac:dyDescent="0.35">
      <c r="A75" t="s">
        <v>75</v>
      </c>
      <c r="B75">
        <v>186.30723358145201</v>
      </c>
    </row>
    <row r="76" spans="1:2" x14ac:dyDescent="0.35">
      <c r="A76" t="s">
        <v>76</v>
      </c>
      <c r="B76">
        <v>183.614456377501</v>
      </c>
    </row>
    <row r="77" spans="1:2" x14ac:dyDescent="0.35">
      <c r="A77" t="s">
        <v>77</v>
      </c>
      <c r="B77">
        <v>175.363950583941</v>
      </c>
    </row>
    <row r="78" spans="1:2" x14ac:dyDescent="0.35">
      <c r="A78" t="s">
        <v>78</v>
      </c>
      <c r="B78">
        <v>180.13330784245201</v>
      </c>
    </row>
    <row r="79" spans="1:2" x14ac:dyDescent="0.35">
      <c r="A79" t="s">
        <v>79</v>
      </c>
      <c r="B79">
        <v>181.19462666414501</v>
      </c>
    </row>
    <row r="80" spans="1:2" x14ac:dyDescent="0.35">
      <c r="A80" t="s">
        <v>80</v>
      </c>
      <c r="B80">
        <v>180.314743696053</v>
      </c>
    </row>
    <row r="81" spans="1:2" x14ac:dyDescent="0.35">
      <c r="A81" t="s">
        <v>81</v>
      </c>
      <c r="B81">
        <v>184.305628853711</v>
      </c>
    </row>
    <row r="82" spans="1:2" x14ac:dyDescent="0.35">
      <c r="A82" t="s">
        <v>82</v>
      </c>
      <c r="B82">
        <v>190.87131983538501</v>
      </c>
    </row>
    <row r="83" spans="1:2" x14ac:dyDescent="0.35">
      <c r="A83" t="s">
        <v>83</v>
      </c>
      <c r="B83">
        <v>186.389030714135</v>
      </c>
    </row>
    <row r="84" spans="1:2" x14ac:dyDescent="0.35">
      <c r="A84" t="s">
        <v>84</v>
      </c>
      <c r="B84">
        <v>191.16590060453299</v>
      </c>
    </row>
    <row r="85" spans="1:2" x14ac:dyDescent="0.35">
      <c r="A85" t="s">
        <v>85</v>
      </c>
      <c r="B85">
        <v>182.864032686608</v>
      </c>
    </row>
    <row r="86" spans="1:2" x14ac:dyDescent="0.35">
      <c r="A86" t="s">
        <v>86</v>
      </c>
      <c r="B86">
        <v>183.50194114099199</v>
      </c>
    </row>
    <row r="87" spans="1:2" x14ac:dyDescent="0.35">
      <c r="A87" t="s">
        <v>87</v>
      </c>
      <c r="B87">
        <v>179.76809824112701</v>
      </c>
    </row>
    <row r="88" spans="1:2" x14ac:dyDescent="0.35">
      <c r="A88" t="s">
        <v>88</v>
      </c>
      <c r="B88">
        <v>181.68801112473199</v>
      </c>
    </row>
    <row r="89" spans="1:2" x14ac:dyDescent="0.35">
      <c r="A89" t="s">
        <v>89</v>
      </c>
      <c r="B89">
        <v>190.00953221679501</v>
      </c>
    </row>
    <row r="90" spans="1:2" x14ac:dyDescent="0.35">
      <c r="A90" t="s">
        <v>90</v>
      </c>
      <c r="B90">
        <v>196.920821224382</v>
      </c>
    </row>
    <row r="91" spans="1:2" x14ac:dyDescent="0.35">
      <c r="A91" t="s">
        <v>91</v>
      </c>
      <c r="B91">
        <v>199.09545507622701</v>
      </c>
    </row>
    <row r="92" spans="1:2" x14ac:dyDescent="0.35">
      <c r="A92" t="s">
        <v>92</v>
      </c>
      <c r="B92">
        <v>199.138535330651</v>
      </c>
    </row>
    <row r="93" spans="1:2" x14ac:dyDescent="0.35">
      <c r="A93" t="s">
        <v>93</v>
      </c>
      <c r="B93">
        <v>208.773716145702</v>
      </c>
    </row>
    <row r="94" spans="1:2" x14ac:dyDescent="0.35">
      <c r="A94" t="s">
        <v>94</v>
      </c>
      <c r="B94">
        <v>204.20290817325301</v>
      </c>
    </row>
    <row r="95" spans="1:2" x14ac:dyDescent="0.35">
      <c r="A95" t="s">
        <v>95</v>
      </c>
      <c r="B95">
        <v>209.82081260300001</v>
      </c>
    </row>
    <row r="96" spans="1:2" x14ac:dyDescent="0.35">
      <c r="A96" t="s">
        <v>96</v>
      </c>
      <c r="B96">
        <v>206.31443771444199</v>
      </c>
    </row>
    <row r="97" spans="1:2" x14ac:dyDescent="0.35">
      <c r="A97" t="s">
        <v>97</v>
      </c>
      <c r="B97">
        <v>212.80358070126999</v>
      </c>
    </row>
    <row r="98" spans="1:2" x14ac:dyDescent="0.35">
      <c r="A98" t="s">
        <v>98</v>
      </c>
      <c r="B98">
        <v>219.212370584984</v>
      </c>
    </row>
    <row r="99" spans="1:2" x14ac:dyDescent="0.35">
      <c r="A99" t="s">
        <v>99</v>
      </c>
      <c r="B99">
        <v>224.08543012956099</v>
      </c>
    </row>
    <row r="100" spans="1:2" x14ac:dyDescent="0.35">
      <c r="A100" t="s">
        <v>100</v>
      </c>
      <c r="B100">
        <v>225.01769933048601</v>
      </c>
    </row>
    <row r="101" spans="1:2" x14ac:dyDescent="0.35">
      <c r="A101" t="s">
        <v>101</v>
      </c>
      <c r="B101">
        <v>228.482225586656</v>
      </c>
    </row>
    <row r="102" spans="1:2" x14ac:dyDescent="0.35">
      <c r="A102" t="s">
        <v>102</v>
      </c>
      <c r="B102">
        <v>234.06106720769299</v>
      </c>
    </row>
    <row r="103" spans="1:2" x14ac:dyDescent="0.35">
      <c r="A103" t="s">
        <v>103</v>
      </c>
      <c r="B103">
        <v>234.302992710062</v>
      </c>
    </row>
    <row r="104" spans="1:2" x14ac:dyDescent="0.35">
      <c r="A104" t="s">
        <v>104</v>
      </c>
      <c r="B104">
        <v>235.58839313471501</v>
      </c>
    </row>
    <row r="105" spans="1:2" x14ac:dyDescent="0.35">
      <c r="A105" t="s">
        <v>105</v>
      </c>
      <c r="B105">
        <v>226.789084761266</v>
      </c>
    </row>
    <row r="106" spans="1:2" x14ac:dyDescent="0.35">
      <c r="A106" t="s">
        <v>106</v>
      </c>
      <c r="B106">
        <v>229.58560142674901</v>
      </c>
    </row>
    <row r="107" spans="1:2" x14ac:dyDescent="0.35">
      <c r="A107" t="s">
        <v>107</v>
      </c>
      <c r="B107">
        <v>238.06353065740001</v>
      </c>
    </row>
    <row r="108" spans="1:2" x14ac:dyDescent="0.35">
      <c r="A108" t="s">
        <v>108</v>
      </c>
      <c r="B108">
        <v>239.016260209233</v>
      </c>
    </row>
    <row r="109" spans="1:2" x14ac:dyDescent="0.35">
      <c r="A109" t="s">
        <v>109</v>
      </c>
      <c r="B109">
        <v>251.79383073804701</v>
      </c>
    </row>
    <row r="110" spans="1:2" x14ac:dyDescent="0.35">
      <c r="A110" t="s">
        <v>110</v>
      </c>
      <c r="B110">
        <v>248.14679408756101</v>
      </c>
    </row>
    <row r="111" spans="1:2" x14ac:dyDescent="0.35">
      <c r="A111" t="s">
        <v>111</v>
      </c>
      <c r="B111">
        <v>252.31036954592199</v>
      </c>
    </row>
    <row r="112" spans="1:2" x14ac:dyDescent="0.35">
      <c r="A112" t="s">
        <v>112</v>
      </c>
      <c r="B112">
        <v>255.74959301204899</v>
      </c>
    </row>
    <row r="113" spans="1:2" x14ac:dyDescent="0.35">
      <c r="A113" t="s">
        <v>113</v>
      </c>
      <c r="B113">
        <v>250.63424622120101</v>
      </c>
    </row>
    <row r="114" spans="1:2" x14ac:dyDescent="0.35">
      <c r="A114" t="s">
        <v>114</v>
      </c>
      <c r="B114">
        <v>258.68361102651699</v>
      </c>
    </row>
    <row r="115" spans="1:2" x14ac:dyDescent="0.35">
      <c r="A115" t="s">
        <v>115</v>
      </c>
      <c r="B115">
        <v>274.11860650079501</v>
      </c>
    </row>
    <row r="116" spans="1:2" x14ac:dyDescent="0.35">
      <c r="A116" t="s">
        <v>116</v>
      </c>
      <c r="B116">
        <v>288.14563370861799</v>
      </c>
    </row>
    <row r="117" spans="1:2" x14ac:dyDescent="0.35">
      <c r="A117" t="s">
        <v>117</v>
      </c>
      <c r="B117">
        <v>301.17471420584599</v>
      </c>
    </row>
    <row r="118" spans="1:2" x14ac:dyDescent="0.35">
      <c r="A118" t="s">
        <v>118</v>
      </c>
      <c r="B118">
        <v>280.04422227839802</v>
      </c>
    </row>
    <row r="119" spans="1:2" x14ac:dyDescent="0.35">
      <c r="A119" t="s">
        <v>119</v>
      </c>
      <c r="B119">
        <v>294.97906898966198</v>
      </c>
    </row>
    <row r="120" spans="1:2" x14ac:dyDescent="0.35">
      <c r="A120" t="s">
        <v>120</v>
      </c>
      <c r="B120">
        <v>277.41544735764802</v>
      </c>
    </row>
    <row r="121" spans="1:2" x14ac:dyDescent="0.35">
      <c r="A121" t="s">
        <v>121</v>
      </c>
      <c r="B121">
        <v>281.65917270255198</v>
      </c>
    </row>
    <row r="122" spans="1:2" x14ac:dyDescent="0.35">
      <c r="A122" t="s">
        <v>122</v>
      </c>
      <c r="B122">
        <v>285.356822755461</v>
      </c>
    </row>
    <row r="123" spans="1:2" x14ac:dyDescent="0.35">
      <c r="A123" t="s">
        <v>123</v>
      </c>
      <c r="B123">
        <v>291.63912159110401</v>
      </c>
    </row>
    <row r="124" spans="1:2" x14ac:dyDescent="0.35">
      <c r="A124" t="s">
        <v>124</v>
      </c>
      <c r="B124">
        <v>311.58953113027201</v>
      </c>
    </row>
    <row r="125" spans="1:2" x14ac:dyDescent="0.35">
      <c r="A125" t="s">
        <v>125</v>
      </c>
      <c r="B125">
        <v>324.88492498698997</v>
      </c>
    </row>
    <row r="126" spans="1:2" x14ac:dyDescent="0.35">
      <c r="A126" t="s">
        <v>126</v>
      </c>
      <c r="B126">
        <v>327.93001763830102</v>
      </c>
    </row>
    <row r="127" spans="1:2" x14ac:dyDescent="0.35">
      <c r="A127" t="s">
        <v>127</v>
      </c>
      <c r="B127">
        <v>321.70756497467301</v>
      </c>
    </row>
    <row r="128" spans="1:2" x14ac:dyDescent="0.35">
      <c r="A128" t="s">
        <v>128</v>
      </c>
      <c r="B128">
        <v>327.50412584083602</v>
      </c>
    </row>
    <row r="129" spans="1:2" x14ac:dyDescent="0.35">
      <c r="A129" t="s">
        <v>129</v>
      </c>
      <c r="B129">
        <v>327.61101073905797</v>
      </c>
    </row>
    <row r="130" spans="1:2" x14ac:dyDescent="0.35">
      <c r="A130" t="s">
        <v>130</v>
      </c>
      <c r="B130">
        <v>281.711627617933</v>
      </c>
    </row>
    <row r="131" spans="1:2" x14ac:dyDescent="0.35">
      <c r="A131" t="s">
        <v>131</v>
      </c>
      <c r="B131">
        <v>287.31644523291999</v>
      </c>
    </row>
    <row r="132" spans="1:2" x14ac:dyDescent="0.35">
      <c r="A132" t="s">
        <v>132</v>
      </c>
      <c r="B132">
        <v>313.55561201553002</v>
      </c>
    </row>
    <row r="133" spans="1:2" x14ac:dyDescent="0.35">
      <c r="A133" t="s">
        <v>133</v>
      </c>
      <c r="B133">
        <v>332.59246156937297</v>
      </c>
    </row>
    <row r="134" spans="1:2" x14ac:dyDescent="0.35">
      <c r="A134" t="s">
        <v>134</v>
      </c>
      <c r="B134">
        <v>348.03808304982402</v>
      </c>
    </row>
    <row r="135" spans="1:2" x14ac:dyDescent="0.35">
      <c r="A135" t="s">
        <v>135</v>
      </c>
      <c r="B135">
        <v>355.15147711314398</v>
      </c>
    </row>
    <row r="136" spans="1:2" x14ac:dyDescent="0.35">
      <c r="A136" t="s">
        <v>136</v>
      </c>
      <c r="B136">
        <v>346.22483851501897</v>
      </c>
    </row>
    <row r="137" spans="1:2" x14ac:dyDescent="0.35">
      <c r="A137" t="s">
        <v>137</v>
      </c>
      <c r="B137">
        <v>361.79759261607001</v>
      </c>
    </row>
    <row r="138" spans="1:2" x14ac:dyDescent="0.35">
      <c r="A138" t="s">
        <v>138</v>
      </c>
      <c r="B138">
        <v>377.42874132841098</v>
      </c>
    </row>
    <row r="139" spans="1:2" x14ac:dyDescent="0.35">
      <c r="A139" t="s">
        <v>139</v>
      </c>
      <c r="B139">
        <v>364.09207713413201</v>
      </c>
    </row>
    <row r="140" spans="1:2" x14ac:dyDescent="0.35">
      <c r="A140" t="s">
        <v>140</v>
      </c>
      <c r="B140">
        <v>382.21850052114797</v>
      </c>
    </row>
    <row r="141" spans="1:2" x14ac:dyDescent="0.35">
      <c r="A141" t="s">
        <v>141</v>
      </c>
      <c r="B141">
        <v>380.65652794755403</v>
      </c>
    </row>
    <row r="142" spans="1:2" x14ac:dyDescent="0.35">
      <c r="A142" t="s">
        <v>142</v>
      </c>
      <c r="B142">
        <v>380.200306395155</v>
      </c>
    </row>
    <row r="143" spans="1:2" x14ac:dyDescent="0.35">
      <c r="A143" t="s">
        <v>143</v>
      </c>
      <c r="B143">
        <v>376.10094706907603</v>
      </c>
    </row>
    <row r="144" spans="1:2" x14ac:dyDescent="0.35">
      <c r="A144" t="s">
        <v>144</v>
      </c>
      <c r="B144">
        <v>395.14940496843701</v>
      </c>
    </row>
    <row r="145" spans="1:2" x14ac:dyDescent="0.35">
      <c r="A145" t="s">
        <v>145</v>
      </c>
      <c r="B145">
        <v>407.42668069329198</v>
      </c>
    </row>
    <row r="146" spans="1:2" x14ac:dyDescent="0.35">
      <c r="A146" t="s">
        <v>146</v>
      </c>
      <c r="B146">
        <v>441.36866329127201</v>
      </c>
    </row>
    <row r="147" spans="1:2" x14ac:dyDescent="0.35">
      <c r="A147" t="s">
        <v>147</v>
      </c>
      <c r="B147">
        <v>417.56042730895098</v>
      </c>
    </row>
    <row r="148" spans="1:2" x14ac:dyDescent="0.35">
      <c r="A148" t="s">
        <v>148</v>
      </c>
      <c r="B148">
        <v>418.978214309593</v>
      </c>
    </row>
    <row r="149" spans="1:2" x14ac:dyDescent="0.35">
      <c r="A149" t="s">
        <v>149</v>
      </c>
      <c r="B149">
        <v>446.52126014108899</v>
      </c>
    </row>
    <row r="150" spans="1:2" x14ac:dyDescent="0.35">
      <c r="A150" t="s">
        <v>150</v>
      </c>
      <c r="B150">
        <v>426.49225894056099</v>
      </c>
    </row>
    <row r="151" spans="1:2" x14ac:dyDescent="0.35">
      <c r="A151" t="s">
        <v>151</v>
      </c>
      <c r="B151">
        <v>415.423981508488</v>
      </c>
    </row>
    <row r="152" spans="1:2" x14ac:dyDescent="0.35">
      <c r="A152" t="s">
        <v>152</v>
      </c>
      <c r="B152">
        <v>429.505395527762</v>
      </c>
    </row>
    <row r="153" spans="1:2" x14ac:dyDescent="0.35">
      <c r="A153" t="s">
        <v>153</v>
      </c>
      <c r="B153">
        <v>416.88996588087502</v>
      </c>
    </row>
    <row r="154" spans="1:2" x14ac:dyDescent="0.35">
      <c r="A154" t="s">
        <v>154</v>
      </c>
      <c r="B154">
        <v>429.849829573926</v>
      </c>
    </row>
    <row r="155" spans="1:2" x14ac:dyDescent="0.35">
      <c r="A155" t="s">
        <v>155</v>
      </c>
      <c r="B155">
        <v>406.24083026368999</v>
      </c>
    </row>
    <row r="156" spans="1:2" x14ac:dyDescent="0.35">
      <c r="A156" t="s">
        <v>156</v>
      </c>
      <c r="B156">
        <v>398.29278923973902</v>
      </c>
    </row>
    <row r="157" spans="1:2" x14ac:dyDescent="0.35">
      <c r="A157" t="s">
        <v>157</v>
      </c>
      <c r="B157">
        <v>373.61790904652298</v>
      </c>
    </row>
    <row r="158" spans="1:2" x14ac:dyDescent="0.35">
      <c r="A158" t="s">
        <v>158</v>
      </c>
      <c r="B158">
        <v>379.85859530133399</v>
      </c>
    </row>
    <row r="159" spans="1:2" x14ac:dyDescent="0.35">
      <c r="A159" t="s">
        <v>159</v>
      </c>
      <c r="B159">
        <v>389.46321302079099</v>
      </c>
    </row>
    <row r="160" spans="1:2" x14ac:dyDescent="0.35">
      <c r="A160" t="s">
        <v>160</v>
      </c>
      <c r="B160">
        <v>356.69357750271502</v>
      </c>
    </row>
    <row r="161" spans="1:2" x14ac:dyDescent="0.35">
      <c r="A161" t="s">
        <v>161</v>
      </c>
      <c r="B161">
        <v>332.68339833704903</v>
      </c>
    </row>
    <row r="162" spans="1:2" x14ac:dyDescent="0.35">
      <c r="A162" t="s">
        <v>162</v>
      </c>
      <c r="B162">
        <v>356.91454297004799</v>
      </c>
    </row>
    <row r="163" spans="1:2" x14ac:dyDescent="0.35">
      <c r="A163" t="s">
        <v>163</v>
      </c>
      <c r="B163">
        <v>352.936471185573</v>
      </c>
    </row>
    <row r="164" spans="1:2" x14ac:dyDescent="0.35">
      <c r="A164" t="s">
        <v>164</v>
      </c>
      <c r="B164">
        <v>342.12311805008102</v>
      </c>
    </row>
    <row r="165" spans="1:2" x14ac:dyDescent="0.35">
      <c r="A165" t="s">
        <v>165</v>
      </c>
      <c r="B165">
        <v>336.73116499710397</v>
      </c>
    </row>
    <row r="166" spans="1:2" x14ac:dyDescent="0.35">
      <c r="A166" t="s">
        <v>166</v>
      </c>
      <c r="B166">
        <v>321.25585920994803</v>
      </c>
    </row>
    <row r="167" spans="1:2" x14ac:dyDescent="0.35">
      <c r="A167" t="s">
        <v>167</v>
      </c>
      <c r="B167">
        <v>291.91067226685402</v>
      </c>
    </row>
    <row r="168" spans="1:2" x14ac:dyDescent="0.35">
      <c r="A168" t="s">
        <v>168</v>
      </c>
      <c r="B168">
        <v>298.11432283327798</v>
      </c>
    </row>
    <row r="169" spans="1:2" x14ac:dyDescent="0.35">
      <c r="A169" t="s">
        <v>169</v>
      </c>
      <c r="B169">
        <v>316.44838120999202</v>
      </c>
    </row>
    <row r="170" spans="1:2" x14ac:dyDescent="0.35">
      <c r="A170" t="s">
        <v>170</v>
      </c>
      <c r="B170">
        <v>319.413873262474</v>
      </c>
    </row>
    <row r="171" spans="1:2" x14ac:dyDescent="0.35">
      <c r="A171" t="s">
        <v>171</v>
      </c>
      <c r="B171">
        <v>310.66162463847098</v>
      </c>
    </row>
    <row r="172" spans="1:2" x14ac:dyDescent="0.35">
      <c r="A172" t="s">
        <v>172</v>
      </c>
      <c r="B172">
        <v>308.37979118293401</v>
      </c>
    </row>
    <row r="173" spans="1:2" x14ac:dyDescent="0.35">
      <c r="A173" t="s">
        <v>173</v>
      </c>
      <c r="B173">
        <v>322.30631213764502</v>
      </c>
    </row>
    <row r="174" spans="1:2" x14ac:dyDescent="0.35">
      <c r="A174" t="s">
        <v>174</v>
      </c>
      <c r="B174">
        <v>312.09840752457001</v>
      </c>
    </row>
    <row r="175" spans="1:2" x14ac:dyDescent="0.35">
      <c r="A175" t="s">
        <v>175</v>
      </c>
      <c r="B175">
        <v>312.538591329442</v>
      </c>
    </row>
    <row r="176" spans="1:2" x14ac:dyDescent="0.35">
      <c r="A176" t="s">
        <v>176</v>
      </c>
      <c r="B176">
        <v>293.46605488015899</v>
      </c>
    </row>
    <row r="177" spans="1:2" x14ac:dyDescent="0.35">
      <c r="A177" t="s">
        <v>177</v>
      </c>
      <c r="B177">
        <v>268.85511726640198</v>
      </c>
    </row>
    <row r="178" spans="1:2" x14ac:dyDescent="0.35">
      <c r="A178" t="s">
        <v>178</v>
      </c>
      <c r="B178">
        <v>269.55008330064601</v>
      </c>
    </row>
    <row r="179" spans="1:2" x14ac:dyDescent="0.35">
      <c r="A179" t="s">
        <v>179</v>
      </c>
      <c r="B179">
        <v>239.98511827415101</v>
      </c>
    </row>
    <row r="180" spans="1:2" x14ac:dyDescent="0.35">
      <c r="A180" t="s">
        <v>180</v>
      </c>
      <c r="B180">
        <v>257.65724470573798</v>
      </c>
    </row>
    <row r="181" spans="1:2" x14ac:dyDescent="0.35">
      <c r="A181" t="s">
        <v>181</v>
      </c>
      <c r="B181">
        <v>271.75149860327298</v>
      </c>
    </row>
    <row r="182" spans="1:2" x14ac:dyDescent="0.35">
      <c r="A182" t="s">
        <v>182</v>
      </c>
      <c r="B182">
        <v>258.79533236342797</v>
      </c>
    </row>
    <row r="183" spans="1:2" x14ac:dyDescent="0.35">
      <c r="A183" t="s">
        <v>183</v>
      </c>
      <c r="B183">
        <v>251.24176166627799</v>
      </c>
    </row>
    <row r="184" spans="1:2" x14ac:dyDescent="0.35">
      <c r="A184" t="s">
        <v>184</v>
      </c>
      <c r="B184">
        <v>246.838975650809</v>
      </c>
    </row>
    <row r="185" spans="1:2" x14ac:dyDescent="0.35">
      <c r="A185" t="s">
        <v>185</v>
      </c>
      <c r="B185">
        <v>245.905950903513</v>
      </c>
    </row>
    <row r="186" spans="1:2" x14ac:dyDescent="0.35">
      <c r="A186" t="s">
        <v>186</v>
      </c>
      <c r="B186">
        <v>267.865763024182</v>
      </c>
    </row>
    <row r="187" spans="1:2" x14ac:dyDescent="0.35">
      <c r="A187" t="s">
        <v>187</v>
      </c>
      <c r="B187">
        <v>283.45436520625401</v>
      </c>
    </row>
    <row r="188" spans="1:2" x14ac:dyDescent="0.35">
      <c r="A188" t="s">
        <v>188</v>
      </c>
      <c r="B188">
        <v>288.89802462374001</v>
      </c>
    </row>
    <row r="189" spans="1:2" x14ac:dyDescent="0.35">
      <c r="A189" t="s">
        <v>189</v>
      </c>
      <c r="B189">
        <v>295.30880522082202</v>
      </c>
    </row>
    <row r="190" spans="1:2" x14ac:dyDescent="0.35">
      <c r="A190" t="s">
        <v>190</v>
      </c>
      <c r="B190">
        <v>302.31900022402698</v>
      </c>
    </row>
    <row r="191" spans="1:2" x14ac:dyDescent="0.35">
      <c r="A191" t="s">
        <v>191</v>
      </c>
      <c r="B191">
        <v>304.24970192395199</v>
      </c>
    </row>
    <row r="192" spans="1:2" x14ac:dyDescent="0.35">
      <c r="A192" t="s">
        <v>192</v>
      </c>
      <c r="B192">
        <v>322.706741208631</v>
      </c>
    </row>
    <row r="193" spans="1:2" x14ac:dyDescent="0.35">
      <c r="A193" t="s">
        <v>193</v>
      </c>
      <c r="B193">
        <v>327.651441196441</v>
      </c>
    </row>
    <row r="194" spans="1:2" x14ac:dyDescent="0.35">
      <c r="A194" t="s">
        <v>194</v>
      </c>
      <c r="B194">
        <v>348.42747880125199</v>
      </c>
    </row>
    <row r="195" spans="1:2" x14ac:dyDescent="0.35">
      <c r="A195" t="s">
        <v>195</v>
      </c>
      <c r="B195">
        <v>354.39780931295002</v>
      </c>
    </row>
    <row r="196" spans="1:2" x14ac:dyDescent="0.35">
      <c r="A196" t="s">
        <v>196</v>
      </c>
      <c r="B196">
        <v>360.93772168184603</v>
      </c>
    </row>
    <row r="197" spans="1:2" x14ac:dyDescent="0.35">
      <c r="A197" t="s">
        <v>197</v>
      </c>
      <c r="B197">
        <v>359.01568499731798</v>
      </c>
    </row>
    <row r="198" spans="1:2" x14ac:dyDescent="0.35">
      <c r="A198" t="s">
        <v>198</v>
      </c>
      <c r="B198">
        <v>350.77498199492601</v>
      </c>
    </row>
    <row r="199" spans="1:2" x14ac:dyDescent="0.35">
      <c r="A199" t="s">
        <v>199</v>
      </c>
      <c r="B199">
        <v>353.73399328063698</v>
      </c>
    </row>
    <row r="200" spans="1:2" x14ac:dyDescent="0.35">
      <c r="A200" t="s">
        <v>200</v>
      </c>
      <c r="B200">
        <v>360.88286752376303</v>
      </c>
    </row>
    <row r="201" spans="1:2" x14ac:dyDescent="0.35">
      <c r="A201" t="s">
        <v>201</v>
      </c>
      <c r="B201">
        <v>349.43522895711698</v>
      </c>
    </row>
    <row r="202" spans="1:2" x14ac:dyDescent="0.35">
      <c r="A202" t="s">
        <v>202</v>
      </c>
      <c r="B202">
        <v>351.70389552034402</v>
      </c>
    </row>
    <row r="203" spans="1:2" x14ac:dyDescent="0.35">
      <c r="A203" t="s">
        <v>203</v>
      </c>
      <c r="B203">
        <v>359.11425351957303</v>
      </c>
    </row>
    <row r="204" spans="1:2" x14ac:dyDescent="0.35">
      <c r="A204" t="s">
        <v>204</v>
      </c>
      <c r="B204">
        <v>367.97615325141101</v>
      </c>
    </row>
    <row r="205" spans="1:2" x14ac:dyDescent="0.35">
      <c r="A205" t="s">
        <v>205</v>
      </c>
      <c r="B205">
        <v>388.188705233272</v>
      </c>
    </row>
    <row r="206" spans="1:2" x14ac:dyDescent="0.35">
      <c r="A206" t="s">
        <v>206</v>
      </c>
      <c r="B206">
        <v>403.31969943528497</v>
      </c>
    </row>
    <row r="207" spans="1:2" x14ac:dyDescent="0.35">
      <c r="A207" t="s">
        <v>207</v>
      </c>
      <c r="B207">
        <v>394.851423295963</v>
      </c>
    </row>
    <row r="208" spans="1:2" x14ac:dyDescent="0.35">
      <c r="A208" t="s">
        <v>208</v>
      </c>
      <c r="B208">
        <v>408.71401639534201</v>
      </c>
    </row>
    <row r="209" spans="1:2" x14ac:dyDescent="0.35">
      <c r="A209" t="s">
        <v>209</v>
      </c>
      <c r="B209">
        <v>399.87187172793</v>
      </c>
    </row>
    <row r="210" spans="1:2" x14ac:dyDescent="0.35">
      <c r="A210" t="s">
        <v>210</v>
      </c>
      <c r="B210">
        <v>391.31898542564198</v>
      </c>
    </row>
    <row r="211" spans="1:2" x14ac:dyDescent="0.35">
      <c r="A211" t="s">
        <v>211</v>
      </c>
      <c r="B211">
        <v>398.91937121548898</v>
      </c>
    </row>
    <row r="212" spans="1:2" x14ac:dyDescent="0.35">
      <c r="A212" t="s">
        <v>212</v>
      </c>
      <c r="B212">
        <v>403.12806298448999</v>
      </c>
    </row>
    <row r="213" spans="1:2" x14ac:dyDescent="0.35">
      <c r="A213" t="s">
        <v>213</v>
      </c>
      <c r="B213">
        <v>418.14221418205602</v>
      </c>
    </row>
    <row r="214" spans="1:2" x14ac:dyDescent="0.35">
      <c r="A214" t="s">
        <v>214</v>
      </c>
      <c r="B214">
        <v>421.51181169255301</v>
      </c>
    </row>
    <row r="215" spans="1:2" x14ac:dyDescent="0.35">
      <c r="A215" t="s">
        <v>215</v>
      </c>
      <c r="B215">
        <v>434.31197560808698</v>
      </c>
    </row>
    <row r="216" spans="1:2" x14ac:dyDescent="0.35">
      <c r="A216" t="s">
        <v>216</v>
      </c>
      <c r="B216">
        <v>422.69463277724498</v>
      </c>
    </row>
    <row r="217" spans="1:2" x14ac:dyDescent="0.35">
      <c r="A217" t="s">
        <v>217</v>
      </c>
      <c r="B217">
        <v>438.30415924552801</v>
      </c>
    </row>
    <row r="218" spans="1:2" x14ac:dyDescent="0.35">
      <c r="A218" t="s">
        <v>218</v>
      </c>
      <c r="B218">
        <v>449.19174569477002</v>
      </c>
    </row>
    <row r="219" spans="1:2" x14ac:dyDescent="0.35">
      <c r="A219" t="s">
        <v>219</v>
      </c>
      <c r="B219">
        <v>471.40394352892201</v>
      </c>
    </row>
    <row r="220" spans="1:2" x14ac:dyDescent="0.35">
      <c r="A220" t="s">
        <v>220</v>
      </c>
      <c r="B220">
        <v>470.90302564236202</v>
      </c>
    </row>
    <row r="221" spans="1:2" x14ac:dyDescent="0.35">
      <c r="A221" t="s">
        <v>221</v>
      </c>
      <c r="B221">
        <v>481.01146060377198</v>
      </c>
    </row>
    <row r="222" spans="1:2" x14ac:dyDescent="0.35">
      <c r="A222" t="s">
        <v>222</v>
      </c>
      <c r="B222">
        <v>497.265186351485</v>
      </c>
    </row>
    <row r="223" spans="1:2" x14ac:dyDescent="0.35">
      <c r="A223" t="s">
        <v>223</v>
      </c>
      <c r="B223">
        <v>478.08097468377503</v>
      </c>
    </row>
    <row r="224" spans="1:2" x14ac:dyDescent="0.35">
      <c r="A224" t="s">
        <v>224</v>
      </c>
      <c r="B224">
        <v>478.06916346011701</v>
      </c>
    </row>
    <row r="225" spans="1:2" x14ac:dyDescent="0.35">
      <c r="A225" t="s">
        <v>225</v>
      </c>
      <c r="B225">
        <v>481.450206178504</v>
      </c>
    </row>
    <row r="226" spans="1:2" x14ac:dyDescent="0.35">
      <c r="A226" t="s">
        <v>226</v>
      </c>
      <c r="B226">
        <v>494.17544265017801</v>
      </c>
    </row>
    <row r="227" spans="1:2" x14ac:dyDescent="0.35">
      <c r="A227" t="s">
        <v>227</v>
      </c>
      <c r="B227">
        <v>500.06895469164999</v>
      </c>
    </row>
    <row r="228" spans="1:2" x14ac:dyDescent="0.35">
      <c r="A228" t="s">
        <v>228</v>
      </c>
      <c r="B228">
        <v>518.92344450957705</v>
      </c>
    </row>
    <row r="229" spans="1:2" x14ac:dyDescent="0.35">
      <c r="A229" t="s">
        <v>229</v>
      </c>
      <c r="B229">
        <v>533.84900890364599</v>
      </c>
    </row>
    <row r="230" spans="1:2" x14ac:dyDescent="0.35">
      <c r="A230" t="s">
        <v>230</v>
      </c>
      <c r="B230">
        <v>545.89692207475503</v>
      </c>
    </row>
    <row r="231" spans="1:2" x14ac:dyDescent="0.35">
      <c r="A231" t="s">
        <v>231</v>
      </c>
      <c r="B231">
        <v>551.446455487055</v>
      </c>
    </row>
    <row r="232" spans="1:2" x14ac:dyDescent="0.35">
      <c r="A232" t="s">
        <v>232</v>
      </c>
      <c r="B232">
        <v>548.75818694161103</v>
      </c>
    </row>
    <row r="233" spans="1:2" x14ac:dyDescent="0.35">
      <c r="A233" t="s">
        <v>233</v>
      </c>
      <c r="B233">
        <v>559.99548618467395</v>
      </c>
    </row>
    <row r="234" spans="1:2" x14ac:dyDescent="0.35">
      <c r="A234" t="s">
        <v>234</v>
      </c>
      <c r="B234">
        <v>585.16459469545703</v>
      </c>
    </row>
    <row r="235" spans="1:2" x14ac:dyDescent="0.35">
      <c r="A235" t="s">
        <v>235</v>
      </c>
      <c r="B235">
        <v>603.10617580956205</v>
      </c>
    </row>
    <row r="236" spans="1:2" x14ac:dyDescent="0.35">
      <c r="A236" t="s">
        <v>236</v>
      </c>
      <c r="B236">
        <v>601.54893719016002</v>
      </c>
    </row>
    <row r="237" spans="1:2" x14ac:dyDescent="0.35">
      <c r="A237" t="s">
        <v>237</v>
      </c>
      <c r="B237">
        <v>592.50224904114896</v>
      </c>
    </row>
    <row r="238" spans="1:2" x14ac:dyDescent="0.35">
      <c r="A238" t="s">
        <v>238</v>
      </c>
      <c r="B238">
        <v>591.11434396233403</v>
      </c>
    </row>
    <row r="239" spans="1:2" x14ac:dyDescent="0.35">
      <c r="A239" t="s">
        <v>239</v>
      </c>
      <c r="B239">
        <v>623.03274272839406</v>
      </c>
    </row>
    <row r="240" spans="1:2" x14ac:dyDescent="0.35">
      <c r="A240" t="s">
        <v>240</v>
      </c>
      <c r="B240">
        <v>647.46530798654896</v>
      </c>
    </row>
    <row r="241" spans="1:2" x14ac:dyDescent="0.35">
      <c r="A241" t="s">
        <v>241</v>
      </c>
      <c r="B241">
        <v>619.10309647211102</v>
      </c>
    </row>
    <row r="242" spans="1:2" x14ac:dyDescent="0.35">
      <c r="A242" t="s">
        <v>242</v>
      </c>
      <c r="B242">
        <v>612.41342724109495</v>
      </c>
    </row>
    <row r="243" spans="1:2" x14ac:dyDescent="0.35">
      <c r="A243" t="s">
        <v>243</v>
      </c>
      <c r="B243">
        <v>562.39476752092196</v>
      </c>
    </row>
    <row r="244" spans="1:2" x14ac:dyDescent="0.35">
      <c r="A244" t="s">
        <v>244</v>
      </c>
      <c r="B244">
        <v>564.249441089637</v>
      </c>
    </row>
    <row r="245" spans="1:2" x14ac:dyDescent="0.35">
      <c r="A245" t="s">
        <v>245</v>
      </c>
      <c r="B245">
        <v>556.22205770812798</v>
      </c>
    </row>
    <row r="246" spans="1:2" x14ac:dyDescent="0.35">
      <c r="A246" t="s">
        <v>246</v>
      </c>
      <c r="B246">
        <v>587.65884044362497</v>
      </c>
    </row>
    <row r="247" spans="1:2" x14ac:dyDescent="0.35">
      <c r="A247" t="s">
        <v>247</v>
      </c>
      <c r="B247">
        <v>597.51116856086105</v>
      </c>
    </row>
    <row r="248" spans="1:2" x14ac:dyDescent="0.35">
      <c r="A248" t="s">
        <v>248</v>
      </c>
      <c r="B248">
        <v>548.64648986474594</v>
      </c>
    </row>
    <row r="249" spans="1:2" x14ac:dyDescent="0.35">
      <c r="A249" t="s">
        <v>249</v>
      </c>
      <c r="B249">
        <v>534.57131569709497</v>
      </c>
    </row>
    <row r="250" spans="1:2" x14ac:dyDescent="0.35">
      <c r="A250" t="s">
        <v>250</v>
      </c>
      <c r="B250">
        <v>523.28296830995396</v>
      </c>
    </row>
    <row r="251" spans="1:2" x14ac:dyDescent="0.35">
      <c r="A251" t="s">
        <v>251</v>
      </c>
      <c r="B251">
        <v>458.09127345071602</v>
      </c>
    </row>
    <row r="252" spans="1:2" x14ac:dyDescent="0.35">
      <c r="A252" t="s">
        <v>252</v>
      </c>
      <c r="B252">
        <v>367.43245783976602</v>
      </c>
    </row>
    <row r="253" spans="1:2" x14ac:dyDescent="0.35">
      <c r="A253" t="s">
        <v>253</v>
      </c>
      <c r="B253">
        <v>343.52626096890498</v>
      </c>
    </row>
    <row r="254" spans="1:2" x14ac:dyDescent="0.35">
      <c r="A254" t="s">
        <v>254</v>
      </c>
      <c r="B254">
        <v>356.14576730821301</v>
      </c>
    </row>
    <row r="255" spans="1:2" x14ac:dyDescent="0.35">
      <c r="A255" t="s">
        <v>255</v>
      </c>
      <c r="B255">
        <v>325.82660079016603</v>
      </c>
    </row>
    <row r="256" spans="1:2" x14ac:dyDescent="0.35">
      <c r="A256" t="s">
        <v>256</v>
      </c>
      <c r="B256">
        <v>294.125562890259</v>
      </c>
    </row>
    <row r="257" spans="1:2" x14ac:dyDescent="0.35">
      <c r="A257" t="s">
        <v>257</v>
      </c>
      <c r="B257">
        <v>318.51507219760998</v>
      </c>
    </row>
    <row r="258" spans="1:2" x14ac:dyDescent="0.35">
      <c r="A258" t="s">
        <v>258</v>
      </c>
      <c r="B258">
        <v>356.405703267484</v>
      </c>
    </row>
    <row r="259" spans="1:2" x14ac:dyDescent="0.35">
      <c r="A259" t="s">
        <v>259</v>
      </c>
      <c r="B259">
        <v>392.34101943359099</v>
      </c>
    </row>
    <row r="260" spans="1:2" x14ac:dyDescent="0.35">
      <c r="A260" t="s">
        <v>260</v>
      </c>
      <c r="B260">
        <v>390.29880096837502</v>
      </c>
    </row>
    <row r="261" spans="1:2" x14ac:dyDescent="0.35">
      <c r="A261" t="s">
        <v>261</v>
      </c>
      <c r="B261">
        <v>424.79266215559301</v>
      </c>
    </row>
    <row r="262" spans="1:2" x14ac:dyDescent="0.35">
      <c r="A262" t="s">
        <v>262</v>
      </c>
      <c r="B262">
        <v>440.16330214247301</v>
      </c>
    </row>
    <row r="263" spans="1:2" x14ac:dyDescent="0.35">
      <c r="A263" t="s">
        <v>263</v>
      </c>
      <c r="B263">
        <v>460.49802059044998</v>
      </c>
    </row>
    <row r="264" spans="1:2" x14ac:dyDescent="0.35">
      <c r="A264" t="s">
        <v>264</v>
      </c>
      <c r="B264">
        <v>453.475235154757</v>
      </c>
    </row>
    <row r="265" spans="1:2" x14ac:dyDescent="0.35">
      <c r="A265" t="s">
        <v>265</v>
      </c>
      <c r="B265">
        <v>472.32785379070498</v>
      </c>
    </row>
    <row r="266" spans="1:2" x14ac:dyDescent="0.35">
      <c r="A266" t="s">
        <v>266</v>
      </c>
      <c r="B266">
        <v>482.24831949134</v>
      </c>
    </row>
    <row r="267" spans="1:2" x14ac:dyDescent="0.35">
      <c r="A267" t="s">
        <v>267</v>
      </c>
      <c r="B267">
        <v>461.500820045176</v>
      </c>
    </row>
    <row r="268" spans="1:2" x14ac:dyDescent="0.35">
      <c r="A268" t="s">
        <v>268</v>
      </c>
      <c r="B268">
        <v>467.55102171703498</v>
      </c>
    </row>
    <row r="269" spans="1:2" x14ac:dyDescent="0.35">
      <c r="A269" t="s">
        <v>269</v>
      </c>
      <c r="B269">
        <v>497.85978293249201</v>
      </c>
    </row>
    <row r="270" spans="1:2" x14ac:dyDescent="0.35">
      <c r="A270" t="s">
        <v>270</v>
      </c>
      <c r="B270">
        <v>498.95712587411299</v>
      </c>
    </row>
    <row r="271" spans="1:2" x14ac:dyDescent="0.35">
      <c r="A271" t="s">
        <v>271</v>
      </c>
      <c r="B271">
        <v>452.09186834878801</v>
      </c>
    </row>
    <row r="272" spans="1:2" x14ac:dyDescent="0.35">
      <c r="A272" t="s">
        <v>272</v>
      </c>
      <c r="B272">
        <v>438.32307181865201</v>
      </c>
    </row>
    <row r="273" spans="1:2" x14ac:dyDescent="0.35">
      <c r="A273" t="s">
        <v>273</v>
      </c>
      <c r="B273">
        <v>474.12767673184197</v>
      </c>
    </row>
    <row r="274" spans="1:2" x14ac:dyDescent="0.35">
      <c r="A274" t="s">
        <v>274</v>
      </c>
      <c r="B274">
        <v>457.74238289792697</v>
      </c>
    </row>
    <row r="275" spans="1:2" x14ac:dyDescent="0.35">
      <c r="A275" t="s">
        <v>275</v>
      </c>
      <c r="B275">
        <v>501.69425294759901</v>
      </c>
    </row>
    <row r="276" spans="1:2" x14ac:dyDescent="0.35">
      <c r="A276" t="s">
        <v>276</v>
      </c>
      <c r="B276">
        <v>519.92764752576397</v>
      </c>
    </row>
    <row r="277" spans="1:2" x14ac:dyDescent="0.35">
      <c r="A277" t="s">
        <v>277</v>
      </c>
      <c r="B277">
        <v>508.57359014206997</v>
      </c>
    </row>
    <row r="278" spans="1:2" x14ac:dyDescent="0.35">
      <c r="A278" t="s">
        <v>278</v>
      </c>
      <c r="B278">
        <v>545.96706988149504</v>
      </c>
    </row>
    <row r="279" spans="1:2" x14ac:dyDescent="0.35">
      <c r="A279" t="s">
        <v>279</v>
      </c>
      <c r="B279">
        <v>554.65934659780896</v>
      </c>
    </row>
    <row r="280" spans="1:2" x14ac:dyDescent="0.35">
      <c r="A280" t="s">
        <v>280</v>
      </c>
      <c r="B280">
        <v>571.03765671490703</v>
      </c>
    </row>
    <row r="281" spans="1:2" x14ac:dyDescent="0.35">
      <c r="A281" t="s">
        <v>281</v>
      </c>
      <c r="B281">
        <v>570.70524662646699</v>
      </c>
    </row>
    <row r="282" spans="1:2" x14ac:dyDescent="0.35">
      <c r="A282" t="s">
        <v>282</v>
      </c>
      <c r="B282">
        <v>594.38271483614596</v>
      </c>
    </row>
    <row r="283" spans="1:2" x14ac:dyDescent="0.35">
      <c r="A283" t="s">
        <v>283</v>
      </c>
      <c r="B283">
        <v>582.16187384789896</v>
      </c>
    </row>
    <row r="284" spans="1:2" x14ac:dyDescent="0.35">
      <c r="A284" t="s">
        <v>284</v>
      </c>
      <c r="B284">
        <v>573.21501588644901</v>
      </c>
    </row>
    <row r="285" spans="1:2" x14ac:dyDescent="0.35">
      <c r="A285" t="s">
        <v>285</v>
      </c>
      <c r="B285">
        <v>564.06743460486405</v>
      </c>
    </row>
    <row r="286" spans="1:2" x14ac:dyDescent="0.35">
      <c r="A286" t="s">
        <v>286</v>
      </c>
      <c r="B286">
        <v>523.09422964578005</v>
      </c>
    </row>
    <row r="287" spans="1:2" x14ac:dyDescent="0.35">
      <c r="A287" t="s">
        <v>287</v>
      </c>
      <c r="B287">
        <v>473.89821765470901</v>
      </c>
    </row>
    <row r="288" spans="1:2" x14ac:dyDescent="0.35">
      <c r="A288" t="s">
        <v>288</v>
      </c>
      <c r="B288">
        <v>524.79887650037699</v>
      </c>
    </row>
    <row r="289" spans="1:2" x14ac:dyDescent="0.35">
      <c r="A289" t="s">
        <v>289</v>
      </c>
      <c r="B289">
        <v>509.35052381701502</v>
      </c>
    </row>
    <row r="290" spans="1:2" x14ac:dyDescent="0.35">
      <c r="A290" t="s">
        <v>290</v>
      </c>
      <c r="B290">
        <v>508.49664845026001</v>
      </c>
    </row>
    <row r="291" spans="1:2" x14ac:dyDescent="0.35">
      <c r="A291" t="s">
        <v>291</v>
      </c>
      <c r="B291">
        <v>538.20594274613302</v>
      </c>
    </row>
    <row r="292" spans="1:2" x14ac:dyDescent="0.35">
      <c r="A292" t="s">
        <v>292</v>
      </c>
      <c r="B292">
        <v>565.55590977088798</v>
      </c>
    </row>
    <row r="293" spans="1:2" x14ac:dyDescent="0.35">
      <c r="A293" t="s">
        <v>293</v>
      </c>
      <c r="B293">
        <v>569.58942590344896</v>
      </c>
    </row>
    <row r="294" spans="1:2" x14ac:dyDescent="0.35">
      <c r="A294" t="s">
        <v>294</v>
      </c>
      <c r="B294">
        <v>563.44352549571795</v>
      </c>
    </row>
    <row r="295" spans="1:2" x14ac:dyDescent="0.35">
      <c r="A295" t="s">
        <v>295</v>
      </c>
      <c r="B295">
        <v>513.43092149884899</v>
      </c>
    </row>
    <row r="296" spans="1:2" x14ac:dyDescent="0.35">
      <c r="A296" t="s">
        <v>296</v>
      </c>
      <c r="B296">
        <v>539.04396752336697</v>
      </c>
    </row>
    <row r="297" spans="1:2" x14ac:dyDescent="0.35">
      <c r="A297" t="s">
        <v>297</v>
      </c>
      <c r="B297">
        <v>546.60142348985096</v>
      </c>
    </row>
    <row r="298" spans="1:2" x14ac:dyDescent="0.35">
      <c r="A298" t="s">
        <v>298</v>
      </c>
      <c r="B298">
        <v>558.76041539661401</v>
      </c>
    </row>
    <row r="299" spans="1:2" x14ac:dyDescent="0.35">
      <c r="A299" t="s">
        <v>299</v>
      </c>
      <c r="B299">
        <v>576.59290556250596</v>
      </c>
    </row>
    <row r="300" spans="1:2" x14ac:dyDescent="0.35">
      <c r="A300" t="s">
        <v>300</v>
      </c>
      <c r="B300">
        <v>572.89817105925397</v>
      </c>
    </row>
    <row r="301" spans="1:2" x14ac:dyDescent="0.35">
      <c r="A301" t="s">
        <v>301</v>
      </c>
      <c r="B301">
        <v>580.50087842635799</v>
      </c>
    </row>
    <row r="302" spans="1:2" x14ac:dyDescent="0.35">
      <c r="A302" t="s">
        <v>302</v>
      </c>
      <c r="B302">
        <v>593.93146631711897</v>
      </c>
    </row>
    <row r="303" spans="1:2" x14ac:dyDescent="0.35">
      <c r="A303" t="s">
        <v>303</v>
      </c>
      <c r="B303">
        <v>621.46333200457195</v>
      </c>
    </row>
    <row r="304" spans="1:2" x14ac:dyDescent="0.35">
      <c r="A304" t="s">
        <v>304</v>
      </c>
      <c r="B304">
        <v>621.64755301831303</v>
      </c>
    </row>
    <row r="305" spans="1:2" x14ac:dyDescent="0.35">
      <c r="A305" t="s">
        <v>305</v>
      </c>
      <c r="B305">
        <v>633.31075441460996</v>
      </c>
    </row>
    <row r="306" spans="1:2" x14ac:dyDescent="0.35">
      <c r="A306" t="s">
        <v>306</v>
      </c>
      <c r="B306">
        <v>651.82910890973301</v>
      </c>
    </row>
    <row r="307" spans="1:2" x14ac:dyDescent="0.35">
      <c r="A307" t="s">
        <v>307</v>
      </c>
      <c r="B307">
        <v>650.58922849637395</v>
      </c>
    </row>
    <row r="308" spans="1:2" x14ac:dyDescent="0.35">
      <c r="A308" t="s">
        <v>308</v>
      </c>
      <c r="B308">
        <v>631.83789997311806</v>
      </c>
    </row>
    <row r="309" spans="1:2" x14ac:dyDescent="0.35">
      <c r="A309" t="s">
        <v>309</v>
      </c>
      <c r="B309">
        <v>662.28817736183998</v>
      </c>
    </row>
    <row r="310" spans="1:2" x14ac:dyDescent="0.35">
      <c r="A310" t="s">
        <v>310</v>
      </c>
      <c r="B310">
        <v>648.76836670777595</v>
      </c>
    </row>
    <row r="311" spans="1:2" x14ac:dyDescent="0.35">
      <c r="A311" t="s">
        <v>311</v>
      </c>
      <c r="B311">
        <v>682.528573494341</v>
      </c>
    </row>
    <row r="312" spans="1:2" x14ac:dyDescent="0.35">
      <c r="A312" t="s">
        <v>312</v>
      </c>
      <c r="B312">
        <v>710.11435360268501</v>
      </c>
    </row>
    <row r="313" spans="1:2" x14ac:dyDescent="0.35">
      <c r="A313" t="s">
        <v>313</v>
      </c>
      <c r="B313">
        <v>720.47121686755099</v>
      </c>
    </row>
    <row r="314" spans="1:2" x14ac:dyDescent="0.35">
      <c r="A314" t="s">
        <v>314</v>
      </c>
      <c r="B314">
        <v>733.14874310518201</v>
      </c>
    </row>
    <row r="315" spans="1:2" x14ac:dyDescent="0.35">
      <c r="A315" t="s">
        <v>315</v>
      </c>
      <c r="B315">
        <v>703.98601189411499</v>
      </c>
    </row>
    <row r="316" spans="1:2" x14ac:dyDescent="0.35">
      <c r="A316" t="s">
        <v>316</v>
      </c>
      <c r="B316">
        <v>738.34569159311297</v>
      </c>
    </row>
    <row r="317" spans="1:2" x14ac:dyDescent="0.35">
      <c r="A317" t="s">
        <v>317</v>
      </c>
      <c r="B317">
        <v>742.02199719035002</v>
      </c>
    </row>
    <row r="318" spans="1:2" x14ac:dyDescent="0.35">
      <c r="A318" t="s">
        <v>318</v>
      </c>
      <c r="B318">
        <v>749.47771565666699</v>
      </c>
    </row>
    <row r="319" spans="1:2" x14ac:dyDescent="0.35">
      <c r="A319" t="s">
        <v>319</v>
      </c>
      <c r="B319">
        <v>766.06867983919199</v>
      </c>
    </row>
    <row r="320" spans="1:2" x14ac:dyDescent="0.35">
      <c r="A320" t="s">
        <v>320</v>
      </c>
      <c r="B320">
        <v>780.82468029967299</v>
      </c>
    </row>
    <row r="321" spans="1:2" x14ac:dyDescent="0.35">
      <c r="A321" t="s">
        <v>321</v>
      </c>
      <c r="B321">
        <v>771.59057354925903</v>
      </c>
    </row>
    <row r="322" spans="1:2" x14ac:dyDescent="0.35">
      <c r="A322" t="s">
        <v>322</v>
      </c>
      <c r="B322">
        <v>788.95176497983698</v>
      </c>
    </row>
    <row r="323" spans="1:2" x14ac:dyDescent="0.35">
      <c r="A323" t="s">
        <v>323</v>
      </c>
      <c r="B323">
        <v>763.67228210256997</v>
      </c>
    </row>
    <row r="324" spans="1:2" x14ac:dyDescent="0.35">
      <c r="A324" t="s">
        <v>324</v>
      </c>
      <c r="B324">
        <v>769.22298358482306</v>
      </c>
    </row>
    <row r="325" spans="1:2" x14ac:dyDescent="0.35">
      <c r="A325" t="s">
        <v>325</v>
      </c>
      <c r="B325">
        <v>782.41879793913404</v>
      </c>
    </row>
    <row r="326" spans="1:2" x14ac:dyDescent="0.35">
      <c r="A326" t="s">
        <v>326</v>
      </c>
      <c r="B326">
        <v>767.64704929628397</v>
      </c>
    </row>
    <row r="327" spans="1:2" x14ac:dyDescent="0.35">
      <c r="A327" t="s">
        <v>327</v>
      </c>
      <c r="B327">
        <v>755.81668410688405</v>
      </c>
    </row>
    <row r="328" spans="1:2" x14ac:dyDescent="0.35">
      <c r="A328" t="s">
        <v>328</v>
      </c>
      <c r="B328">
        <v>798.23983418450098</v>
      </c>
    </row>
    <row r="329" spans="1:2" x14ac:dyDescent="0.35">
      <c r="A329" t="s">
        <v>329</v>
      </c>
      <c r="B329">
        <v>786.34846328414994</v>
      </c>
    </row>
    <row r="330" spans="1:2" x14ac:dyDescent="0.35">
      <c r="A330" t="s">
        <v>330</v>
      </c>
      <c r="B330">
        <v>809.55041079420198</v>
      </c>
    </row>
    <row r="331" spans="1:2" x14ac:dyDescent="0.35">
      <c r="A331" t="s">
        <v>331</v>
      </c>
      <c r="B331">
        <v>809.12276926325103</v>
      </c>
    </row>
    <row r="332" spans="1:2" x14ac:dyDescent="0.35">
      <c r="A332" t="s">
        <v>332</v>
      </c>
      <c r="B332">
        <v>790.43266432210896</v>
      </c>
    </row>
    <row r="333" spans="1:2" x14ac:dyDescent="0.35">
      <c r="A333" t="s">
        <v>333</v>
      </c>
      <c r="B333">
        <v>797.58490050635601</v>
      </c>
    </row>
    <row r="334" spans="1:2" x14ac:dyDescent="0.35">
      <c r="A334" t="s">
        <v>334</v>
      </c>
      <c r="B334">
        <v>743.23315803263699</v>
      </c>
    </row>
    <row r="335" spans="1:2" x14ac:dyDescent="0.35">
      <c r="A335" t="s">
        <v>335</v>
      </c>
      <c r="B335">
        <v>716.635502642863</v>
      </c>
    </row>
    <row r="336" spans="1:2" x14ac:dyDescent="0.35">
      <c r="A336" t="s">
        <v>336</v>
      </c>
      <c r="B336">
        <v>773.07081742092498</v>
      </c>
    </row>
    <row r="337" spans="1:2" x14ac:dyDescent="0.35">
      <c r="A337" t="s">
        <v>337</v>
      </c>
      <c r="B337">
        <v>767.031395011727</v>
      </c>
    </row>
    <row r="338" spans="1:2" x14ac:dyDescent="0.35">
      <c r="A338" t="s">
        <v>338</v>
      </c>
      <c r="B338">
        <v>753.52118490525197</v>
      </c>
    </row>
    <row r="339" spans="1:2" x14ac:dyDescent="0.35">
      <c r="A339" t="s">
        <v>339</v>
      </c>
      <c r="B339">
        <v>708.25295266067201</v>
      </c>
    </row>
    <row r="340" spans="1:2" x14ac:dyDescent="0.35">
      <c r="A340" t="s">
        <v>340</v>
      </c>
      <c r="B340">
        <v>703.77540899362896</v>
      </c>
    </row>
    <row r="341" spans="1:2" x14ac:dyDescent="0.35">
      <c r="A341" t="s">
        <v>341</v>
      </c>
      <c r="B341">
        <v>756.41591376034705</v>
      </c>
    </row>
    <row r="342" spans="1:2" x14ac:dyDescent="0.35">
      <c r="A342" t="s">
        <v>342</v>
      </c>
      <c r="B342">
        <v>768.02805432940897</v>
      </c>
    </row>
    <row r="343" spans="1:2" x14ac:dyDescent="0.35">
      <c r="A343" t="s">
        <v>343</v>
      </c>
      <c r="B343">
        <v>769.64668222525404</v>
      </c>
    </row>
    <row r="344" spans="1:2" x14ac:dyDescent="0.35">
      <c r="A344" t="s">
        <v>344</v>
      </c>
      <c r="B344">
        <v>765.39260004274104</v>
      </c>
    </row>
    <row r="345" spans="1:2" x14ac:dyDescent="0.35">
      <c r="A345" t="s">
        <v>345</v>
      </c>
      <c r="B345">
        <v>798.60893998916504</v>
      </c>
    </row>
    <row r="346" spans="1:2" x14ac:dyDescent="0.35">
      <c r="A346" t="s">
        <v>346</v>
      </c>
      <c r="B346">
        <v>801.68369862596501</v>
      </c>
    </row>
    <row r="347" spans="1:2" x14ac:dyDescent="0.35">
      <c r="A347" t="s">
        <v>347</v>
      </c>
      <c r="B347">
        <v>806.94503298318102</v>
      </c>
    </row>
    <row r="348" spans="1:2" x14ac:dyDescent="0.35">
      <c r="A348" t="s">
        <v>348</v>
      </c>
      <c r="B348">
        <v>793.44186683505802</v>
      </c>
    </row>
    <row r="349" spans="1:2" x14ac:dyDescent="0.35">
      <c r="A349" t="s">
        <v>349</v>
      </c>
      <c r="B349">
        <v>799.86065275126896</v>
      </c>
    </row>
    <row r="350" spans="1:2" x14ac:dyDescent="0.35">
      <c r="A350" t="s">
        <v>350</v>
      </c>
      <c r="B350">
        <v>817.45740073046898</v>
      </c>
    </row>
    <row r="351" spans="1:2" x14ac:dyDescent="0.35">
      <c r="A351" t="s">
        <v>351</v>
      </c>
      <c r="B351">
        <v>839.98439342273798</v>
      </c>
    </row>
    <row r="352" spans="1:2" x14ac:dyDescent="0.35">
      <c r="A352" t="s">
        <v>352</v>
      </c>
      <c r="B352">
        <v>863.92227909479095</v>
      </c>
    </row>
    <row r="353" spans="1:2" x14ac:dyDescent="0.35">
      <c r="A353" t="s">
        <v>353</v>
      </c>
      <c r="B353">
        <v>875.06669169896395</v>
      </c>
    </row>
    <row r="354" spans="1:2" x14ac:dyDescent="0.35">
      <c r="A354" t="s">
        <v>354</v>
      </c>
      <c r="B354">
        <v>889.10870799999998</v>
      </c>
    </row>
    <row r="355" spans="1:2" x14ac:dyDescent="0.35">
      <c r="A355" t="s">
        <v>355</v>
      </c>
      <c r="B355">
        <v>909.52899200000002</v>
      </c>
    </row>
    <row r="356" spans="1:2" x14ac:dyDescent="0.35">
      <c r="A356" t="s">
        <v>356</v>
      </c>
      <c r="B356">
        <v>914.04176900000004</v>
      </c>
    </row>
    <row r="357" spans="1:2" x14ac:dyDescent="0.35">
      <c r="A357" t="s">
        <v>357</v>
      </c>
      <c r="B357">
        <v>939.91854599999999</v>
      </c>
    </row>
    <row r="358" spans="1:2" x14ac:dyDescent="0.35">
      <c r="A358" t="s">
        <v>358</v>
      </c>
      <c r="B358">
        <v>943.97957799999995</v>
      </c>
    </row>
    <row r="359" spans="1:2" x14ac:dyDescent="0.35">
      <c r="A359" t="s">
        <v>359</v>
      </c>
      <c r="B359">
        <v>962.57015200000001</v>
      </c>
    </row>
    <row r="360" spans="1:2" x14ac:dyDescent="0.35">
      <c r="A360" t="s">
        <v>360</v>
      </c>
      <c r="B360">
        <v>982.77961800000003</v>
      </c>
    </row>
    <row r="361" spans="1:2" x14ac:dyDescent="0.35">
      <c r="A361" t="s">
        <v>361</v>
      </c>
      <c r="B361">
        <v>1002.254231</v>
      </c>
    </row>
    <row r="362" spans="1:2" x14ac:dyDescent="0.35">
      <c r="A362" t="s">
        <v>362</v>
      </c>
      <c r="B362">
        <v>1018.749548</v>
      </c>
    </row>
    <row r="363" spans="1:2" x14ac:dyDescent="0.35">
      <c r="A363" t="s">
        <v>363</v>
      </c>
      <c r="B363">
        <v>1076.435694</v>
      </c>
    </row>
    <row r="364" spans="1:2" x14ac:dyDescent="0.35">
      <c r="A364" t="s">
        <v>364</v>
      </c>
      <c r="B364">
        <v>1031.644552</v>
      </c>
    </row>
    <row r="365" spans="1:2" x14ac:dyDescent="0.35">
      <c r="A365" t="s">
        <v>365</v>
      </c>
      <c r="B365">
        <v>1010.17893</v>
      </c>
    </row>
    <row r="366" spans="1:2" x14ac:dyDescent="0.35">
      <c r="A366" t="s">
        <v>366</v>
      </c>
      <c r="B366">
        <v>1020.39610698942</v>
      </c>
    </row>
    <row r="367" spans="1:2" x14ac:dyDescent="0.35">
      <c r="A367" t="s">
        <v>367</v>
      </c>
      <c r="B367">
        <v>1022.5502095262</v>
      </c>
    </row>
    <row r="368" spans="1:2" x14ac:dyDescent="0.35">
      <c r="A368" t="s">
        <v>368</v>
      </c>
      <c r="B368">
        <v>1017.42048250731</v>
      </c>
    </row>
    <row r="369" spans="1:2" x14ac:dyDescent="0.35">
      <c r="A369" t="s">
        <v>369</v>
      </c>
      <c r="B369">
        <v>1048.4331853581</v>
      </c>
    </row>
    <row r="370" spans="1:2" x14ac:dyDescent="0.35">
      <c r="A370" t="s">
        <v>370</v>
      </c>
      <c r="B370">
        <v>1057.1404896524</v>
      </c>
    </row>
    <row r="371" spans="1:2" x14ac:dyDescent="0.35">
      <c r="A371" t="s">
        <v>371</v>
      </c>
      <c r="B371">
        <v>1062.17376808172</v>
      </c>
    </row>
    <row r="372" spans="1:2" x14ac:dyDescent="0.35">
      <c r="A372" t="s">
        <v>372</v>
      </c>
      <c r="B372">
        <v>982.80945547738099</v>
      </c>
    </row>
    <row r="373" spans="1:2" x14ac:dyDescent="0.35">
      <c r="A373" t="s">
        <v>373</v>
      </c>
      <c r="B373">
        <v>997.64907064235001</v>
      </c>
    </row>
    <row r="374" spans="1:2" x14ac:dyDescent="0.35">
      <c r="A374" t="s">
        <v>374</v>
      </c>
      <c r="B374">
        <v>927.78354999999999</v>
      </c>
    </row>
    <row r="375" spans="1:2" x14ac:dyDescent="0.35">
      <c r="A375" t="s">
        <v>375</v>
      </c>
      <c r="B375">
        <v>1001.32680001316</v>
      </c>
    </row>
    <row r="376" spans="1:2" x14ac:dyDescent="0.35">
      <c r="A376" t="s">
        <v>376</v>
      </c>
      <c r="B376">
        <v>1028.5639097261901</v>
      </c>
    </row>
    <row r="377" spans="1:2" x14ac:dyDescent="0.35">
      <c r="A377" t="s">
        <v>377</v>
      </c>
      <c r="B377">
        <v>1042.1391212194301</v>
      </c>
    </row>
    <row r="378" spans="1:2" x14ac:dyDescent="0.35">
      <c r="A378" t="s">
        <v>378</v>
      </c>
      <c r="B378">
        <v>1077.8790219683899</v>
      </c>
    </row>
    <row r="379" spans="1:2" x14ac:dyDescent="0.35">
      <c r="A379" t="s">
        <v>379</v>
      </c>
      <c r="B379">
        <v>1014.83782846037</v>
      </c>
    </row>
    <row r="380" spans="1:2" x14ac:dyDescent="0.35">
      <c r="A380" t="s">
        <v>380</v>
      </c>
      <c r="B380">
        <v>1081.76339963653</v>
      </c>
    </row>
    <row r="381" spans="1:2" x14ac:dyDescent="0.35">
      <c r="A381" t="s">
        <v>381</v>
      </c>
      <c r="B381">
        <v>1085.30526380892</v>
      </c>
    </row>
    <row r="382" spans="1:2" x14ac:dyDescent="0.35">
      <c r="A382" t="s">
        <v>382</v>
      </c>
      <c r="B382">
        <v>1060.0546566943799</v>
      </c>
    </row>
    <row r="383" spans="1:2" x14ac:dyDescent="0.35">
      <c r="A383" t="s">
        <v>383</v>
      </c>
      <c r="B383">
        <v>1082.8466096110301</v>
      </c>
    </row>
    <row r="384" spans="1:2" x14ac:dyDescent="0.35">
      <c r="A384" t="s">
        <v>384</v>
      </c>
      <c r="B384">
        <v>1112.7622654111401</v>
      </c>
    </row>
    <row r="385" spans="1:2" x14ac:dyDescent="0.35">
      <c r="A385" t="s">
        <v>385</v>
      </c>
      <c r="B385">
        <v>1140.4022761113899</v>
      </c>
    </row>
    <row r="386" spans="1:2" x14ac:dyDescent="0.35">
      <c r="A386" t="s">
        <v>386</v>
      </c>
      <c r="B386">
        <v>1181.0360039433699</v>
      </c>
    </row>
    <row r="387" spans="1:2" x14ac:dyDescent="0.35">
      <c r="A387" t="s">
        <v>387</v>
      </c>
      <c r="B387">
        <v>1168.28733326513</v>
      </c>
    </row>
    <row r="388" spans="1:2" x14ac:dyDescent="0.35">
      <c r="A388" t="s">
        <v>388</v>
      </c>
      <c r="B388">
        <v>1074.3770321950899</v>
      </c>
    </row>
    <row r="389" spans="1:2" x14ac:dyDescent="0.35">
      <c r="A389" t="s">
        <v>389</v>
      </c>
      <c r="B389">
        <v>929.983401910476</v>
      </c>
    </row>
    <row r="390" spans="1:2" x14ac:dyDescent="0.35">
      <c r="A390" t="s">
        <v>390</v>
      </c>
      <c r="B390">
        <v>1030.0783905492899</v>
      </c>
    </row>
    <row r="391" spans="1:2" x14ac:dyDescent="0.35">
      <c r="A391" t="s">
        <v>391</v>
      </c>
      <c r="B391">
        <v>1075.50093927337</v>
      </c>
    </row>
    <row r="392" spans="1:2" x14ac:dyDescent="0.35">
      <c r="A392" t="s">
        <v>392</v>
      </c>
      <c r="B392">
        <v>1110.33400548953</v>
      </c>
    </row>
    <row r="393" spans="1:2" x14ac:dyDescent="0.35">
      <c r="A393" t="s">
        <v>393</v>
      </c>
      <c r="B393">
        <v>1169.50107851025</v>
      </c>
    </row>
    <row r="394" spans="1:2" x14ac:dyDescent="0.35">
      <c r="A394" t="s">
        <v>394</v>
      </c>
      <c r="B394">
        <v>1241.52195714599</v>
      </c>
    </row>
    <row r="395" spans="1:2" x14ac:dyDescent="0.35">
      <c r="A395" t="s">
        <v>395</v>
      </c>
      <c r="B395">
        <v>1201.9509469267</v>
      </c>
    </row>
    <row r="396" spans="1:2" x14ac:dyDescent="0.35">
      <c r="A396" t="s">
        <v>396</v>
      </c>
      <c r="B396">
        <v>1173.0262211811701</v>
      </c>
    </row>
    <row r="397" spans="1:2" x14ac:dyDescent="0.35">
      <c r="A397" t="s">
        <v>397</v>
      </c>
      <c r="B397">
        <v>1318.05053171947</v>
      </c>
    </row>
    <row r="398" spans="1:2" x14ac:dyDescent="0.35">
      <c r="A398" t="s">
        <v>398</v>
      </c>
      <c r="B398">
        <v>1379.7324488981101</v>
      </c>
    </row>
    <row r="399" spans="1:2" x14ac:dyDescent="0.35">
      <c r="A399" t="s">
        <v>399</v>
      </c>
      <c r="B399">
        <v>1373.7902312829599</v>
      </c>
    </row>
    <row r="400" spans="1:2" x14ac:dyDescent="0.35">
      <c r="A400" t="s">
        <v>400</v>
      </c>
      <c r="B400">
        <v>1406.0213711451499</v>
      </c>
    </row>
    <row r="401" spans="1:2" x14ac:dyDescent="0.35">
      <c r="A401" t="s">
        <v>401</v>
      </c>
      <c r="B401">
        <v>1444.3224263095301</v>
      </c>
    </row>
    <row r="402" spans="1:2" x14ac:dyDescent="0.35">
      <c r="A402" t="s">
        <v>402</v>
      </c>
      <c r="B402">
        <v>1508.0679506014301</v>
      </c>
    </row>
    <row r="403" spans="1:2" x14ac:dyDescent="0.35">
      <c r="A403" t="s">
        <v>403</v>
      </c>
      <c r="B403">
        <v>1532.34799568477</v>
      </c>
    </row>
    <row r="404" spans="1:2" x14ac:dyDescent="0.35">
      <c r="A404" t="s">
        <v>404</v>
      </c>
      <c r="B404">
        <v>1553.044934</v>
      </c>
    </row>
    <row r="405" spans="1:2" x14ac:dyDescent="0.35">
      <c r="A405" t="s">
        <v>405</v>
      </c>
      <c r="B405">
        <v>1564.19616194216</v>
      </c>
    </row>
    <row r="406" spans="1:2" x14ac:dyDescent="0.35">
      <c r="A406" t="s">
        <v>406</v>
      </c>
      <c r="B406">
        <v>1603.8342821449501</v>
      </c>
    </row>
    <row r="407" spans="1:2" x14ac:dyDescent="0.35">
      <c r="A407" t="s">
        <v>407</v>
      </c>
      <c r="B407">
        <v>1538.2672930609399</v>
      </c>
    </row>
    <row r="408" spans="1:2" x14ac:dyDescent="0.35">
      <c r="A408" t="s">
        <v>408</v>
      </c>
      <c r="B408">
        <v>1617.1796225888399</v>
      </c>
    </row>
    <row r="409" spans="1:2" x14ac:dyDescent="0.35">
      <c r="A409" t="s">
        <v>409</v>
      </c>
      <c r="B409">
        <v>1578.7287100000001</v>
      </c>
    </row>
    <row r="410" spans="1:2" x14ac:dyDescent="0.35">
      <c r="A410" t="s">
        <v>410</v>
      </c>
      <c r="B410">
        <v>1642.3845527246499</v>
      </c>
    </row>
    <row r="411" spans="1:2" x14ac:dyDescent="0.35">
      <c r="A411" t="s">
        <v>411</v>
      </c>
      <c r="B411">
        <v>1562.03022844059</v>
      </c>
    </row>
    <row r="412" spans="1:2" x14ac:dyDescent="0.35">
      <c r="A412" t="s">
        <v>412</v>
      </c>
      <c r="B412">
        <v>1522.1551236661101</v>
      </c>
    </row>
    <row r="413" spans="1:2" x14ac:dyDescent="0.35">
      <c r="A413" t="s">
        <v>413</v>
      </c>
      <c r="B413">
        <v>1556.02200361062</v>
      </c>
    </row>
    <row r="414" spans="1:2" x14ac:dyDescent="0.35">
      <c r="A414" t="s">
        <v>414</v>
      </c>
      <c r="B414">
        <v>1432.0572561531301</v>
      </c>
    </row>
    <row r="415" spans="1:2" x14ac:dyDescent="0.35">
      <c r="A415" t="s">
        <v>415</v>
      </c>
      <c r="B415">
        <v>1434.7508546625299</v>
      </c>
    </row>
    <row r="416" spans="1:2" x14ac:dyDescent="0.35">
      <c r="A416" t="s">
        <v>416</v>
      </c>
      <c r="B416">
        <v>1314.39765391733</v>
      </c>
    </row>
    <row r="417" spans="1:2" x14ac:dyDescent="0.35">
      <c r="A417" t="s">
        <v>417</v>
      </c>
      <c r="B417">
        <v>1406.6502781536999</v>
      </c>
    </row>
    <row r="418" spans="1:2" x14ac:dyDescent="0.35">
      <c r="A418" t="s">
        <v>418</v>
      </c>
      <c r="B418">
        <v>1355.4129656441901</v>
      </c>
    </row>
    <row r="419" spans="1:2" x14ac:dyDescent="0.35">
      <c r="A419" t="s">
        <v>419</v>
      </c>
      <c r="B419">
        <v>1226.2292366762899</v>
      </c>
    </row>
    <row r="420" spans="1:2" x14ac:dyDescent="0.35">
      <c r="A420" t="s">
        <v>420</v>
      </c>
      <c r="B420">
        <v>1300.54199048591</v>
      </c>
    </row>
    <row r="421" spans="1:2" x14ac:dyDescent="0.35">
      <c r="A421" t="s">
        <v>421</v>
      </c>
      <c r="B421">
        <v>1402.0131917321901</v>
      </c>
    </row>
    <row r="422" spans="1:2" x14ac:dyDescent="0.35">
      <c r="A422" t="s">
        <v>422</v>
      </c>
      <c r="B422">
        <v>1347.3998688822501</v>
      </c>
    </row>
    <row r="423" spans="1:2" x14ac:dyDescent="0.35">
      <c r="A423" t="s">
        <v>423</v>
      </c>
      <c r="B423">
        <v>1444.3159081977999</v>
      </c>
    </row>
    <row r="424" spans="1:2" x14ac:dyDescent="0.35">
      <c r="A424" t="s">
        <v>424</v>
      </c>
      <c r="B424">
        <v>1403.4293027966</v>
      </c>
    </row>
    <row r="425" spans="1:2" x14ac:dyDescent="0.35">
      <c r="A425" t="s">
        <v>425</v>
      </c>
      <c r="B425">
        <v>1447.67490812246</v>
      </c>
    </row>
    <row r="426" spans="1:2" x14ac:dyDescent="0.35">
      <c r="A426" t="s">
        <v>426</v>
      </c>
      <c r="B426">
        <v>1469.1699282598099</v>
      </c>
    </row>
    <row r="427" spans="1:2" x14ac:dyDescent="0.35">
      <c r="A427" t="s">
        <v>427</v>
      </c>
      <c r="B427">
        <v>1454.4817842935599</v>
      </c>
    </row>
    <row r="428" spans="1:2" x14ac:dyDescent="0.35">
      <c r="A428" t="s">
        <v>428</v>
      </c>
      <c r="B428">
        <v>1539.5734746708399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0 5 g E V y V j B P O m A A A A 9 g A A A B I A H A B D b 2 5 m a W c v U G F j a 2 F n Z S 5 4 b W w g o h g A K K A U A A A A A A A A A A A A A A A A A A A A A A A A A A A A h Y + 9 D o I w H M R f h X S n H 8 i g 5 E 8 Z n E w k M d E Y 1 6 Z U a I R i a L G 8 m 4 O P 5 C u I U d T N 8 e 5 + l 9 z d r z f I h q Y O L q q z u j U p Y p i i Q B n Z F t q U K e r d M Z y j j M N G y J M o V T D C x i a D 1 S m q n D s n h H j v s Z / h t i t J R C k j h 3 y 9 l Z V q R K i N d c J I h T 6 t 4 n 8 L c d i / x v A I M 7 b A M Y 0 x B T K Z k G v z B a J x 7 z P 9 M W H Z 1 6 7 v F N c u X O 2 A T B L I + w N / A F B L A w Q U A A I A C A D T m A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5 g E V + 5 w O A 5 i A Q A A R w M A A B M A H A B G b 3 J t d W x h c y 9 T Z W N 0 a W 9 u M S 5 t I K I Y A C i g F A A A A A A A A A A A A A A A A A A A A A A A A A A A A N 1 R T W v C Q B C 9 B / w P y 3 q J E A O G t o e W H C S 2 1 Y O t J U I P p p Q 1 G e 3 C Z l d 2 J + I H / v e O j b Y W K u 2 5 e 9 m d t 8 y b 9 9 4 4 y F E a z d L 6 7 t w 0 v I b n 3 o S F g j X 5 M E 0 G r J s 8 D z i L m Q J s e I z O o 5 V z q Y G g x C 3 D n s m r E j T 6 d 1 J B m B i N V D i f J 9 e Z h Y V x 2 b 3 E f j X N 9 l z t v n R o r M y F a v c E i k z q A l b g X u f W O J d 9 j g t z t + S t Y N I D J U u J Y G M e 8 I A l R l W l d n E U s F u d m 0 L q e d y J L q l 8 q g x C i m s F 8 d c z f D A a X l p B r b r J B y T N o d i Q T 8 m E 2 g g E V k i m 5 B K U M n u L Y z G l t p E 1 J X H 0 Q R R g n X + w G 7 D J 4 a O r V E o O h H U x 2 u p 0 w p A 0 z c g d G o Z y c U I 5 t k K 7 m b F l b W G 8 X o D z f 1 U U b L e c Y g K y j t T B C n r v A r b l I 4 p w j 1 L / 1 U W 4 Z 9 v t W g 1 P 6 n N C z q y V + V H r X 6 z 2 6 P c v s R / 3 S e H W c O e Y L 8 I K P / K t 8 e g b / n P A h 3 j f A V B L A Q I t A B Q A A g A I A N O Y B F c l Y w T z p g A A A P Y A A A A S A A A A A A A A A A A A A A A A A A A A A A B D b 2 5 m a W c v U G F j a 2 F n Z S 5 4 b W x Q S w E C L Q A U A A I A C A D T m A R X D 8 r p q 6 Q A A A D p A A A A E w A A A A A A A A A A A A A A A A D y A A A A W 0 N v b n R l b n R f V H l w Z X N d L n h t b F B L A Q I t A B Q A A g A I A N O Y B F f u c D g O Y g E A A E c D A A A T A A A A A A A A A A A A A A A A A O M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Q A A A A A A A A 7 Q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N J J T I w Q U N X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0 V D E 3 O j A 2 O j A 4 L j A w N T E 1 M T Z a I i A v P j x F b n R y e S B U e X B l P S J G a W x s Q 2 9 s d W 1 u V H l w Z X M i I F Z h b H V l P S J z Q 1 F N P S I g L z 4 8 R W 5 0 c n k g V H l w Z T 0 i R m l s b E N v b H V t b k 5 h b W V z I i B W Y W x 1 Z T 0 i c 1 s m c X V v d D t E Y X R l J n F 1 b 3 Q 7 L C Z x d W 9 0 O 1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N D S S B B Q 1 d J L 0 1 v Z G l m a W N h d G 8 g d G l w b y 5 7 R G F 0 Z S w w f S Z x d W 9 0 O y w m c X V v d D t T Z W N 0 a W 9 u M S 9 N U 0 N J I E F D V 0 k v T W 9 k a W Z p Y 2 F 0 b y B 0 a X B v L n t Q c m l j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U 0 N J I E F D V 0 k v T W 9 k a W Z p Y 2 F 0 b y B 0 a X B v L n t E Y X R l L D B 9 J n F 1 b 3 Q 7 L C Z x d W 9 0 O 1 N l Y 3 R p b 2 4 x L 0 1 T Q 0 k g Q U N X S S 9 N b 2 R p Z m l j Y X R v I H R p c G 8 u e 1 B y a W N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U 0 N J J T I w Q U N X S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D S S U y M E F D V 0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D S S U y M E F D V 0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N J J T I w Q U N X S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T V N D S V 9 B Q 1 d J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F Q x N z o w N j o z O S 4 z M T Q 2 M D Q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N D S S B B Q 1 d J I C g y K S 9 N b 2 R p Z m l j Y S B 0 a X B v L n t D b 2 x 1 b W 4 x L D B 9 J n F 1 b 3 Q 7 L C Z x d W 9 0 O 1 N l Y 3 R p b 2 4 x L 0 1 T Q 0 k g Q U N X S S A o M i k v T W 9 k a W Z p Y 2 E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U 0 N J I E F D V 0 k g K D I p L 0 1 v Z G l m a W N h I H R p c G 8 u e 0 N v b H V t b j E s M H 0 m c X V v d D s s J n F 1 b 3 Q 7 U 2 V j d G l v b j E v T V N D S S B B Q 1 d J I C g y K S 9 N b 2 R p Z m l j Y S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U 0 N J J T I w Q U N X S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D S S U y M E F D V 0 k l M j A o M i k v T W 9 k a W Z p Y 2 E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m p V x I h x x 5 O g C Q M F S h 3 3 V w A A A A A A g A A A A A A E G Y A A A A B A A A g A A A A o A M t K N C t 5 X 8 6 8 n 2 J b / J v k X G o N n y v 8 b I X v w N V s + K X l T k A A A A A D o A A A A A C A A A g A A A A A 7 K s L 6 P t 9 E w B i W G + 8 q F c I 4 n B r f p r S L W L C O f R v e q u x H V Q A A A A s B v k z 1 Q 4 m Q k i D e B U C h U y p C D A v r A z j e 5 U h i 0 6 S Y i R M q M 4 v S p z G / 9 M o B k p 4 2 T h I Y M R h 4 o X S 2 Z K A Y h P 7 4 B 4 5 q J T y l N s S s P w V k z l j b z + O C j F C h 9 A A A A A g V n t 0 j f P + p F h G q v J M 6 J Q x R 8 Y M s z A A + D R n d P Q 9 w V 6 S 3 S E h f Q G F k o v i 6 j t 0 a 5 D X H 4 s v N n O U A Y n j 5 i 4 8 3 P j t c 5 m c g = = < / D a t a M a s h u p > 
</file>

<file path=customXml/itemProps1.xml><?xml version="1.0" encoding="utf-8"?>
<ds:datastoreItem xmlns:ds="http://schemas.openxmlformats.org/officeDocument/2006/customXml" ds:itemID="{C34DDA0B-0F06-4108-ABAB-67542C4EC4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Input</vt:lpstr>
      <vt:lpstr>Risultati comm. 1</vt:lpstr>
      <vt:lpstr>Risultati comm. 2</vt:lpstr>
      <vt:lpstr>Risultati comm. 3</vt:lpstr>
      <vt:lpstr>Risultati finali</vt:lpstr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Guifo</dc:creator>
  <cp:lastModifiedBy>Guifo</cp:lastModifiedBy>
  <dcterms:created xsi:type="dcterms:W3CDTF">2023-08-04T17:04:07Z</dcterms:created>
  <dcterms:modified xsi:type="dcterms:W3CDTF">2023-08-07T10:36:34Z</dcterms:modified>
</cp:coreProperties>
</file>