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2" i="1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13" i="1"/>
  <c r="D13" i="1"/>
  <c r="C13" i="1"/>
  <c r="I13" i="1"/>
  <c r="H13" i="1"/>
  <c r="H2" i="1"/>
  <c r="I2" i="1"/>
  <c r="G13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<sst xmlns="http://schemas.openxmlformats.org/spreadsheetml/2006/main" count="17" uniqueCount="16">
  <si>
    <t>x</t>
  </si>
  <si>
    <t>y</t>
  </si>
  <si>
    <t>m</t>
  </si>
  <si>
    <t>x'</t>
  </si>
  <si>
    <t>y'</t>
  </si>
  <si>
    <t>x-x'</t>
  </si>
  <si>
    <t>y-y'</t>
  </si>
  <si>
    <t>(x-x')*(y-y')</t>
  </si>
  <si>
    <t>(x-x')*(x-x')</t>
  </si>
  <si>
    <t>ypred</t>
  </si>
  <si>
    <t>c</t>
  </si>
  <si>
    <t>d=y-ypred</t>
  </si>
  <si>
    <t>d^2</t>
  </si>
  <si>
    <t>mean squared error</t>
  </si>
  <si>
    <t>abs of d</t>
  </si>
  <si>
    <t>mean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</si>
</sst>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5" borderId="1" xfId="0" applyFont="1" applyFill="1" applyBorder="1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H22" sqref="H22"/>
    </sheetView>
  </sheetViews>
  <sheetFormatPr defaultRowHeight="15" x14ac:dyDescent="0.25"/>
  <cols>
    <col min="7" max="8" width="11.5703125" customWidth="1"/>
    <col min="14" max="14" width="18.140625" customWidth="1"/>
    <col min="15" max="15" width="14.855468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</v>
      </c>
      <c r="J1" s="1"/>
      <c r="K1" s="1"/>
      <c r="L1" s="1" t="s">
        <v>9</v>
      </c>
      <c r="M1" s="1" t="s">
        <v>11</v>
      </c>
      <c r="N1" s="1" t="s">
        <v>12</v>
      </c>
      <c r="O1" s="1" t="s">
        <v>14</v>
      </c>
    </row>
    <row r="2" spans="1:15" x14ac:dyDescent="0.25">
      <c r="A2" s="2">
        <v>13</v>
      </c>
      <c r="B2" s="2">
        <v>66.599999999999994</v>
      </c>
      <c r="C2" s="2">
        <v>17.53</v>
      </c>
      <c r="D2" s="2">
        <v>79.22</v>
      </c>
      <c r="E2" s="2">
        <f>A2-C2</f>
        <v>-4.5300000000000011</v>
      </c>
      <c r="F2" s="2">
        <f>B2-D2</f>
        <v>-12.620000000000005</v>
      </c>
      <c r="G2" s="2">
        <f>E2*F2</f>
        <v>57.168600000000033</v>
      </c>
      <c r="H2" s="2">
        <f t="shared" ref="H2:H11" si="0">E2*E2</f>
        <v>20.520900000000012</v>
      </c>
      <c r="I2" s="2">
        <f>G2/H2</f>
        <v>2.7858719646799117</v>
      </c>
      <c r="J2" s="2"/>
      <c r="K2" s="2"/>
      <c r="L2" s="2">
        <f>($I$13*A2)+$K$13</f>
        <v>77.388386056435479</v>
      </c>
      <c r="M2" s="2">
        <f>B2-L2</f>
        <v>-10.788386056435485</v>
      </c>
      <c r="N2" s="2">
        <f>M2*M2</f>
        <v>116.3892737026916</v>
      </c>
      <c r="O2" s="2">
        <f>ABS(M2)</f>
        <v>10.788386056435485</v>
      </c>
    </row>
    <row r="3" spans="1:15" x14ac:dyDescent="0.25">
      <c r="A3" s="2">
        <v>14</v>
      </c>
      <c r="B3" s="2">
        <v>78.8</v>
      </c>
      <c r="C3" s="2">
        <v>17.53</v>
      </c>
      <c r="D3" s="2">
        <v>79.22</v>
      </c>
      <c r="E3" s="2">
        <f t="shared" ref="E3:E11" si="1">A3-C3</f>
        <v>-3.5300000000000011</v>
      </c>
      <c r="F3" s="2">
        <f t="shared" ref="F3:F11" si="2">B3-D3</f>
        <v>-0.42000000000000171</v>
      </c>
      <c r="G3" s="2">
        <f t="shared" ref="G3:G11" si="3">E3*F3</f>
        <v>1.4826000000000066</v>
      </c>
      <c r="H3" s="2">
        <f t="shared" si="0"/>
        <v>12.460900000000008</v>
      </c>
      <c r="I3" s="2">
        <f t="shared" ref="I3:I11" si="4">G3/H3</f>
        <v>0.11898016997167184</v>
      </c>
      <c r="J3" s="2"/>
      <c r="K3" s="2"/>
      <c r="L3" s="2">
        <f t="shared" ref="L3:L11" si="5">($I$13*A3)+$K$13</f>
        <v>77.792715845301814</v>
      </c>
      <c r="M3" s="2">
        <f t="shared" ref="M3:M11" si="6">B3-L3</f>
        <v>1.0072841546981834</v>
      </c>
      <c r="N3" s="2">
        <f t="shared" ref="N3:N11" si="7">M3*M3</f>
        <v>1.0146213683060339</v>
      </c>
      <c r="O3" s="2">
        <f t="shared" ref="O3:O11" si="8">ABS(M3)</f>
        <v>1.0072841546981834</v>
      </c>
    </row>
    <row r="4" spans="1:15" x14ac:dyDescent="0.25">
      <c r="A4" s="2">
        <v>11.4</v>
      </c>
      <c r="B4" s="2">
        <v>69.7</v>
      </c>
      <c r="C4" s="2">
        <v>17.53</v>
      </c>
      <c r="D4" s="2">
        <v>79.22</v>
      </c>
      <c r="E4" s="2">
        <f t="shared" si="1"/>
        <v>-6.1300000000000008</v>
      </c>
      <c r="F4" s="2">
        <f t="shared" si="2"/>
        <v>-9.519999999999996</v>
      </c>
      <c r="G4" s="2">
        <f t="shared" si="3"/>
        <v>58.357599999999984</v>
      </c>
      <c r="H4" s="2">
        <f t="shared" si="0"/>
        <v>37.576900000000009</v>
      </c>
      <c r="I4" s="2">
        <f t="shared" si="4"/>
        <v>1.5530179445350727</v>
      </c>
      <c r="J4" s="2"/>
      <c r="K4" s="2"/>
      <c r="L4" s="2">
        <f t="shared" si="5"/>
        <v>76.741458394249335</v>
      </c>
      <c r="M4" s="2">
        <f t="shared" si="6"/>
        <v>-7.0414583942493323</v>
      </c>
      <c r="N4" s="2">
        <f t="shared" si="7"/>
        <v>49.582136317944382</v>
      </c>
      <c r="O4" s="2">
        <f t="shared" si="8"/>
        <v>7.0414583942493323</v>
      </c>
    </row>
    <row r="5" spans="1:15" x14ac:dyDescent="0.25">
      <c r="A5" s="2">
        <v>15.5</v>
      </c>
      <c r="B5" s="2">
        <v>77.400000000000006</v>
      </c>
      <c r="C5" s="2">
        <v>17.53</v>
      </c>
      <c r="D5" s="2">
        <v>79.22</v>
      </c>
      <c r="E5" s="2">
        <f t="shared" si="1"/>
        <v>-2.0300000000000011</v>
      </c>
      <c r="F5" s="2">
        <f t="shared" si="2"/>
        <v>-1.8199999999999932</v>
      </c>
      <c r="G5" s="2">
        <f t="shared" si="3"/>
        <v>3.6945999999999883</v>
      </c>
      <c r="H5" s="2">
        <f t="shared" si="0"/>
        <v>4.1209000000000042</v>
      </c>
      <c r="I5" s="2">
        <f t="shared" si="4"/>
        <v>0.89655172413792728</v>
      </c>
      <c r="J5" s="2"/>
      <c r="K5" s="2"/>
      <c r="L5" s="2">
        <f t="shared" si="5"/>
        <v>78.39921052860133</v>
      </c>
      <c r="M5" s="2">
        <f t="shared" si="6"/>
        <v>-0.9992105286013242</v>
      </c>
      <c r="N5" s="2">
        <f t="shared" si="7"/>
        <v>0.99842168046773772</v>
      </c>
      <c r="O5" s="2">
        <f t="shared" si="8"/>
        <v>0.9992105286013242</v>
      </c>
    </row>
    <row r="6" spans="1:15" x14ac:dyDescent="0.25">
      <c r="A6" s="2">
        <v>17.600000000000001</v>
      </c>
      <c r="B6" s="2">
        <v>72.5</v>
      </c>
      <c r="C6" s="2">
        <v>17.53</v>
      </c>
      <c r="D6" s="2">
        <v>79.22</v>
      </c>
      <c r="E6" s="2">
        <f t="shared" si="1"/>
        <v>7.0000000000000284E-2</v>
      </c>
      <c r="F6" s="2">
        <f t="shared" si="2"/>
        <v>-6.7199999999999989</v>
      </c>
      <c r="G6" s="2">
        <f t="shared" si="3"/>
        <v>-0.47040000000000182</v>
      </c>
      <c r="H6" s="2">
        <f t="shared" si="0"/>
        <v>4.9000000000000397E-3</v>
      </c>
      <c r="I6" s="2">
        <f t="shared" si="4"/>
        <v>-95.999999999999588</v>
      </c>
      <c r="J6" s="2"/>
      <c r="K6" s="2"/>
      <c r="L6" s="2">
        <f t="shared" si="5"/>
        <v>79.248303085220641</v>
      </c>
      <c r="M6" s="2">
        <f t="shared" si="6"/>
        <v>-6.7483030852206412</v>
      </c>
      <c r="N6" s="2">
        <f t="shared" si="7"/>
        <v>45.539594529998425</v>
      </c>
      <c r="O6" s="2">
        <f t="shared" si="8"/>
        <v>6.7483030852206412</v>
      </c>
    </row>
    <row r="7" spans="1:15" x14ac:dyDescent="0.25">
      <c r="A7" s="2">
        <v>21.5</v>
      </c>
      <c r="B7" s="2">
        <v>89.6</v>
      </c>
      <c r="C7" s="2">
        <v>17.53</v>
      </c>
      <c r="D7" s="2">
        <v>79.22</v>
      </c>
      <c r="E7" s="2">
        <f t="shared" si="1"/>
        <v>3.9699999999999989</v>
      </c>
      <c r="F7" s="2">
        <f t="shared" si="2"/>
        <v>10.379999999999995</v>
      </c>
      <c r="G7" s="2">
        <f t="shared" si="3"/>
        <v>41.208599999999969</v>
      </c>
      <c r="H7" s="2">
        <f t="shared" si="0"/>
        <v>15.760899999999991</v>
      </c>
      <c r="I7" s="2">
        <f t="shared" si="4"/>
        <v>2.6146095717884128</v>
      </c>
      <c r="J7" s="2"/>
      <c r="K7" s="2"/>
      <c r="L7" s="2">
        <f t="shared" si="5"/>
        <v>80.825189261799366</v>
      </c>
      <c r="M7" s="2">
        <f t="shared" si="6"/>
        <v>8.7748107382006282</v>
      </c>
      <c r="N7" s="2">
        <f t="shared" si="7"/>
        <v>76.997303491241055</v>
      </c>
      <c r="O7" s="2">
        <f t="shared" si="8"/>
        <v>8.7748107382006282</v>
      </c>
    </row>
    <row r="8" spans="1:15" x14ac:dyDescent="0.25">
      <c r="A8" s="2">
        <v>29.9</v>
      </c>
      <c r="B8" s="2">
        <v>85.5</v>
      </c>
      <c r="C8" s="2">
        <v>17.53</v>
      </c>
      <c r="D8" s="2">
        <v>79.22</v>
      </c>
      <c r="E8" s="2">
        <f t="shared" si="1"/>
        <v>12.369999999999997</v>
      </c>
      <c r="F8" s="2">
        <f t="shared" si="2"/>
        <v>6.2800000000000011</v>
      </c>
      <c r="G8" s="2">
        <f t="shared" si="3"/>
        <v>77.683599999999998</v>
      </c>
      <c r="H8" s="2">
        <f t="shared" si="0"/>
        <v>153.01689999999994</v>
      </c>
      <c r="I8" s="2">
        <f t="shared" si="4"/>
        <v>0.50767987065481024</v>
      </c>
      <c r="J8" s="2"/>
      <c r="K8" s="2"/>
      <c r="L8" s="2">
        <f t="shared" si="5"/>
        <v>84.221559488276625</v>
      </c>
      <c r="M8" s="2">
        <f t="shared" si="6"/>
        <v>1.2784405117233746</v>
      </c>
      <c r="N8" s="2">
        <f t="shared" si="7"/>
        <v>1.6344101420155239</v>
      </c>
      <c r="O8" s="2">
        <f t="shared" si="8"/>
        <v>1.2784405117233746</v>
      </c>
    </row>
    <row r="9" spans="1:15" x14ac:dyDescent="0.25">
      <c r="A9" s="2">
        <v>25</v>
      </c>
      <c r="B9" s="2">
        <v>75.8</v>
      </c>
      <c r="C9" s="2">
        <v>17.53</v>
      </c>
      <c r="D9" s="2">
        <v>79.22</v>
      </c>
      <c r="E9" s="2">
        <f t="shared" si="1"/>
        <v>7.4699999999999989</v>
      </c>
      <c r="F9" s="2">
        <f t="shared" si="2"/>
        <v>-3.4200000000000017</v>
      </c>
      <c r="G9" s="2">
        <f t="shared" si="3"/>
        <v>-25.54740000000001</v>
      </c>
      <c r="H9" s="2">
        <f t="shared" si="0"/>
        <v>55.800899999999984</v>
      </c>
      <c r="I9" s="2">
        <f t="shared" si="4"/>
        <v>-0.45783132530120513</v>
      </c>
      <c r="J9" s="2"/>
      <c r="K9" s="2"/>
      <c r="L9" s="2">
        <f t="shared" si="5"/>
        <v>82.240343522831552</v>
      </c>
      <c r="M9" s="2">
        <f t="shared" si="6"/>
        <v>-6.4403435228315544</v>
      </c>
      <c r="N9" s="2">
        <f t="shared" si="7"/>
        <v>41.478024692078357</v>
      </c>
      <c r="O9" s="2">
        <f t="shared" si="8"/>
        <v>6.4403435228315544</v>
      </c>
    </row>
    <row r="10" spans="1:15" x14ac:dyDescent="0.25">
      <c r="A10" s="2">
        <v>16.600000000000001</v>
      </c>
      <c r="B10" s="2">
        <v>87.2</v>
      </c>
      <c r="C10" s="2">
        <v>17.53</v>
      </c>
      <c r="D10" s="2">
        <v>79.22</v>
      </c>
      <c r="E10" s="2">
        <f t="shared" si="1"/>
        <v>-0.92999999999999972</v>
      </c>
      <c r="F10" s="2">
        <f t="shared" si="2"/>
        <v>7.980000000000004</v>
      </c>
      <c r="G10" s="2">
        <f t="shared" si="3"/>
        <v>-7.4214000000000011</v>
      </c>
      <c r="H10" s="2">
        <f t="shared" si="0"/>
        <v>0.86489999999999945</v>
      </c>
      <c r="I10" s="2">
        <f t="shared" si="4"/>
        <v>-8.5806451612903292</v>
      </c>
      <c r="J10" s="2"/>
      <c r="K10" s="2"/>
      <c r="L10" s="2">
        <f t="shared" si="5"/>
        <v>78.843973296354307</v>
      </c>
      <c r="M10" s="2">
        <f t="shared" si="6"/>
        <v>8.3560267036456963</v>
      </c>
      <c r="N10" s="2">
        <f t="shared" si="7"/>
        <v>69.823182272039958</v>
      </c>
      <c r="O10" s="2">
        <f t="shared" si="8"/>
        <v>8.3560267036456963</v>
      </c>
    </row>
    <row r="11" spans="1:15" x14ac:dyDescent="0.25">
      <c r="A11" s="2">
        <v>10.8</v>
      </c>
      <c r="B11" s="2">
        <v>89.1</v>
      </c>
      <c r="C11" s="2">
        <v>17.53</v>
      </c>
      <c r="D11" s="2">
        <v>79.22</v>
      </c>
      <c r="E11" s="2">
        <f t="shared" si="1"/>
        <v>-6.73</v>
      </c>
      <c r="F11" s="2">
        <f t="shared" si="2"/>
        <v>9.8799999999999955</v>
      </c>
      <c r="G11" s="2">
        <f t="shared" si="3"/>
        <v>-66.492399999999975</v>
      </c>
      <c r="H11" s="2">
        <f t="shared" si="0"/>
        <v>45.292900000000003</v>
      </c>
      <c r="I11" s="2">
        <f t="shared" si="4"/>
        <v>-1.4680534918276369</v>
      </c>
      <c r="J11" s="2"/>
      <c r="K11" s="2"/>
      <c r="L11" s="2">
        <f t="shared" si="5"/>
        <v>76.498860520929526</v>
      </c>
      <c r="M11" s="2">
        <f t="shared" si="6"/>
        <v>12.601139479070468</v>
      </c>
      <c r="N11" s="2">
        <f t="shared" si="7"/>
        <v>158.78871617098835</v>
      </c>
      <c r="O11" s="2">
        <f t="shared" si="8"/>
        <v>12.601139479070468</v>
      </c>
    </row>
    <row r="12" spans="1:15" x14ac:dyDescent="0.25">
      <c r="I12" s="3" t="s">
        <v>2</v>
      </c>
      <c r="K12" s="3" t="s">
        <v>10</v>
      </c>
      <c r="N12" s="3" t="s">
        <v>13</v>
      </c>
      <c r="O12" s="3" t="s">
        <v>15</v>
      </c>
    </row>
    <row r="13" spans="1:15" x14ac:dyDescent="0.25">
      <c r="C13" s="5">
        <f>SUM(C2:C12)</f>
        <v>175.3</v>
      </c>
      <c r="D13" s="5">
        <f>SUM(D2:D12)</f>
        <v>792.20000000000016</v>
      </c>
      <c r="G13" s="5">
        <f>SUM(G2:G12)</f>
        <v>139.66400000000002</v>
      </c>
      <c r="H13" s="5">
        <f>SUM(H2:H12)</f>
        <v>345.42099999999994</v>
      </c>
      <c r="I13" s="4">
        <f>G13/H13</f>
        <v>0.40432978886634002</v>
      </c>
      <c r="K13" s="4">
        <f>D11-(C11*I13)</f>
        <v>72.132098801173058</v>
      </c>
      <c r="N13" s="4">
        <v>56.223999999999997</v>
      </c>
      <c r="O13" s="4">
        <v>6.4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2025-04-24T03:29:01Z</dcterms:created>
  <dcterms:modified xsi:type="dcterms:W3CDTF">2025-04-24T04:13:49Z</dcterms:modified>
</cp:coreProperties>
</file>