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udy_Material\MachineLearning\ml_foundation\Project\02_Stroop_Effect\"/>
    </mc:Choice>
  </mc:AlternateContent>
  <bookViews>
    <workbookView xWindow="0" yWindow="0" windowWidth="23040" windowHeight="9192"/>
  </bookViews>
  <sheets>
    <sheet name="stroopdata" sheetId="1" r:id="rId1"/>
  </sheets>
  <definedNames>
    <definedName name="_xlchart.0" hidden="1">stroopdata!$E$1</definedName>
    <definedName name="_xlchart.1" hidden="1">stroopdata!$E$2:$E$25</definedName>
    <definedName name="_xlchart.10" hidden="1">stroopdata!$A$1</definedName>
    <definedName name="_xlchart.11" hidden="1">stroopdata!$A$2:$A$25</definedName>
    <definedName name="_xlchart.12" hidden="1">stroopdata!$C$1</definedName>
    <definedName name="_xlchart.13" hidden="1">stroopdata!$C$2:$C$25</definedName>
    <definedName name="_xlchart.2" hidden="1">stroopdata!$C$1</definedName>
    <definedName name="_xlchart.3" hidden="1">stroopdata!$C$2:$C$25</definedName>
    <definedName name="_xlchart.4" hidden="1">stroopdata!$A$1</definedName>
    <definedName name="_xlchart.5" hidden="1">stroopdata!$A$2:$A$25</definedName>
    <definedName name="_xlchart.6" hidden="1">stroopdata!$A$1</definedName>
    <definedName name="_xlchart.7" hidden="1">stroopdata!$A$2:$A$25</definedName>
    <definedName name="_xlchart.8" hidden="1">stroopdata!$C$1</definedName>
    <definedName name="_xlchart.9" hidden="1">stroopdata!$C$2:$C$25</definedName>
  </definedNames>
  <calcPr calcId="162913"/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M4" i="1" s="1"/>
  <c r="M5" i="1" s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J4" i="1" l="1"/>
  <c r="J5" i="1" s="1"/>
  <c r="M6" i="1"/>
  <c r="J6" i="1"/>
  <c r="J9" i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E18" i="1"/>
  <c r="F18" i="1" s="1"/>
  <c r="E17" i="1"/>
  <c r="F17" i="1" s="1"/>
  <c r="E16" i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E6" i="1"/>
  <c r="F6" i="1" s="1"/>
  <c r="E5" i="1"/>
  <c r="F5" i="1" s="1"/>
  <c r="E4" i="1"/>
  <c r="E3" i="1"/>
  <c r="F3" i="1" s="1"/>
  <c r="E2" i="1"/>
  <c r="F2" i="1" s="1"/>
  <c r="F4" i="1" l="1"/>
  <c r="F16" i="1"/>
  <c r="F7" i="1"/>
  <c r="F19" i="1"/>
  <c r="M3" i="1"/>
  <c r="J3" i="1"/>
  <c r="J10" i="1" l="1"/>
  <c r="J11" i="1" s="1"/>
  <c r="J12" i="1"/>
  <c r="J21" i="1"/>
  <c r="J13" i="1" l="1"/>
  <c r="J24" i="1"/>
  <c r="I27" i="1" l="1"/>
  <c r="J27" i="1"/>
</calcChain>
</file>

<file path=xl/sharedStrings.xml><?xml version="1.0" encoding="utf-8"?>
<sst xmlns="http://schemas.openxmlformats.org/spreadsheetml/2006/main" count="31" uniqueCount="24">
  <si>
    <t>Congruent</t>
  </si>
  <si>
    <t>Incongruent</t>
  </si>
  <si>
    <t>Xc</t>
  </si>
  <si>
    <t>Xi</t>
  </si>
  <si>
    <t>Difference</t>
  </si>
  <si>
    <t>Mean</t>
  </si>
  <si>
    <t>Variance</t>
  </si>
  <si>
    <t>Std Dev</t>
  </si>
  <si>
    <t>t statistics</t>
  </si>
  <si>
    <t>Std Error</t>
  </si>
  <si>
    <t>Alpha</t>
  </si>
  <si>
    <t>t critical</t>
  </si>
  <si>
    <t>t statistics is beyond t critical hence Reject Null Hypothesis</t>
  </si>
  <si>
    <t>Effect Size Measure</t>
  </si>
  <si>
    <t>Cohen's d</t>
  </si>
  <si>
    <t>Confidence Interval</t>
  </si>
  <si>
    <t>t critical * SE</t>
  </si>
  <si>
    <t>Confidence Interval 95%</t>
  </si>
  <si>
    <t>Median</t>
  </si>
  <si>
    <t>The P-Value is &lt; .00001.</t>
  </si>
  <si>
    <t>Squared Deviation from Mean - Congruent</t>
  </si>
  <si>
    <t>Squared Deviation from Mean - Incongruent</t>
  </si>
  <si>
    <t>Squared Deviation From Mean - Difference</t>
  </si>
  <si>
    <t>Descriptive Statistics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</si>
</sst>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6" fillId="33" borderId="0" xfId="0" applyFont="1" applyFill="1" applyAlignment="1">
      <alignment wrapText="1"/>
    </xf>
    <xf numFmtId="0" fontId="16" fillId="33" borderId="0" xfId="0" applyFont="1" applyFill="1"/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/>
    <cx:plotArea>
      <cx:plotAreaRegion>
        <cx:series layoutId="clusteredColumn" uniqueId="{00000001-4819-4AA6-B456-3A063913FBAD}" formatIdx="0">
          <cx:tx>
            <cx:txData>
              <cx:f>_xlchart.4</cx:f>
              <cx:v>Congruent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title pos="t" align="ctr" overlay="0"/>
    <cx:plotArea>
      <cx:plotAreaRegion>
        <cx:series layoutId="clusteredColumn" uniqueId="{00000000-FDF0-4395-8BB5-D09ED5838093}" formatIdx="0">
          <cx:tx>
            <cx:txData>
              <cx:f>_xlchart.2</cx:f>
              <cx:v>Incongruent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/>
        <cx:title/>
        <cx:tickLabels/>
      </cx:axis>
      <cx:axis id="1">
        <cx:valScaling/>
        <cx:title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title pos="t" align="ctr" overlay="0"/>
    <cx:plotArea>
      <cx:plotAreaRegion>
        <cx:series layoutId="clusteredColumn" uniqueId="{00000001-5FF4-484F-916F-E1DE5B1DB852}">
          <cx:tx>
            <cx:txData>
              <cx:f>_xlchart.0</cx:f>
              <cx:v>Difference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  <cx:legend pos="t" align="ctr" overlay="0"/>
  </cx:chart>
</cx:chartSpace>
</file>

<file path=xl/charts/chart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_xlchart.7</cx:f>
      </cx:numDim>
    </cx:data>
    <cx:data id="1">
      <cx:numDim type="val">
        <cx:f>_xlchart.9</cx:f>
      </cx:numDim>
    </cx:data>
  </cx:chartData>
  <cx:chart>
    <cx:title pos="t" align="ctr" overlay="0"/>
    <cx:plotArea>
      <cx:plotAreaRegion>
        <cx:series layoutId="boxWhisker" uniqueId="{00000000-317A-499C-A293-2C3A5012C8AB}">
          <cx:tx>
            <cx:txData>
              <cx:f>_xlchart.6</cx:f>
              <cx:v>Congruent</cx:v>
            </cx:txData>
          </cx:tx>
          <cx:dataId val="0"/>
          <cx:layoutPr>
            <cx:statistics quartileMethod="exclusive"/>
          </cx:layoutPr>
        </cx:series>
        <cx:series layoutId="boxWhisker" uniqueId="{00000001-317A-499C-A293-2C3A5012C8AB}">
          <cx:tx>
            <cx:txData>
              <cx:f>_xlchart.8</cx:f>
              <cx:v>Incongruent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430954</xdr:colOff>
      <xdr:row>0</xdr:row>
      <xdr:rowOff>378036</xdr:rowOff>
    </xdr:from>
    <xdr:to>
      <xdr:col>20</xdr:col>
      <xdr:colOff>107104</xdr:colOff>
      <xdr:row>12</xdr:row>
      <xdr:rowOff>180339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568537</xdr:colOff>
      <xdr:row>14</xdr:row>
      <xdr:rowOff>66040</xdr:rowOff>
    </xdr:from>
    <xdr:to>
      <xdr:col>20</xdr:col>
      <xdr:colOff>320887</xdr:colOff>
      <xdr:row>27</xdr:row>
      <xdr:rowOff>100329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761154</xdr:colOff>
      <xdr:row>28</xdr:row>
      <xdr:rowOff>1271</xdr:rowOff>
    </xdr:from>
    <xdr:to>
      <xdr:col>5</xdr:col>
      <xdr:colOff>597747</xdr:colOff>
      <xdr:row>43</xdr:row>
      <xdr:rowOff>1271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406400</xdr:colOff>
      <xdr:row>28</xdr:row>
      <xdr:rowOff>4234</xdr:rowOff>
    </xdr:from>
    <xdr:to>
      <xdr:col>13</xdr:col>
      <xdr:colOff>270934</xdr:colOff>
      <xdr:row>42</xdr:row>
      <xdr:rowOff>139700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zoomScale="90" zoomScaleNormal="90" workbookViewId="0">
      <selection activeCell="I8" sqref="I8:K8"/>
    </sheetView>
  </sheetViews>
  <sheetFormatPr defaultRowHeight="14.4" x14ac:dyDescent="0.3"/>
  <cols>
    <col min="1" max="2" width="15.109375" customWidth="1"/>
    <col min="3" max="4" width="13.109375" customWidth="1"/>
    <col min="5" max="5" width="12.88671875" customWidth="1"/>
    <col min="6" max="6" width="15.77734375" customWidth="1"/>
    <col min="9" max="9" width="11.44140625" customWidth="1"/>
    <col min="10" max="10" width="12.6640625" customWidth="1"/>
  </cols>
  <sheetData>
    <row r="1" spans="1:13" ht="57.6" x14ac:dyDescent="0.3">
      <c r="A1" s="2" t="s">
        <v>0</v>
      </c>
      <c r="B1" s="2" t="s">
        <v>20</v>
      </c>
      <c r="C1" s="2" t="s">
        <v>1</v>
      </c>
      <c r="D1" s="2" t="s">
        <v>21</v>
      </c>
      <c r="E1" s="3" t="s">
        <v>4</v>
      </c>
      <c r="F1" s="2" t="s">
        <v>22</v>
      </c>
    </row>
    <row r="2" spans="1:13" x14ac:dyDescent="0.3">
      <c r="A2">
        <v>12.079000000000001</v>
      </c>
      <c r="B2">
        <f>(A2-$J$3)^2</f>
        <v>3.8892770156250007</v>
      </c>
      <c r="C2">
        <v>19.277999999999999</v>
      </c>
      <c r="D2">
        <f>(C2-$M$3)^2</f>
        <v>7.4961876736111321</v>
      </c>
      <c r="E2">
        <f>A2-C2</f>
        <v>-7.1989999999999981</v>
      </c>
      <c r="F2">
        <f>(E2-$J$9)^2</f>
        <v>0.58643687673611011</v>
      </c>
      <c r="I2" s="1" t="s">
        <v>0</v>
      </c>
      <c r="L2" s="1" t="s">
        <v>1</v>
      </c>
    </row>
    <row r="3" spans="1:13" x14ac:dyDescent="0.3">
      <c r="A3">
        <v>16.791</v>
      </c>
      <c r="B3">
        <f>(A3-$J$3)^2</f>
        <v>7.5069150156249975</v>
      </c>
      <c r="C3">
        <v>18.741</v>
      </c>
      <c r="D3">
        <f>(C3-$M$3)^2</f>
        <v>10.72507917361113</v>
      </c>
      <c r="E3">
        <f t="shared" ref="E3:E25" si="0">A3-C3</f>
        <v>-1.9499999999999993</v>
      </c>
      <c r="F3">
        <f>(E3-$J$9)^2</f>
        <v>36.177718793402754</v>
      </c>
      <c r="I3" s="4" t="s">
        <v>2</v>
      </c>
      <c r="J3">
        <f>AVERAGE(A2:A25)</f>
        <v>14.051125000000001</v>
      </c>
      <c r="L3" s="4" t="s">
        <v>3</v>
      </c>
      <c r="M3">
        <f>AVERAGE(C2:C25)</f>
        <v>22.015916666666669</v>
      </c>
    </row>
    <row r="4" spans="1:13" x14ac:dyDescent="0.3">
      <c r="A4">
        <v>9.5640000000000001</v>
      </c>
      <c r="B4">
        <f>(A4-$J$3)^2</f>
        <v>20.134290765625007</v>
      </c>
      <c r="C4">
        <v>21.213999999999999</v>
      </c>
      <c r="D4">
        <f>(C4-$M$3)^2</f>
        <v>0.64307034027778409</v>
      </c>
      <c r="E4">
        <f t="shared" si="0"/>
        <v>-11.649999999999999</v>
      </c>
      <c r="F4">
        <f>(E4-$J$9)^2</f>
        <v>13.580760460069452</v>
      </c>
      <c r="I4" s="1" t="s">
        <v>6</v>
      </c>
      <c r="J4">
        <f>SUM(B2:B25)/(COUNT(B2:B25)-1)</f>
        <v>12.669029070652176</v>
      </c>
      <c r="L4" s="4" t="s">
        <v>6</v>
      </c>
      <c r="M4">
        <f>SUM(D2:D25)/(COUNT(D2:D25)-1)</f>
        <v>23.011757036231884</v>
      </c>
    </row>
    <row r="5" spans="1:13" x14ac:dyDescent="0.3">
      <c r="A5">
        <v>8.6300000000000008</v>
      </c>
      <c r="B5">
        <f>(A5-$J$3)^2</f>
        <v>29.388596265625001</v>
      </c>
      <c r="C5">
        <v>15.686999999999999</v>
      </c>
      <c r="D5">
        <f>(C5-$M$3)^2</f>
        <v>40.055186173611155</v>
      </c>
      <c r="E5">
        <f t="shared" si="0"/>
        <v>-7.0569999999999986</v>
      </c>
      <c r="F5">
        <f>(E5-$J$9)^2</f>
        <v>0.8240857100694422</v>
      </c>
      <c r="I5" s="1" t="s">
        <v>7</v>
      </c>
      <c r="J5">
        <f>SQRT(J4)</f>
        <v>3.5593579576451955</v>
      </c>
      <c r="L5" s="4" t="s">
        <v>7</v>
      </c>
      <c r="M5">
        <f>SQRT(M4)</f>
        <v>4.7970571224691376</v>
      </c>
    </row>
    <row r="6" spans="1:13" x14ac:dyDescent="0.3">
      <c r="A6">
        <v>14.669</v>
      </c>
      <c r="B6">
        <f>(A6-$J$3)^2</f>
        <v>0.38176951562499967</v>
      </c>
      <c r="C6">
        <v>22.803000000000001</v>
      </c>
      <c r="D6">
        <f>(C6-$M$3)^2</f>
        <v>0.61950017361110832</v>
      </c>
      <c r="E6">
        <f t="shared" si="0"/>
        <v>-8.1340000000000003</v>
      </c>
      <c r="F6">
        <f>(E6-$J$9)^2</f>
        <v>2.8631460069445447E-2</v>
      </c>
      <c r="I6" s="1" t="s">
        <v>18</v>
      </c>
      <c r="J6">
        <f>MEDIAN(A2:A25)</f>
        <v>14.3565</v>
      </c>
      <c r="L6" s="1" t="s">
        <v>18</v>
      </c>
      <c r="M6">
        <f>MEDIAN(C2:C25)</f>
        <v>21.017499999999998</v>
      </c>
    </row>
    <row r="7" spans="1:13" x14ac:dyDescent="0.3">
      <c r="A7">
        <v>12.238</v>
      </c>
      <c r="B7">
        <f>(A7-$J$3)^2</f>
        <v>3.2874222656250045</v>
      </c>
      <c r="C7">
        <v>20.878</v>
      </c>
      <c r="D7">
        <f>(C7-$M$3)^2</f>
        <v>1.2948543402777835</v>
      </c>
      <c r="E7">
        <f t="shared" si="0"/>
        <v>-8.64</v>
      </c>
      <c r="F7">
        <f>(E7-$J$9)^2</f>
        <v>0.4559062934027821</v>
      </c>
    </row>
    <row r="8" spans="1:13" x14ac:dyDescent="0.3">
      <c r="A8">
        <v>14.692</v>
      </c>
      <c r="B8">
        <f>(A8-$J$3)^2</f>
        <v>0.41072076562499926</v>
      </c>
      <c r="C8">
        <v>24.571999999999999</v>
      </c>
      <c r="D8">
        <f>(C8-$M$3)^2</f>
        <v>6.5335620069444271</v>
      </c>
      <c r="E8">
        <f t="shared" si="0"/>
        <v>-9.879999999999999</v>
      </c>
      <c r="F8">
        <f>(E8-$J$9)^2</f>
        <v>3.6680229600694507</v>
      </c>
      <c r="I8" s="5" t="s">
        <v>23</v>
      </c>
      <c r="J8" s="5"/>
      <c r="K8" s="5"/>
    </row>
    <row r="9" spans="1:13" x14ac:dyDescent="0.3">
      <c r="A9">
        <v>8.9870000000000001</v>
      </c>
      <c r="B9">
        <f>(A9-$J$3)^2</f>
        <v>25.645362015625008</v>
      </c>
      <c r="C9">
        <v>17.393999999999998</v>
      </c>
      <c r="D9">
        <f>(C9-$M$3)^2</f>
        <v>21.362113673611152</v>
      </c>
      <c r="E9">
        <f t="shared" si="0"/>
        <v>-8.4069999999999983</v>
      </c>
      <c r="F9">
        <f>(E9-$J$9)^2</f>
        <v>0.1955482100694452</v>
      </c>
      <c r="I9" s="1" t="s">
        <v>5</v>
      </c>
      <c r="J9">
        <f>AVERAGE(E2:E25)</f>
        <v>-7.964791666666664</v>
      </c>
      <c r="L9" s="1"/>
    </row>
    <row r="10" spans="1:13" x14ac:dyDescent="0.3">
      <c r="A10">
        <v>9.4009999999999998</v>
      </c>
      <c r="B10">
        <f>(A10-$J$3)^2</f>
        <v>21.623662515625011</v>
      </c>
      <c r="C10">
        <v>20.762</v>
      </c>
      <c r="D10">
        <f>(C10-$M$3)^2</f>
        <v>1.5723070069444498</v>
      </c>
      <c r="E10">
        <f t="shared" si="0"/>
        <v>-11.361000000000001</v>
      </c>
      <c r="F10">
        <f>(E10-$J$9)^2</f>
        <v>11.5342310434028</v>
      </c>
      <c r="I10" s="1" t="s">
        <v>6</v>
      </c>
      <c r="J10">
        <f>SUM(F2:F25)/(COUNT(F2:F25)-1)</f>
        <v>23.666540867753621</v>
      </c>
    </row>
    <row r="11" spans="1:13" x14ac:dyDescent="0.3">
      <c r="A11">
        <v>14.48</v>
      </c>
      <c r="B11">
        <f>(A11-$J$3)^2</f>
        <v>0.18393376562499972</v>
      </c>
      <c r="C11">
        <v>26.282</v>
      </c>
      <c r="D11">
        <f>(C11-$M$3)^2</f>
        <v>18.199467006944424</v>
      </c>
      <c r="E11">
        <f t="shared" si="0"/>
        <v>-11.802</v>
      </c>
      <c r="F11">
        <f>(E11-$J$9)^2</f>
        <v>14.724167793402795</v>
      </c>
      <c r="I11" s="1" t="s">
        <v>7</v>
      </c>
      <c r="J11">
        <f>SQRT(J10)</f>
        <v>4.8648269103590538</v>
      </c>
    </row>
    <row r="12" spans="1:13" x14ac:dyDescent="0.3">
      <c r="A12">
        <v>22.327999999999999</v>
      </c>
      <c r="B12">
        <f>(A12-$J$3)^2</f>
        <v>68.506659765624974</v>
      </c>
      <c r="C12">
        <v>24.524000000000001</v>
      </c>
      <c r="D12">
        <f>(C12-$M$3)^2</f>
        <v>6.290482006944436</v>
      </c>
      <c r="E12">
        <f t="shared" si="0"/>
        <v>-2.1960000000000015</v>
      </c>
      <c r="F12">
        <f>(E12-$J$9)^2</f>
        <v>33.278957293402733</v>
      </c>
      <c r="I12" s="1" t="s">
        <v>9</v>
      </c>
      <c r="J12">
        <f>J11/SQRT(COUNT(C2:C25))</f>
        <v>0.99302863477834025</v>
      </c>
      <c r="L12" s="1"/>
    </row>
    <row r="13" spans="1:13" x14ac:dyDescent="0.3">
      <c r="A13">
        <v>15.298</v>
      </c>
      <c r="B13">
        <f>(A13-$J$3)^2</f>
        <v>1.5546972656249982</v>
      </c>
      <c r="C13">
        <v>18.643999999999998</v>
      </c>
      <c r="D13">
        <f>(C13-$M$3)^2</f>
        <v>11.369822006944473</v>
      </c>
      <c r="E13">
        <f t="shared" si="0"/>
        <v>-3.3459999999999983</v>
      </c>
      <c r="F13">
        <f>(E13-$J$9)^2</f>
        <v>21.333236460069436</v>
      </c>
      <c r="I13" s="1" t="s">
        <v>8</v>
      </c>
      <c r="J13">
        <f>J9/J12</f>
        <v>-8.020706944109957</v>
      </c>
    </row>
    <row r="14" spans="1:13" x14ac:dyDescent="0.3">
      <c r="A14">
        <v>15.073</v>
      </c>
      <c r="B14">
        <f>(A14-$J$3)^2</f>
        <v>1.0442285156249993</v>
      </c>
      <c r="C14">
        <v>17.510000000000002</v>
      </c>
      <c r="D14">
        <f>(C14-$M$3)^2</f>
        <v>20.303285006944453</v>
      </c>
      <c r="E14">
        <f t="shared" si="0"/>
        <v>-2.4370000000000012</v>
      </c>
      <c r="F14">
        <f>(E14-$J$9)^2</f>
        <v>30.556480710069401</v>
      </c>
    </row>
    <row r="15" spans="1:13" x14ac:dyDescent="0.3">
      <c r="A15">
        <v>16.928999999999998</v>
      </c>
      <c r="B15">
        <f>(A15-$J$3)^2</f>
        <v>8.2821645156249861</v>
      </c>
      <c r="C15">
        <v>20.329999999999998</v>
      </c>
      <c r="D15">
        <f>(C15-$M$3)^2</f>
        <v>2.8423150069444589</v>
      </c>
      <c r="E15">
        <f t="shared" si="0"/>
        <v>-3.4009999999999998</v>
      </c>
      <c r="F15">
        <f>(E15-$J$9)^2</f>
        <v>20.828194376736089</v>
      </c>
      <c r="I15" s="1" t="s">
        <v>10</v>
      </c>
      <c r="J15">
        <v>0.05</v>
      </c>
    </row>
    <row r="16" spans="1:13" x14ac:dyDescent="0.3">
      <c r="A16">
        <v>18.2</v>
      </c>
      <c r="B16">
        <f>(A16-$J$3)^2</f>
        <v>17.213163765624987</v>
      </c>
      <c r="C16">
        <v>35.255000000000003</v>
      </c>
      <c r="D16">
        <f>(C16-$M$3)^2</f>
        <v>175.27332750694444</v>
      </c>
      <c r="E16">
        <f t="shared" si="0"/>
        <v>-17.055000000000003</v>
      </c>
      <c r="F16">
        <f>(E16-$J$9)^2</f>
        <v>82.631887543402897</v>
      </c>
      <c r="I16" s="1" t="s">
        <v>11</v>
      </c>
      <c r="J16">
        <v>2.069</v>
      </c>
    </row>
    <row r="17" spans="1:14" x14ac:dyDescent="0.3">
      <c r="A17">
        <v>12.13</v>
      </c>
      <c r="B17">
        <f>(A17-$J$3)^2</f>
        <v>3.6907212656249997</v>
      </c>
      <c r="C17">
        <v>22.158000000000001</v>
      </c>
      <c r="D17">
        <f>(C17-$M$3)^2</f>
        <v>2.0187673611110735E-2</v>
      </c>
      <c r="E17">
        <f t="shared" si="0"/>
        <v>-10.028</v>
      </c>
      <c r="F17">
        <f>(E17-$J$9)^2</f>
        <v>4.2568286267361239</v>
      </c>
    </row>
    <row r="18" spans="1:14" x14ac:dyDescent="0.3">
      <c r="A18">
        <v>18.495000000000001</v>
      </c>
      <c r="B18">
        <f>(A18-$J$3)^2</f>
        <v>19.748025015625004</v>
      </c>
      <c r="C18">
        <v>25.138999999999999</v>
      </c>
      <c r="D18">
        <f>(C18-$M$3)^2</f>
        <v>9.7536495069444236</v>
      </c>
      <c r="E18">
        <f t="shared" si="0"/>
        <v>-6.6439999999999984</v>
      </c>
      <c r="F18">
        <f>(E18-$J$9)^2</f>
        <v>1.7444906267361087</v>
      </c>
      <c r="I18" s="5" t="s">
        <v>12</v>
      </c>
      <c r="J18" s="5"/>
      <c r="K18" s="5"/>
      <c r="L18" s="5"/>
      <c r="M18" s="5"/>
      <c r="N18" s="5"/>
    </row>
    <row r="19" spans="1:14" x14ac:dyDescent="0.3">
      <c r="A19">
        <v>10.638999999999999</v>
      </c>
      <c r="B19">
        <f>(A19-$J$3)^2</f>
        <v>11.642597015625009</v>
      </c>
      <c r="C19">
        <v>20.428999999999998</v>
      </c>
      <c r="D19">
        <f>(C19-$M$3)^2</f>
        <v>2.5183045069444576</v>
      </c>
      <c r="E19">
        <f t="shared" si="0"/>
        <v>-9.7899999999999991</v>
      </c>
      <c r="F19">
        <f>(E19-$J$9)^2</f>
        <v>3.331385460069451</v>
      </c>
    </row>
    <row r="20" spans="1:14" x14ac:dyDescent="0.3">
      <c r="A20">
        <v>11.343999999999999</v>
      </c>
      <c r="B20">
        <f>(A20-$J$3)^2</f>
        <v>7.3285257656250069</v>
      </c>
      <c r="C20">
        <v>17.425000000000001</v>
      </c>
      <c r="D20">
        <f>(C20-$M$3)^2</f>
        <v>21.076515840277796</v>
      </c>
      <c r="E20">
        <f t="shared" si="0"/>
        <v>-6.0810000000000013</v>
      </c>
      <c r="F20">
        <f>(E20-$J$9)^2</f>
        <v>3.5486710434027628</v>
      </c>
      <c r="I20" s="5" t="s">
        <v>13</v>
      </c>
      <c r="J20" s="5"/>
    </row>
    <row r="21" spans="1:14" x14ac:dyDescent="0.3">
      <c r="A21">
        <v>12.369</v>
      </c>
      <c r="B21">
        <f>(A21-$J$3)^2</f>
        <v>2.8295445156250034</v>
      </c>
      <c r="C21">
        <v>34.287999999999997</v>
      </c>
      <c r="D21">
        <f>(C21-$M$3)^2</f>
        <v>150.60402934027763</v>
      </c>
      <c r="E21">
        <f t="shared" si="0"/>
        <v>-21.918999999999997</v>
      </c>
      <c r="F21">
        <f>(E21-$J$9)^2</f>
        <v>194.71993021006946</v>
      </c>
      <c r="I21" s="1" t="s">
        <v>14</v>
      </c>
      <c r="J21">
        <f>J9/J11</f>
        <v>-1.6372199491222625</v>
      </c>
      <c r="L21" s="7" t="s">
        <v>19</v>
      </c>
      <c r="M21" s="7"/>
      <c r="N21" s="7"/>
    </row>
    <row r="22" spans="1:14" x14ac:dyDescent="0.3">
      <c r="A22">
        <v>12.944000000000001</v>
      </c>
      <c r="B22">
        <f>(A22-$J$3)^2</f>
        <v>1.2257257656249998</v>
      </c>
      <c r="C22">
        <v>23.893999999999998</v>
      </c>
      <c r="D22">
        <f>(C22-$M$3)^2</f>
        <v>3.5271970069444287</v>
      </c>
      <c r="E22">
        <f t="shared" si="0"/>
        <v>-10.949999999999998</v>
      </c>
      <c r="F22">
        <f>(E22-$J$9)^2</f>
        <v>8.9114687934027792</v>
      </c>
    </row>
    <row r="23" spans="1:14" x14ac:dyDescent="0.3">
      <c r="A23">
        <v>14.233000000000001</v>
      </c>
      <c r="B23">
        <f>(A23-$J$3)^2</f>
        <v>3.3078515624999923E-2</v>
      </c>
      <c r="C23">
        <v>17.96</v>
      </c>
      <c r="D23">
        <f>(C23-$M$3)^2</f>
        <v>16.450460006944457</v>
      </c>
      <c r="E23">
        <f t="shared" si="0"/>
        <v>-3.7270000000000003</v>
      </c>
      <c r="F23">
        <f>(E23-$J$9)^2</f>
        <v>17.958878210069418</v>
      </c>
      <c r="I23" s="5" t="s">
        <v>15</v>
      </c>
      <c r="J23" s="5"/>
    </row>
    <row r="24" spans="1:14" x14ac:dyDescent="0.3">
      <c r="A24">
        <v>19.71</v>
      </c>
      <c r="B24">
        <f>(A24-$J$3)^2</f>
        <v>32.022866265624998</v>
      </c>
      <c r="C24">
        <v>22.058</v>
      </c>
      <c r="D24">
        <f>(C24-$M$3)^2</f>
        <v>1.7710069444442133E-3</v>
      </c>
      <c r="E24">
        <f t="shared" si="0"/>
        <v>-2.347999999999999</v>
      </c>
      <c r="F24">
        <f>(E24-$J$9)^2</f>
        <v>31.548348626736093</v>
      </c>
      <c r="I24" s="1" t="s">
        <v>16</v>
      </c>
      <c r="J24">
        <f>J16*J12</f>
        <v>2.0545762453563858</v>
      </c>
    </row>
    <row r="25" spans="1:14" x14ac:dyDescent="0.3">
      <c r="A25">
        <v>16.004000000000001</v>
      </c>
      <c r="B25">
        <f>(A25-$J$3)^2</f>
        <v>3.8137207656250021</v>
      </c>
      <c r="C25">
        <v>21.157</v>
      </c>
      <c r="D25">
        <f>(C25-$M$3)^2</f>
        <v>0.73773784027778211</v>
      </c>
      <c r="E25">
        <f t="shared" si="0"/>
        <v>-5.1529999999999987</v>
      </c>
      <c r="F25">
        <f>(E25-$J$9)^2</f>
        <v>7.9061723767361034</v>
      </c>
    </row>
    <row r="26" spans="1:14" x14ac:dyDescent="0.3">
      <c r="I26" s="6" t="s">
        <v>17</v>
      </c>
      <c r="J26" s="6"/>
    </row>
    <row r="27" spans="1:14" x14ac:dyDescent="0.3">
      <c r="I27">
        <f>J9-J24</f>
        <v>-10.01936791202305</v>
      </c>
      <c r="J27">
        <f>J9+J24</f>
        <v>-5.9102154213102782</v>
      </c>
    </row>
  </sheetData>
  <mergeCells count="6">
    <mergeCell ref="I8:K8"/>
    <mergeCell ref="I18:N18"/>
    <mergeCell ref="I20:J20"/>
    <mergeCell ref="I23:J23"/>
    <mergeCell ref="I26:J26"/>
    <mergeCell ref="L21:N21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Pandian, Thiravia Nandhan (T.)</dc:creator>
  <cp:lastModifiedBy>Paul Pandian, Thiravia Nandhan (T.)</cp:lastModifiedBy>
  <dcterms:created xsi:type="dcterms:W3CDTF">2019-01-27T14:27:53Z</dcterms:created>
  <dcterms:modified xsi:type="dcterms:W3CDTF">2019-01-28T07:10:06Z</dcterms:modified>
</cp:coreProperties>
</file>