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tables/table2.xml" ContentType="application/vnd.openxmlformats-officedocument.spreadsheetml.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THIRTHA G\Downloads\"/>
    </mc:Choice>
  </mc:AlternateContent>
  <xr:revisionPtr revIDLastSave="0" documentId="13_ncr:1_{4266A954-862C-4E6E-9CCF-E09136F1D541}" xr6:coauthVersionLast="47" xr6:coauthVersionMax="47" xr10:uidLastSave="{00000000-0000-0000-0000-000000000000}"/>
  <bookViews>
    <workbookView xWindow="-108" yWindow="-108" windowWidth="23256" windowHeight="13896" activeTab="3" xr2:uid="{00000000-000D-0000-FFFF-FFFF00000000}"/>
  </bookViews>
  <sheets>
    <sheet name="SaleData" sheetId="14" r:id="rId1"/>
    <sheet name="Solved Sheet" sheetId="18" r:id="rId2"/>
    <sheet name="Dummy Data" sheetId="15" r:id="rId3"/>
    <sheet name="Answer Sheet" sheetId="20" r:id="rId4"/>
    <sheet name="Test Sheet" sheetId="16" r:id="rId5"/>
  </sheets>
  <calcPr calcId="191029"/>
  <pivotCaches>
    <pivotCache cacheId="39" r:id="rId6"/>
    <pivotCache cacheId="35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2" i="15" l="1"/>
  <c r="R3" i="15"/>
  <c r="R4" i="15"/>
  <c r="R5" i="15"/>
  <c r="R6" i="15"/>
  <c r="R7" i="15"/>
  <c r="R8" i="15"/>
  <c r="R9" i="15"/>
  <c r="R10" i="15"/>
  <c r="R11" i="15"/>
  <c r="R12" i="15"/>
  <c r="R13" i="15"/>
  <c r="R14" i="15"/>
  <c r="R15" i="15"/>
  <c r="R16" i="15"/>
  <c r="R17" i="15"/>
  <c r="R18" i="15"/>
  <c r="R19" i="15"/>
  <c r="R20" i="15"/>
  <c r="R21" i="15"/>
  <c r="R22" i="15"/>
  <c r="R23" i="15"/>
  <c r="R24" i="15"/>
  <c r="R25" i="15"/>
  <c r="R26" i="15"/>
  <c r="R27" i="15"/>
  <c r="R28" i="15"/>
  <c r="R29" i="15"/>
  <c r="R30" i="15"/>
  <c r="R31" i="15"/>
  <c r="R32" i="15"/>
  <c r="R33" i="15"/>
  <c r="R34" i="15"/>
  <c r="R35" i="15"/>
  <c r="R36" i="15"/>
  <c r="R37" i="15"/>
  <c r="R38" i="15"/>
  <c r="R39" i="15"/>
  <c r="R40" i="15"/>
  <c r="R41" i="15"/>
  <c r="R42" i="15"/>
  <c r="R43" i="15"/>
  <c r="R44" i="15"/>
  <c r="R45" i="15"/>
  <c r="R46" i="15"/>
  <c r="R47" i="15"/>
  <c r="R48" i="15"/>
  <c r="R49" i="15"/>
  <c r="R50" i="15"/>
  <c r="R51" i="15"/>
  <c r="R52" i="15"/>
  <c r="R53" i="15"/>
  <c r="R54" i="15"/>
  <c r="R55" i="15"/>
  <c r="R56" i="15"/>
  <c r="R57" i="15"/>
  <c r="R58" i="15"/>
  <c r="R59" i="15"/>
  <c r="R60" i="15"/>
  <c r="R61" i="15"/>
  <c r="R62" i="15"/>
  <c r="R63" i="15"/>
  <c r="R64" i="15"/>
  <c r="R65" i="15"/>
  <c r="R66" i="15"/>
  <c r="R67" i="15"/>
  <c r="R68" i="15"/>
  <c r="R69" i="15"/>
  <c r="R70" i="15"/>
  <c r="R71" i="15"/>
  <c r="R72" i="15"/>
  <c r="R73" i="15"/>
  <c r="R74" i="15"/>
  <c r="R75" i="15"/>
  <c r="R76" i="15"/>
  <c r="R77" i="15"/>
  <c r="R78" i="15"/>
  <c r="R79" i="15"/>
  <c r="R80" i="15"/>
  <c r="R81" i="15"/>
  <c r="R82" i="15"/>
  <c r="R83" i="15"/>
  <c r="R84" i="15"/>
  <c r="R85" i="15"/>
  <c r="M3" i="16"/>
  <c r="M4" i="16"/>
  <c r="M5" i="16"/>
  <c r="M6" i="16"/>
  <c r="M7" i="16"/>
  <c r="M8" i="16"/>
  <c r="M9" i="16"/>
  <c r="M10" i="16"/>
  <c r="M11" i="16"/>
  <c r="M12" i="16"/>
  <c r="M13" i="16"/>
  <c r="M14" i="16"/>
  <c r="M15" i="16"/>
  <c r="M16" i="16"/>
  <c r="M17" i="16"/>
  <c r="M18" i="16"/>
  <c r="M19" i="16"/>
  <c r="M20" i="16"/>
  <c r="M21" i="16"/>
  <c r="M22" i="16"/>
  <c r="M23" i="16"/>
  <c r="M24" i="16"/>
  <c r="M25" i="16"/>
  <c r="M26" i="16"/>
  <c r="M27" i="16"/>
  <c r="M28" i="16"/>
  <c r="M29" i="16"/>
  <c r="M30" i="16"/>
  <c r="M31" i="16"/>
  <c r="M32" i="16"/>
  <c r="M33" i="16"/>
  <c r="M34" i="16"/>
  <c r="M35" i="16"/>
  <c r="M36" i="16"/>
  <c r="M37" i="16"/>
  <c r="M38" i="16"/>
  <c r="M39" i="16"/>
  <c r="M40" i="16"/>
  <c r="M41" i="16"/>
  <c r="M42" i="16"/>
  <c r="M43" i="16"/>
  <c r="M44" i="16"/>
  <c r="M45" i="16"/>
  <c r="M46" i="16"/>
  <c r="M47" i="16"/>
  <c r="M48" i="16"/>
  <c r="M49" i="16"/>
  <c r="M50" i="16"/>
  <c r="M51" i="16"/>
  <c r="M52" i="16"/>
  <c r="M53" i="16"/>
  <c r="M54" i="16"/>
  <c r="M55" i="16"/>
  <c r="M56" i="16"/>
  <c r="M57" i="16"/>
  <c r="M58" i="16"/>
  <c r="M59" i="16"/>
  <c r="M60" i="16"/>
  <c r="M61" i="16"/>
  <c r="M62" i="16"/>
  <c r="M63" i="16"/>
  <c r="M64" i="16"/>
  <c r="M65" i="16"/>
  <c r="M66" i="16"/>
  <c r="M67" i="16"/>
  <c r="M68" i="16"/>
  <c r="M69" i="16"/>
  <c r="M70" i="16"/>
  <c r="M71" i="16"/>
  <c r="M72" i="16"/>
  <c r="M73" i="16"/>
  <c r="M74" i="16"/>
  <c r="M75" i="16"/>
  <c r="M76" i="16"/>
  <c r="M77" i="16"/>
  <c r="M78" i="16"/>
  <c r="M79" i="16"/>
  <c r="M80" i="16"/>
  <c r="M81" i="16"/>
  <c r="M82" i="16"/>
  <c r="M83" i="16"/>
  <c r="M84" i="16"/>
  <c r="M85" i="16"/>
  <c r="M2" i="16"/>
  <c r="L3" i="16"/>
  <c r="L4" i="16"/>
  <c r="L5" i="16"/>
  <c r="L6" i="16"/>
  <c r="L7" i="16"/>
  <c r="L8" i="16"/>
  <c r="L9" i="16"/>
  <c r="L10" i="16"/>
  <c r="L11" i="16"/>
  <c r="L12" i="16"/>
  <c r="L13" i="16"/>
  <c r="L14" i="16"/>
  <c r="L15" i="16"/>
  <c r="L16" i="16"/>
  <c r="L17" i="16"/>
  <c r="L18" i="16"/>
  <c r="L19" i="16"/>
  <c r="L20" i="16"/>
  <c r="L21" i="16"/>
  <c r="L22" i="16"/>
  <c r="L23" i="16"/>
  <c r="L24" i="16"/>
  <c r="L25" i="16"/>
  <c r="L26" i="16"/>
  <c r="L27" i="16"/>
  <c r="L28" i="16"/>
  <c r="L29" i="16"/>
  <c r="L30" i="16"/>
  <c r="L31" i="16"/>
  <c r="L32" i="16"/>
  <c r="L33" i="16"/>
  <c r="L34" i="16"/>
  <c r="L35" i="16"/>
  <c r="L36" i="16"/>
  <c r="L37" i="16"/>
  <c r="L38" i="16"/>
  <c r="L39" i="16"/>
  <c r="L40" i="16"/>
  <c r="L41" i="16"/>
  <c r="L42" i="16"/>
  <c r="L43" i="16"/>
  <c r="L44" i="16"/>
  <c r="L45" i="16"/>
  <c r="L46" i="16"/>
  <c r="L47" i="16"/>
  <c r="L48" i="16"/>
  <c r="L49" i="16"/>
  <c r="L50" i="16"/>
  <c r="L51" i="16"/>
  <c r="L52" i="16"/>
  <c r="L53" i="16"/>
  <c r="L54" i="16"/>
  <c r="L55" i="16"/>
  <c r="L56" i="16"/>
  <c r="L57" i="16"/>
  <c r="L58" i="16"/>
  <c r="L59" i="16"/>
  <c r="L60" i="16"/>
  <c r="L61" i="16"/>
  <c r="L62" i="16"/>
  <c r="L63" i="16"/>
  <c r="L64" i="16"/>
  <c r="L65" i="16"/>
  <c r="L66" i="16"/>
  <c r="L67" i="16"/>
  <c r="L68" i="16"/>
  <c r="L69" i="16"/>
  <c r="L70" i="16"/>
  <c r="L71" i="16"/>
  <c r="L72" i="16"/>
  <c r="L73" i="16"/>
  <c r="L74" i="16"/>
  <c r="L75" i="16"/>
  <c r="L76" i="16"/>
  <c r="L77" i="16"/>
  <c r="L78" i="16"/>
  <c r="L79" i="16"/>
  <c r="L80" i="16"/>
  <c r="L81" i="16"/>
  <c r="L82" i="16"/>
  <c r="L83" i="16"/>
  <c r="L84" i="16"/>
  <c r="L85" i="16"/>
  <c r="L2" i="16"/>
  <c r="K3" i="16"/>
  <c r="K4" i="16"/>
  <c r="K5" i="16"/>
  <c r="K6" i="16"/>
  <c r="K7" i="16"/>
  <c r="K8" i="16"/>
  <c r="K9" i="16"/>
  <c r="K10" i="16"/>
  <c r="K11" i="16"/>
  <c r="K12" i="16"/>
  <c r="K13" i="16"/>
  <c r="K14" i="16"/>
  <c r="K15" i="16"/>
  <c r="K16" i="16"/>
  <c r="K17" i="16"/>
  <c r="K18" i="16"/>
  <c r="K19" i="16"/>
  <c r="K20" i="16"/>
  <c r="K21" i="16"/>
  <c r="K22" i="16"/>
  <c r="K23" i="16"/>
  <c r="K24" i="16"/>
  <c r="K25" i="16"/>
  <c r="K26" i="16"/>
  <c r="K27" i="16"/>
  <c r="K28" i="16"/>
  <c r="K29" i="16"/>
  <c r="K30" i="16"/>
  <c r="K31" i="16"/>
  <c r="K32" i="16"/>
  <c r="K33" i="16"/>
  <c r="K34" i="16"/>
  <c r="K35" i="16"/>
  <c r="K36" i="16"/>
  <c r="K37" i="16"/>
  <c r="K38" i="16"/>
  <c r="K39" i="16"/>
  <c r="K40" i="16"/>
  <c r="K41" i="16"/>
  <c r="K42" i="16"/>
  <c r="K43" i="16"/>
  <c r="K44" i="16"/>
  <c r="K45" i="16"/>
  <c r="K46" i="16"/>
  <c r="K47" i="16"/>
  <c r="K48" i="16"/>
  <c r="K49" i="16"/>
  <c r="K50" i="16"/>
  <c r="K51" i="16"/>
  <c r="K52" i="16"/>
  <c r="K53" i="16"/>
  <c r="K54" i="16"/>
  <c r="K55" i="16"/>
  <c r="K56" i="16"/>
  <c r="K57" i="16"/>
  <c r="K58" i="16"/>
  <c r="K59" i="16"/>
  <c r="K60" i="16"/>
  <c r="K61" i="16"/>
  <c r="K62" i="16"/>
  <c r="K63" i="16"/>
  <c r="K64" i="16"/>
  <c r="K65" i="16"/>
  <c r="K66" i="16"/>
  <c r="K67" i="16"/>
  <c r="K68" i="16"/>
  <c r="K69" i="16"/>
  <c r="K70" i="16"/>
  <c r="K71" i="16"/>
  <c r="K72" i="16"/>
  <c r="K73" i="16"/>
  <c r="K74" i="16"/>
  <c r="K75" i="16"/>
  <c r="K76" i="16"/>
  <c r="K77" i="16"/>
  <c r="K78" i="16"/>
  <c r="K79" i="16"/>
  <c r="K80" i="16"/>
  <c r="K81" i="16"/>
  <c r="K82" i="16"/>
  <c r="K83" i="16"/>
  <c r="K84" i="16"/>
  <c r="K85" i="16"/>
  <c r="K2" i="16"/>
  <c r="J3" i="16"/>
  <c r="J4" i="16"/>
  <c r="J5" i="16"/>
  <c r="J6" i="16"/>
  <c r="J7" i="16"/>
  <c r="J8" i="16"/>
  <c r="J9" i="16"/>
  <c r="J10" i="16"/>
  <c r="J11" i="16"/>
  <c r="J12" i="16"/>
  <c r="J13" i="16"/>
  <c r="J14" i="16"/>
  <c r="J15" i="16"/>
  <c r="J16" i="16"/>
  <c r="J17" i="16"/>
  <c r="J18" i="16"/>
  <c r="J19" i="16"/>
  <c r="J20" i="16"/>
  <c r="J21" i="16"/>
  <c r="J22" i="16"/>
  <c r="J23" i="16"/>
  <c r="J24" i="16"/>
  <c r="J25" i="16"/>
  <c r="J26" i="16"/>
  <c r="J27" i="16"/>
  <c r="J28" i="16"/>
  <c r="J29" i="16"/>
  <c r="J30" i="16"/>
  <c r="J31" i="16"/>
  <c r="J32" i="16"/>
  <c r="J33" i="16"/>
  <c r="J34" i="16"/>
  <c r="J35" i="16"/>
  <c r="J36" i="16"/>
  <c r="J37" i="16"/>
  <c r="J38" i="16"/>
  <c r="J39" i="16"/>
  <c r="J40" i="16"/>
  <c r="J41" i="16"/>
  <c r="J42" i="16"/>
  <c r="J43" i="16"/>
  <c r="J44" i="16"/>
  <c r="J45" i="16"/>
  <c r="J46" i="16"/>
  <c r="J47" i="16"/>
  <c r="J48" i="16"/>
  <c r="J49" i="16"/>
  <c r="J50" i="16"/>
  <c r="J51" i="16"/>
  <c r="J52" i="16"/>
  <c r="J53" i="16"/>
  <c r="J54" i="16"/>
  <c r="J55" i="16"/>
  <c r="J56" i="16"/>
  <c r="J57" i="16"/>
  <c r="J58" i="16"/>
  <c r="J59" i="16"/>
  <c r="J60" i="16"/>
  <c r="J61" i="16"/>
  <c r="J62" i="16"/>
  <c r="J63" i="16"/>
  <c r="J64" i="16"/>
  <c r="J65" i="16"/>
  <c r="J66" i="16"/>
  <c r="J67" i="16"/>
  <c r="J68" i="16"/>
  <c r="J69" i="16"/>
  <c r="J70" i="16"/>
  <c r="J71" i="16"/>
  <c r="J72" i="16"/>
  <c r="J73" i="16"/>
  <c r="J74" i="16"/>
  <c r="J75" i="16"/>
  <c r="J76" i="16"/>
  <c r="J77" i="16"/>
  <c r="J78" i="16"/>
  <c r="J79" i="16"/>
  <c r="J80" i="16"/>
  <c r="J81" i="16"/>
  <c r="J82" i="16"/>
  <c r="J83" i="16"/>
  <c r="J84" i="16"/>
  <c r="J85" i="16"/>
  <c r="J2" i="16"/>
  <c r="I3" i="16"/>
  <c r="I4" i="16"/>
  <c r="I5" i="16"/>
  <c r="I6" i="16"/>
  <c r="I7" i="16"/>
  <c r="I8" i="16"/>
  <c r="I9" i="16"/>
  <c r="I10" i="16"/>
  <c r="I11" i="16"/>
  <c r="I12" i="16"/>
  <c r="I13" i="16"/>
  <c r="I14" i="16"/>
  <c r="I15" i="16"/>
  <c r="I16" i="16"/>
  <c r="I17" i="16"/>
  <c r="I18" i="16"/>
  <c r="I19" i="16"/>
  <c r="I20" i="16"/>
  <c r="I21" i="16"/>
  <c r="I22" i="16"/>
  <c r="I23" i="16"/>
  <c r="I24" i="16"/>
  <c r="I25" i="16"/>
  <c r="I26" i="16"/>
  <c r="I27" i="16"/>
  <c r="I28" i="16"/>
  <c r="I29" i="16"/>
  <c r="I30" i="16"/>
  <c r="I31" i="16"/>
  <c r="I32" i="16"/>
  <c r="I33" i="16"/>
  <c r="I34" i="16"/>
  <c r="I35" i="16"/>
  <c r="I36" i="16"/>
  <c r="I37" i="16"/>
  <c r="I38" i="16"/>
  <c r="I39" i="16"/>
  <c r="I40" i="16"/>
  <c r="I41" i="16"/>
  <c r="I42" i="16"/>
  <c r="I43" i="16"/>
  <c r="I44" i="16"/>
  <c r="I45" i="16"/>
  <c r="I46" i="16"/>
  <c r="I47" i="16"/>
  <c r="I48" i="16"/>
  <c r="I49" i="16"/>
  <c r="I50" i="16"/>
  <c r="I51" i="16"/>
  <c r="I52" i="16"/>
  <c r="I53" i="16"/>
  <c r="I54" i="16"/>
  <c r="I55" i="16"/>
  <c r="I56" i="16"/>
  <c r="I57" i="16"/>
  <c r="I58" i="16"/>
  <c r="I59" i="16"/>
  <c r="I60" i="16"/>
  <c r="I61" i="16"/>
  <c r="I62" i="16"/>
  <c r="I63" i="16"/>
  <c r="I64" i="16"/>
  <c r="I65" i="16"/>
  <c r="I66" i="16"/>
  <c r="I67" i="16"/>
  <c r="I68" i="16"/>
  <c r="I69" i="16"/>
  <c r="I70" i="16"/>
  <c r="I71" i="16"/>
  <c r="I72" i="16"/>
  <c r="I73" i="16"/>
  <c r="I74" i="16"/>
  <c r="I75" i="16"/>
  <c r="I76" i="16"/>
  <c r="I77" i="16"/>
  <c r="I78" i="16"/>
  <c r="I79" i="16"/>
  <c r="I80" i="16"/>
  <c r="I81" i="16"/>
  <c r="I82" i="16"/>
  <c r="I83" i="16"/>
  <c r="I84" i="16"/>
  <c r="I85" i="16"/>
  <c r="I2" i="16"/>
  <c r="H3" i="16"/>
  <c r="H4" i="16"/>
  <c r="H5" i="16"/>
  <c r="H6" i="16"/>
  <c r="H7" i="16"/>
  <c r="H8" i="16"/>
  <c r="H9" i="16"/>
  <c r="H10" i="16"/>
  <c r="H11" i="16"/>
  <c r="H12" i="16"/>
  <c r="H13" i="16"/>
  <c r="H14" i="16"/>
  <c r="H15" i="16"/>
  <c r="H16" i="16"/>
  <c r="H17" i="16"/>
  <c r="H18" i="16"/>
  <c r="H19" i="16"/>
  <c r="H20" i="16"/>
  <c r="H21" i="16"/>
  <c r="H22" i="16"/>
  <c r="H23" i="16"/>
  <c r="H24" i="16"/>
  <c r="H25" i="16"/>
  <c r="H26" i="16"/>
  <c r="H27" i="16"/>
  <c r="H28" i="16"/>
  <c r="H29" i="16"/>
  <c r="H30" i="16"/>
  <c r="H31" i="16"/>
  <c r="H32" i="16"/>
  <c r="H33" i="16"/>
  <c r="H34" i="16"/>
  <c r="H35" i="16"/>
  <c r="H36" i="16"/>
  <c r="H37" i="16"/>
  <c r="H38" i="16"/>
  <c r="H39" i="16"/>
  <c r="H40" i="16"/>
  <c r="H41" i="16"/>
  <c r="H42" i="16"/>
  <c r="H43" i="16"/>
  <c r="H44" i="16"/>
  <c r="H45" i="16"/>
  <c r="H46" i="16"/>
  <c r="H47" i="16"/>
  <c r="H48" i="16"/>
  <c r="H49" i="16"/>
  <c r="H50" i="16"/>
  <c r="H51" i="16"/>
  <c r="H52" i="16"/>
  <c r="H53" i="16"/>
  <c r="H54" i="16"/>
  <c r="H55" i="16"/>
  <c r="H56" i="16"/>
  <c r="H57" i="16"/>
  <c r="H58" i="16"/>
  <c r="H59" i="16"/>
  <c r="H60" i="16"/>
  <c r="H61" i="16"/>
  <c r="H62" i="16"/>
  <c r="H63" i="16"/>
  <c r="H64" i="16"/>
  <c r="H65" i="16"/>
  <c r="H66" i="16"/>
  <c r="H67" i="16"/>
  <c r="H68" i="16"/>
  <c r="H69" i="16"/>
  <c r="H70" i="16"/>
  <c r="H71" i="16"/>
  <c r="H72" i="16"/>
  <c r="H73" i="16"/>
  <c r="H74" i="16"/>
  <c r="H75" i="16"/>
  <c r="H76" i="16"/>
  <c r="H77" i="16"/>
  <c r="H78" i="16"/>
  <c r="H79" i="16"/>
  <c r="H80" i="16"/>
  <c r="H81" i="16"/>
  <c r="H82" i="16"/>
  <c r="H83" i="16"/>
  <c r="H84" i="16"/>
  <c r="H85" i="16"/>
  <c r="H2" i="16"/>
  <c r="G45" i="16"/>
  <c r="G46" i="16"/>
  <c r="G47" i="16"/>
  <c r="G48" i="16"/>
  <c r="G49" i="16"/>
  <c r="G50" i="16"/>
  <c r="G51" i="16"/>
  <c r="G52" i="16"/>
  <c r="G53" i="16"/>
  <c r="G54" i="16"/>
  <c r="G55" i="16"/>
  <c r="G56" i="16"/>
  <c r="G57" i="16"/>
  <c r="G58" i="16"/>
  <c r="G59" i="16"/>
  <c r="G60" i="16"/>
  <c r="G61" i="16"/>
  <c r="G62" i="16"/>
  <c r="G63" i="16"/>
  <c r="G64" i="16"/>
  <c r="G65" i="16"/>
  <c r="G66" i="16"/>
  <c r="G67" i="16"/>
  <c r="G68" i="16"/>
  <c r="G69" i="16"/>
  <c r="G70" i="16"/>
  <c r="G71" i="16"/>
  <c r="G72" i="16"/>
  <c r="G73" i="16"/>
  <c r="G74" i="16"/>
  <c r="G75" i="16"/>
  <c r="G76" i="16"/>
  <c r="G77" i="16"/>
  <c r="G78" i="16"/>
  <c r="G79" i="16"/>
  <c r="G80" i="16"/>
  <c r="G81" i="16"/>
  <c r="G82" i="16"/>
  <c r="G83" i="16"/>
  <c r="G84" i="16"/>
  <c r="G85" i="16"/>
  <c r="G32" i="16"/>
  <c r="G33" i="16"/>
  <c r="G34" i="16"/>
  <c r="G35" i="16"/>
  <c r="G36" i="16"/>
  <c r="G37" i="16"/>
  <c r="G38" i="16"/>
  <c r="G39" i="16"/>
  <c r="G40" i="16"/>
  <c r="G41" i="16"/>
  <c r="G42" i="16"/>
  <c r="G43" i="16"/>
  <c r="G44" i="16"/>
  <c r="G22" i="16"/>
  <c r="G23" i="16"/>
  <c r="G24" i="16"/>
  <c r="G25" i="16"/>
  <c r="G26" i="16"/>
  <c r="G27" i="16"/>
  <c r="G28" i="16"/>
  <c r="G29" i="16"/>
  <c r="G30" i="16"/>
  <c r="G31" i="16"/>
  <c r="G15" i="16"/>
  <c r="G16" i="16"/>
  <c r="G17" i="16"/>
  <c r="G18" i="16"/>
  <c r="G19" i="16"/>
  <c r="G20" i="16"/>
  <c r="G21" i="16"/>
  <c r="G3" i="16"/>
  <c r="G4" i="16"/>
  <c r="G5" i="16"/>
  <c r="G6" i="16"/>
  <c r="G7" i="16"/>
  <c r="G8" i="16"/>
  <c r="G9" i="16"/>
  <c r="G10" i="16"/>
  <c r="G11" i="16"/>
  <c r="G12" i="16"/>
  <c r="G13" i="16"/>
  <c r="G14" i="16"/>
  <c r="G2" i="16"/>
  <c r="F83" i="16"/>
  <c r="F84" i="16"/>
  <c r="F85" i="16"/>
  <c r="F72" i="16"/>
  <c r="F73" i="16"/>
  <c r="F74" i="16"/>
  <c r="F75" i="16"/>
  <c r="F76" i="16"/>
  <c r="F77" i="16"/>
  <c r="F78" i="16"/>
  <c r="F79" i="16"/>
  <c r="F80" i="16"/>
  <c r="F81" i="16"/>
  <c r="F82" i="16"/>
  <c r="F47" i="16"/>
  <c r="F48" i="16"/>
  <c r="F49" i="16"/>
  <c r="F50" i="16"/>
  <c r="F51" i="16"/>
  <c r="F52" i="16"/>
  <c r="F53" i="16"/>
  <c r="F54" i="16"/>
  <c r="F55" i="16"/>
  <c r="F56" i="16"/>
  <c r="F57" i="16"/>
  <c r="F58" i="16"/>
  <c r="F59" i="16"/>
  <c r="F60" i="16"/>
  <c r="F61" i="16"/>
  <c r="F62" i="16"/>
  <c r="F63" i="16"/>
  <c r="F64" i="16"/>
  <c r="F65" i="16"/>
  <c r="F66" i="16"/>
  <c r="F67" i="16"/>
  <c r="F68" i="16"/>
  <c r="F69" i="16"/>
  <c r="F70" i="16"/>
  <c r="F7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2" i="16"/>
  <c r="E82" i="16"/>
  <c r="E83" i="16"/>
  <c r="E84" i="16"/>
  <c r="E85" i="16"/>
  <c r="E54" i="16"/>
  <c r="E55" i="16"/>
  <c r="E56" i="16"/>
  <c r="E57" i="16"/>
  <c r="E58" i="16"/>
  <c r="E59" i="16"/>
  <c r="E60" i="16"/>
  <c r="E61" i="16"/>
  <c r="E62" i="16"/>
  <c r="E63" i="16"/>
  <c r="E64" i="16"/>
  <c r="E65" i="16"/>
  <c r="E66" i="16"/>
  <c r="E67" i="16"/>
  <c r="E68" i="16"/>
  <c r="E69" i="16"/>
  <c r="E70" i="16"/>
  <c r="E71" i="16"/>
  <c r="E72" i="16"/>
  <c r="E73" i="16"/>
  <c r="E74" i="16"/>
  <c r="E75" i="16"/>
  <c r="E76" i="16"/>
  <c r="E77" i="16"/>
  <c r="E78" i="16"/>
  <c r="E79" i="16"/>
  <c r="E80" i="16"/>
  <c r="E81" i="16"/>
  <c r="E35" i="16"/>
  <c r="E36" i="16"/>
  <c r="E37" i="16"/>
  <c r="E38" i="16"/>
  <c r="E39" i="16"/>
  <c r="E40" i="16"/>
  <c r="E41" i="16"/>
  <c r="E42" i="16"/>
  <c r="E43" i="16"/>
  <c r="E44" i="16"/>
  <c r="E45" i="16"/>
  <c r="E46" i="16"/>
  <c r="E47" i="16"/>
  <c r="E48" i="16"/>
  <c r="E49" i="16"/>
  <c r="E50" i="16"/>
  <c r="E51" i="16"/>
  <c r="E52" i="16"/>
  <c r="E53" i="16"/>
  <c r="E3" i="16"/>
  <c r="E4" i="16"/>
  <c r="E5" i="16"/>
  <c r="E6" i="16"/>
  <c r="E7" i="16"/>
  <c r="E8" i="16"/>
  <c r="E9" i="16"/>
  <c r="E10" i="16"/>
  <c r="E11" i="16"/>
  <c r="E12" i="16"/>
  <c r="E13" i="16"/>
  <c r="E14" i="16"/>
  <c r="E15" i="16"/>
  <c r="E16" i="16"/>
  <c r="E17" i="16"/>
  <c r="E18" i="16"/>
  <c r="E19" i="16"/>
  <c r="E20" i="16"/>
  <c r="E21" i="16"/>
  <c r="E22" i="16"/>
  <c r="E23" i="16"/>
  <c r="E24" i="16"/>
  <c r="E25" i="16"/>
  <c r="E26" i="16"/>
  <c r="E27" i="16"/>
  <c r="E28" i="16"/>
  <c r="E29" i="16"/>
  <c r="E30" i="16"/>
  <c r="E31" i="16"/>
  <c r="E32" i="16"/>
  <c r="E33" i="16"/>
  <c r="E34" i="16"/>
  <c r="E2" i="16"/>
  <c r="D81" i="16"/>
  <c r="D82" i="16"/>
  <c r="D83" i="16"/>
  <c r="D84" i="16"/>
  <c r="D85" i="16"/>
  <c r="D52" i="16"/>
  <c r="D53" i="16"/>
  <c r="D54" i="16"/>
  <c r="D55" i="16"/>
  <c r="D56" i="16"/>
  <c r="D57" i="16"/>
  <c r="D58" i="16"/>
  <c r="D59" i="16"/>
  <c r="D60" i="16"/>
  <c r="D61" i="16"/>
  <c r="D62" i="16"/>
  <c r="D63" i="16"/>
  <c r="D64" i="16"/>
  <c r="D65" i="16"/>
  <c r="D66" i="16"/>
  <c r="D67" i="16"/>
  <c r="D68" i="16"/>
  <c r="D69" i="16"/>
  <c r="D70" i="16"/>
  <c r="D71" i="16"/>
  <c r="D72" i="16"/>
  <c r="D73" i="16"/>
  <c r="D74" i="16"/>
  <c r="D75" i="16"/>
  <c r="D76" i="16"/>
  <c r="D77" i="16"/>
  <c r="D78" i="16"/>
  <c r="D79" i="16"/>
  <c r="D80" i="16"/>
  <c r="D30" i="16"/>
  <c r="D31" i="16"/>
  <c r="D32" i="16"/>
  <c r="D33" i="16"/>
  <c r="D34" i="16"/>
  <c r="D35" i="16"/>
  <c r="D36" i="16"/>
  <c r="D37" i="16"/>
  <c r="D38" i="16"/>
  <c r="D39" i="16"/>
  <c r="D40" i="16"/>
  <c r="D41" i="16"/>
  <c r="D42" i="16"/>
  <c r="D43" i="16"/>
  <c r="D44" i="16"/>
  <c r="D45" i="16"/>
  <c r="D46" i="16"/>
  <c r="D47" i="16"/>
  <c r="D48" i="16"/>
  <c r="D49" i="16"/>
  <c r="D50" i="16"/>
  <c r="D51" i="16"/>
  <c r="D3" i="16"/>
  <c r="D4" i="16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2" i="16"/>
  <c r="H44" i="14"/>
  <c r="H43" i="14"/>
  <c r="H42" i="14"/>
  <c r="H41" i="14"/>
  <c r="H40" i="14"/>
  <c r="H39" i="14"/>
  <c r="H38" i="14"/>
  <c r="H37" i="14"/>
  <c r="H36" i="14"/>
  <c r="H35" i="14"/>
  <c r="H34" i="14"/>
  <c r="H33" i="14"/>
  <c r="H32" i="14"/>
  <c r="H31" i="14"/>
  <c r="H30" i="14"/>
  <c r="H29" i="14"/>
  <c r="H28" i="14"/>
  <c r="H27" i="14"/>
  <c r="H26" i="14"/>
  <c r="H25" i="14"/>
  <c r="H24" i="14"/>
  <c r="H23" i="14"/>
  <c r="H22" i="14"/>
  <c r="H21" i="14"/>
  <c r="H20" i="14"/>
  <c r="H19" i="14"/>
  <c r="H18" i="14"/>
  <c r="H17" i="14"/>
  <c r="H16" i="14"/>
  <c r="H15" i="14"/>
  <c r="H14" i="14"/>
  <c r="H13" i="14"/>
  <c r="H12" i="14"/>
  <c r="H11" i="14"/>
  <c r="H10" i="14"/>
  <c r="H9" i="14"/>
  <c r="H8" i="14"/>
  <c r="H7" i="14"/>
  <c r="H5" i="14"/>
  <c r="H4" i="14"/>
  <c r="H3" i="14"/>
  <c r="H2" i="14"/>
</calcChain>
</file>

<file path=xl/sharedStrings.xml><?xml version="1.0" encoding="utf-8"?>
<sst xmlns="http://schemas.openxmlformats.org/spreadsheetml/2006/main" count="1839" uniqueCount="138">
  <si>
    <t>Region</t>
  </si>
  <si>
    <t>Item</t>
  </si>
  <si>
    <t>Units</t>
  </si>
  <si>
    <t>Desk</t>
  </si>
  <si>
    <t>OrderDate</t>
  </si>
  <si>
    <t>Central</t>
  </si>
  <si>
    <t>West</t>
  </si>
  <si>
    <t>East</t>
  </si>
  <si>
    <t>SalesMan</t>
  </si>
  <si>
    <t>Television</t>
  </si>
  <si>
    <t>Cell Phone</t>
  </si>
  <si>
    <t>Video Games</t>
  </si>
  <si>
    <t>Unit_price</t>
  </si>
  <si>
    <t>Home Theater</t>
  </si>
  <si>
    <t>Steven</t>
  </si>
  <si>
    <t>David</t>
  </si>
  <si>
    <t>Diana</t>
  </si>
  <si>
    <t>Luis</t>
  </si>
  <si>
    <t>Alexander</t>
  </si>
  <si>
    <t>Shelli</t>
  </si>
  <si>
    <t>Sigal</t>
  </si>
  <si>
    <t>Karen</t>
  </si>
  <si>
    <t>John</t>
  </si>
  <si>
    <t>Stephen</t>
  </si>
  <si>
    <t>Michael</t>
  </si>
  <si>
    <t>Manager</t>
  </si>
  <si>
    <t>Martha</t>
  </si>
  <si>
    <t>Timothy</t>
  </si>
  <si>
    <t>Douglas</t>
  </si>
  <si>
    <t>Hermann</t>
  </si>
  <si>
    <t>Sale_amt</t>
  </si>
  <si>
    <t>product_code</t>
  </si>
  <si>
    <t>platform</t>
  </si>
  <si>
    <t>pincode</t>
  </si>
  <si>
    <t>city</t>
  </si>
  <si>
    <t>mrp</t>
  </si>
  <si>
    <t>asp</t>
  </si>
  <si>
    <t>brand</t>
  </si>
  <si>
    <t>sub_brand</t>
  </si>
  <si>
    <t>brand_type</t>
  </si>
  <si>
    <t>title_local</t>
  </si>
  <si>
    <t>category</t>
  </si>
  <si>
    <t>sub_category</t>
  </si>
  <si>
    <t>variant</t>
  </si>
  <si>
    <t>sku</t>
  </si>
  <si>
    <t>sku_type</t>
  </si>
  <si>
    <t>sku_unit</t>
  </si>
  <si>
    <t>sku_quantity</t>
  </si>
  <si>
    <t>456092</t>
  </si>
  <si>
    <t>breadfast_egypt_app</t>
  </si>
  <si>
    <t>159_abd_a_wahab_mohamed_street_area_5_fifth_settlement_districts_of_el_tagamoa_el_khames_cairo_11835</t>
  </si>
  <si>
    <t>Lipton</t>
  </si>
  <si>
    <t>Own</t>
  </si>
  <si>
    <t>Lipton Tea (50 Bags)</t>
  </si>
  <si>
    <t>Black Tea</t>
  </si>
  <si>
    <t>50</t>
  </si>
  <si>
    <t>bags</t>
  </si>
  <si>
    <t>947677</t>
  </si>
  <si>
    <t>Lipton Herbs Anise (20 Bags)</t>
  </si>
  <si>
    <t>Herbal Tea</t>
  </si>
  <si>
    <t>Anise</t>
  </si>
  <si>
    <t>20</t>
  </si>
  <si>
    <t>689014</t>
  </si>
  <si>
    <t>Ahmad Tea</t>
  </si>
  <si>
    <t>Competition</t>
  </si>
  <si>
    <t>Ahmad Tea Green Tea (25 bags)</t>
  </si>
  <si>
    <t>Green Tea</t>
  </si>
  <si>
    <t>25</t>
  </si>
  <si>
    <t>364650</t>
  </si>
  <si>
    <t>Roots</t>
  </si>
  <si>
    <t>Roots Regime Tea (30 Envelopes)</t>
  </si>
  <si>
    <t>30</t>
  </si>
  <si>
    <t>541394</t>
  </si>
  <si>
    <t>Roots Green Tea Zero (30 Envelops)</t>
  </si>
  <si>
    <t>2377458</t>
  </si>
  <si>
    <t>Ahmad Tea's Peach And Passion Fruits Flavoured Black Tea (20 Foil Bags)</t>
  </si>
  <si>
    <t>14734799</t>
  </si>
  <si>
    <t>Roots Hibiscus (50Envelops)</t>
  </si>
  <si>
    <t>Hibiscus</t>
  </si>
  <si>
    <t>541395</t>
  </si>
  <si>
    <t>Roots Lemon with Mint (25 Envelopes)</t>
  </si>
  <si>
    <t>Mint</t>
  </si>
  <si>
    <t>701155</t>
  </si>
  <si>
    <t>Twinings</t>
  </si>
  <si>
    <t>Twinings Earl Grey Tea (25 Bags)</t>
  </si>
  <si>
    <t>Black Tea Speciality</t>
  </si>
  <si>
    <t>Earl Grey</t>
  </si>
  <si>
    <t>416944</t>
  </si>
  <si>
    <t>23_commercial_stores_for_distribution_property_no_12_in_area_no_kh1_in_the_second_phase_of_the_bever</t>
  </si>
  <si>
    <t>Lipton Tea (100 Bags)</t>
  </si>
  <si>
    <t>100</t>
  </si>
  <si>
    <t>14730363</t>
  </si>
  <si>
    <t>Roots Hibiscus (20Envelops)</t>
  </si>
  <si>
    <t>25_commercial_stores_for_distribution_4_mohamed_pasha_saeed_street_san_stefano_district_raml_distric</t>
  </si>
  <si>
    <t>47_street_250_el_faroukiya_cairo_11728_egypt</t>
  </si>
  <si>
    <t>al_bayadi_suhaj_82951_egypt</t>
  </si>
  <si>
    <t>al_salam_road_sunny_lakes_hotel_naama_bay_46911_egypt</t>
  </si>
  <si>
    <t>Title</t>
  </si>
  <si>
    <t>Brand</t>
  </si>
  <si>
    <t>Category</t>
  </si>
  <si>
    <t>Sub_brand</t>
  </si>
  <si>
    <t>Amazon</t>
  </si>
  <si>
    <t>Delhi</t>
  </si>
  <si>
    <t>Noida</t>
  </si>
  <si>
    <t>Bengaluru</t>
  </si>
  <si>
    <t>Chennai</t>
  </si>
  <si>
    <t>1. Calculate the PlatformxBrand Wise ASP</t>
  </si>
  <si>
    <t>2. Calculate the Discount of each Brand at Platform Level</t>
  </si>
  <si>
    <t>3. Find the total Product Codes for each Brand</t>
  </si>
  <si>
    <t>City</t>
  </si>
  <si>
    <t>1. Map all the Blank Fields from Dummy Sheet</t>
  </si>
  <si>
    <t>1. Calculate the Total Sales of Each Manager</t>
  </si>
  <si>
    <t>3. Calculate the month wise sales of each Manager</t>
  </si>
  <si>
    <t>4. Calculate the Sales of each Sales Man</t>
  </si>
  <si>
    <t>5. Which Item Units got Sold Maximum and in which month</t>
  </si>
  <si>
    <t>2. Calculate the Average Unit Price of each Item</t>
  </si>
  <si>
    <t>Flipkart</t>
  </si>
  <si>
    <t>Row Labels</t>
  </si>
  <si>
    <t>Grand Total</t>
  </si>
  <si>
    <t>Average of Unit_price</t>
  </si>
  <si>
    <t>Sum of Sale_amt</t>
  </si>
  <si>
    <t>Column Labels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</si>
  <si>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</si>
  <si>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</si>
  <si>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</si>
  <si>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</si>
  <si>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</si>
  <si>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</si>
  <si>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</si>
  <si>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</si>
  <si>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</si>
  <si>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</si>
  <si>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</si>
  <si>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</si>
  <si>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Average of asp</t>
  </si>
  <si>
    <t>DISCOUNT</t>
  </si>
  <si>
    <t>Average of DISCOUNT</t>
  </si>
  <si>
    <t>Count of product_code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</si>
</sst>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m/d/yy;@"/>
  </numFmts>
  <fonts count="9" x14ac:knownFonts="1">
    <font>
      <sz val="11"/>
      <name val="Calibri"/>
      <family val="2"/>
    </font>
    <font>
      <sz val="11"/>
      <color theme="1"/>
      <name val="Calibri"/>
      <family val="2"/>
      <scheme val="minor"/>
    </font>
    <font>
      <sz val="12"/>
      <name val="Arial Narrow"/>
      <family val="2"/>
    </font>
    <font>
      <u/>
      <sz val="11"/>
      <color indexed="12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1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5">
    <xf numFmtId="0" fontId="0" fillId="0" borderId="0"/>
    <xf numFmtId="164" fontId="2" fillId="0" borderId="0" applyFont="0" applyFill="0" applyBorder="0" applyAlignment="0" applyProtection="0"/>
    <xf numFmtId="0" fontId="3" fillId="0" borderId="0" applyNumberFormat="0" applyFill="0" applyBorder="0" applyAlignment="0" applyProtection="0">
      <alignment horizontal="left" indent="1"/>
    </xf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50">
    <xf numFmtId="0" fontId="0" fillId="0" borderId="0" xfId="0"/>
    <xf numFmtId="164" fontId="0" fillId="0" borderId="0" xfId="0" applyNumberFormat="1"/>
    <xf numFmtId="0" fontId="7" fillId="0" borderId="1" xfId="0" applyFont="1" applyBorder="1" applyAlignment="1">
      <alignment horizontal="center" vertical="top"/>
    </xf>
    <xf numFmtId="0" fontId="0" fillId="0" borderId="1" xfId="0" applyBorder="1"/>
    <xf numFmtId="0" fontId="7" fillId="3" borderId="1" xfId="0" applyFont="1" applyFill="1" applyBorder="1" applyAlignment="1">
      <alignment horizontal="center" vertical="top"/>
    </xf>
    <xf numFmtId="0" fontId="7" fillId="4" borderId="2" xfId="0" applyFont="1" applyFill="1" applyBorder="1" applyAlignment="1">
      <alignment horizontal="center" vertical="top"/>
    </xf>
    <xf numFmtId="0" fontId="4" fillId="0" borderId="1" xfId="0" applyFont="1" applyBorder="1" applyAlignment="1">
      <alignment vertical="center"/>
    </xf>
    <xf numFmtId="0" fontId="6" fillId="0" borderId="1" xfId="0" applyFont="1" applyBorder="1"/>
    <xf numFmtId="0" fontId="5" fillId="2" borderId="1" xfId="0" applyFont="1" applyFill="1" applyBorder="1" applyAlignment="1">
      <alignment vertical="top" wrapText="1"/>
    </xf>
    <xf numFmtId="0" fontId="4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vertical="top" wrapText="1"/>
    </xf>
    <xf numFmtId="0" fontId="6" fillId="2" borderId="1" xfId="0" applyFont="1" applyFill="1" applyBorder="1" applyAlignment="1">
      <alignment vertical="top" wrapText="1"/>
    </xf>
    <xf numFmtId="1" fontId="4" fillId="0" borderId="1" xfId="0" applyNumberFormat="1" applyFont="1" applyBorder="1" applyAlignment="1">
      <alignment horizontal="center"/>
    </xf>
    <xf numFmtId="1" fontId="4" fillId="0" borderId="1" xfId="1" applyNumberFormat="1" applyFont="1" applyBorder="1" applyAlignment="1">
      <alignment horizontal="center"/>
    </xf>
    <xf numFmtId="0" fontId="0" fillId="4" borderId="0" xfId="0" applyFill="1"/>
    <xf numFmtId="0" fontId="0" fillId="0" borderId="3" xfId="0" applyBorder="1"/>
    <xf numFmtId="165" fontId="4" fillId="0" borderId="3" xfId="0" applyNumberFormat="1" applyFont="1" applyBorder="1" applyAlignment="1">
      <alignment vertical="center"/>
    </xf>
    <xf numFmtId="0" fontId="0" fillId="0" borderId="4" xfId="0" applyBorder="1"/>
    <xf numFmtId="1" fontId="0" fillId="0" borderId="4" xfId="0" applyNumberFormat="1" applyBorder="1" applyAlignment="1">
      <alignment horizontal="center"/>
    </xf>
    <xf numFmtId="0" fontId="0" fillId="0" borderId="5" xfId="0" applyBorder="1"/>
    <xf numFmtId="0" fontId="0" fillId="0" borderId="6" xfId="0" applyBorder="1"/>
    <xf numFmtId="164" fontId="4" fillId="0" borderId="6" xfId="1" applyFont="1" applyBorder="1" applyAlignment="1">
      <alignment horizontal="left" vertical="center"/>
    </xf>
    <xf numFmtId="0" fontId="0" fillId="0" borderId="7" xfId="0" applyBorder="1"/>
    <xf numFmtId="165" fontId="4" fillId="0" borderId="8" xfId="0" applyNumberFormat="1" applyFont="1" applyBorder="1" applyAlignment="1">
      <alignment vertical="center"/>
    </xf>
    <xf numFmtId="0" fontId="4" fillId="0" borderId="9" xfId="0" applyFont="1" applyBorder="1" applyAlignment="1">
      <alignment vertical="center"/>
    </xf>
    <xf numFmtId="0" fontId="5" fillId="0" borderId="9" xfId="0" applyFont="1" applyBorder="1" applyAlignment="1">
      <alignment vertical="top" wrapText="1"/>
    </xf>
    <xf numFmtId="0" fontId="5" fillId="2" borderId="9" xfId="0" applyFont="1" applyFill="1" applyBorder="1" applyAlignment="1">
      <alignment vertical="top" wrapText="1"/>
    </xf>
    <xf numFmtId="0" fontId="4" fillId="0" borderId="9" xfId="0" applyFont="1" applyBorder="1" applyAlignment="1">
      <alignment horizontal="left" vertical="center"/>
    </xf>
    <xf numFmtId="1" fontId="4" fillId="0" borderId="9" xfId="0" applyNumberFormat="1" applyFont="1" applyBorder="1" applyAlignment="1">
      <alignment horizontal="center"/>
    </xf>
    <xf numFmtId="1" fontId="4" fillId="0" borderId="9" xfId="1" applyNumberFormat="1" applyFont="1" applyBorder="1" applyAlignment="1">
      <alignment horizontal="center"/>
    </xf>
    <xf numFmtId="1" fontId="0" fillId="0" borderId="10" xfId="0" applyNumberFormat="1" applyBorder="1" applyAlignment="1">
      <alignment horizontal="center"/>
    </xf>
    <xf numFmtId="0" fontId="0" fillId="0" borderId="10" xfId="0" applyBorder="1"/>
    <xf numFmtId="0" fontId="0" fillId="0" borderId="8" xfId="0" applyBorder="1"/>
    <xf numFmtId="0" fontId="7" fillId="0" borderId="5" xfId="0" applyFont="1" applyBorder="1" applyAlignment="1">
      <alignment horizontal="center" vertical="top"/>
    </xf>
    <xf numFmtId="0" fontId="7" fillId="0" borderId="6" xfId="0" applyFont="1" applyBorder="1" applyAlignment="1">
      <alignment horizontal="center" vertical="top"/>
    </xf>
    <xf numFmtId="0" fontId="7" fillId="0" borderId="7" xfId="0" applyFont="1" applyBorder="1" applyAlignment="1">
      <alignment horizontal="center" vertical="top"/>
    </xf>
    <xf numFmtId="0" fontId="0" fillId="0" borderId="9" xfId="0" applyBorder="1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  <xf numFmtId="0" fontId="0" fillId="0" borderId="0" xfId="0" applyNumberFormat="1"/>
    <xf numFmtId="0" fontId="7" fillId="3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2" fontId="0" fillId="0" borderId="0" xfId="0" applyNumberFormat="1"/>
    <xf numFmtId="2" fontId="0" fillId="0" borderId="6" xfId="0" applyNumberFormat="1" applyBorder="1"/>
    <xf numFmtId="2" fontId="0" fillId="0" borderId="1" xfId="0" applyNumberFormat="1" applyBorder="1"/>
    <xf numFmtId="2" fontId="0" fillId="0" borderId="9" xfId="0" applyNumberFormat="1" applyBorder="1"/>
    <xf numFmtId="0" fontId="0" fillId="0" borderId="0" xfId="0" applyAlignment="1"/>
    <xf numFmtId="0" fontId="8" fillId="0" borderId="0" xfId="0" applyFont="1" applyAlignment="1">
      <alignment horizontal="center"/>
    </xf>
  </cellXfs>
  <cellStyles count="5">
    <cellStyle name="Comma" xfId="1" builtinId="3"/>
    <cellStyle name="Ctx_Hyperlink" xfId="2" xr:uid="{00000000-0005-0000-0000-000001000000}"/>
    <cellStyle name="Hyperlink 2" xfId="4" xr:uid="{00000000-0005-0000-0000-000002000000}"/>
    <cellStyle name="Normal" xfId="0" builtinId="0" customBuiltin="1"/>
    <cellStyle name="Normal 4" xfId="3" xr:uid="{00000000-0005-0000-0000-000004000000}"/>
  </cellStyles>
  <dxfs count="45">
    <dxf>
      <numFmt numFmtId="2" formatCode="0.00"/>
    </dxf>
    <dxf>
      <numFmt numFmtId="2" formatCode="0.0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70" formatCode="0.000"/>
    </dxf>
    <dxf>
      <numFmt numFmtId="2" formatCode="0.00"/>
    </dxf>
    <dxf>
      <numFmt numFmtId="170" formatCode="0.000"/>
    </dxf>
    <dxf>
      <numFmt numFmtId="169" formatCode="0.0000"/>
    </dxf>
    <dxf>
      <numFmt numFmtId="169" formatCode="0.0000"/>
    </dxf>
    <dxf>
      <numFmt numFmtId="168" formatCode="0.00000"/>
    </dxf>
    <dxf>
      <numFmt numFmtId="168" formatCode="0.00000"/>
    </dxf>
    <dxf>
      <numFmt numFmtId="167" formatCode="0.000000"/>
    </dxf>
    <dxf>
      <numFmt numFmtId="167" formatCode="0.000000"/>
    </dxf>
    <dxf>
      <numFmt numFmtId="166" formatCode="0.0000000"/>
    </dxf>
    <dxf>
      <numFmt numFmtId="166" formatCode="0.0000000"/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5" formatCode="m/d/yy;@"/>
      <alignment horizontal="general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HIRTHA G" refreshedDate="45861.628826504631" createdVersion="8" refreshedVersion="8" minRefreshableVersion="3" recordCount="84" xr:uid="{16C2BC57-8FDD-48F9-9057-0BA8F82C80D8}">
  <cacheSource type="worksheet">
    <worksheetSource name="Table2"/>
  </cacheSource>
  <cacheFields count="18">
    <cacheField name="product_code" numFmtId="0">
      <sharedItems count="11">
        <s v="456092"/>
        <s v="947677"/>
        <s v="689014"/>
        <s v="364650"/>
        <s v="541394"/>
        <s v="2377458"/>
        <s v="14734799"/>
        <s v="541395"/>
        <s v="701155"/>
        <s v="416944"/>
        <s v="14730363"/>
      </sharedItems>
    </cacheField>
    <cacheField name="platform" numFmtId="0">
      <sharedItems count="2">
        <s v="Amazon"/>
        <s v="Flipkart"/>
      </sharedItems>
    </cacheField>
    <cacheField name="pincode" numFmtId="0">
      <sharedItems/>
    </cacheField>
    <cacheField name="city" numFmtId="0">
      <sharedItems/>
    </cacheField>
    <cacheField name="mrp" numFmtId="0">
      <sharedItems containsSemiMixedTypes="0" containsString="0" containsNumber="1" containsInteger="1" minValue="26" maxValue="304"/>
    </cacheField>
    <cacheField name="asp" numFmtId="0">
      <sharedItems containsSemiMixedTypes="0" containsString="0" containsNumber="1" containsInteger="1" minValue="23" maxValue="311"/>
    </cacheField>
    <cacheField name="brand" numFmtId="0">
      <sharedItems count="4">
        <s v="Lipton"/>
        <s v="Ahmad Tea"/>
        <s v="Roots"/>
        <s v="Twinings"/>
      </sharedItems>
    </cacheField>
    <cacheField name="sub_brand" numFmtId="0">
      <sharedItems/>
    </cacheField>
    <cacheField name="brand_type" numFmtId="0">
      <sharedItems/>
    </cacheField>
    <cacheField name="title_local" numFmtId="0">
      <sharedItems/>
    </cacheField>
    <cacheField name="category" numFmtId="0">
      <sharedItems/>
    </cacheField>
    <cacheField name="sub_category" numFmtId="0">
      <sharedItems/>
    </cacheField>
    <cacheField name="variant" numFmtId="0">
      <sharedItems/>
    </cacheField>
    <cacheField name="sku" numFmtId="0">
      <sharedItems/>
    </cacheField>
    <cacheField name="sku_type" numFmtId="0">
      <sharedItems/>
    </cacheField>
    <cacheField name="sku_unit" numFmtId="0">
      <sharedItems/>
    </cacheField>
    <cacheField name="sku_quantity" numFmtId="0">
      <sharedItems/>
    </cacheField>
    <cacheField name="DISCOUNT" numFmtId="2">
      <sharedItems containsSemiMixedTypes="0" containsString="0" containsNumber="1" minValue="25" maxValue="303.0296052631579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HIRTHA G" refreshedDate="45861.628826851855" createdVersion="8" refreshedVersion="8" minRefreshableVersion="3" recordCount="43" xr:uid="{ED53DDDF-5560-481D-892F-F27933DF5BA0}">
  <cacheSource type="worksheet">
    <worksheetSource name="Table1"/>
  </cacheSource>
  <cacheFields count="11">
    <cacheField name="OrderDate" numFmtId="165">
      <sharedItems containsSemiMixedTypes="0" containsNonDate="0" containsDate="1" containsString="0" minDate="2018-01-06T00:00:00" maxDate="2019-12-22T00:00:00" count="43">
        <d v="2018-01-06T00:00:00"/>
        <d v="2018-01-23T00:00:00"/>
        <d v="2018-02-09T00:00:00"/>
        <d v="2018-02-26T00:00:00"/>
        <d v="2018-03-15T00:00:00"/>
        <d v="2018-04-01T00:00:00"/>
        <d v="2018-04-18T00:00:00"/>
        <d v="2018-05-05T00:00:00"/>
        <d v="2018-05-22T00:00:00"/>
        <d v="2018-06-08T00:00:00"/>
        <d v="2018-06-25T00:00:00"/>
        <d v="2018-07-12T00:00:00"/>
        <d v="2018-07-29T00:00:00"/>
        <d v="2018-08-15T00:00:00"/>
        <d v="2018-09-01T00:00:00"/>
        <d v="2018-09-18T00:00:00"/>
        <d v="2018-10-05T00:00:00"/>
        <d v="2018-10-22T00:00:00"/>
        <d v="2018-11-08T00:00:00"/>
        <d v="2018-11-25T00:00:00"/>
        <d v="2018-12-12T00:00:00"/>
        <d v="2018-12-29T00:00:00"/>
        <d v="2019-01-15T00:00:00"/>
        <d v="2019-02-01T00:00:00"/>
        <d v="2019-02-18T00:00:00"/>
        <d v="2019-03-07T00:00:00"/>
        <d v="2019-03-24T00:00:00"/>
        <d v="2019-04-10T00:00:00"/>
        <d v="2019-04-27T00:00:00"/>
        <d v="2019-05-14T00:00:00"/>
        <d v="2019-05-31T00:00:00"/>
        <d v="2019-06-17T00:00:00"/>
        <d v="2019-07-04T00:00:00"/>
        <d v="2019-07-21T00:00:00"/>
        <d v="2019-08-07T00:00:00"/>
        <d v="2019-08-24T00:00:00"/>
        <d v="2019-09-10T00:00:00"/>
        <d v="2019-09-27T00:00:00"/>
        <d v="2019-10-14T00:00:00"/>
        <d v="2019-10-31T00:00:00"/>
        <d v="2019-11-17T00:00:00"/>
        <d v="2019-12-04T00:00:00"/>
        <d v="2019-12-21T00:00:00"/>
      </sharedItems>
      <fieldGroup par="10"/>
    </cacheField>
    <cacheField name="Region" numFmtId="0">
      <sharedItems/>
    </cacheField>
    <cacheField name="Manager" numFmtId="0">
      <sharedItems count="4">
        <s v="Martha"/>
        <s v="Hermann"/>
        <s v="Timothy"/>
        <s v="Douglas"/>
      </sharedItems>
    </cacheField>
    <cacheField name="SalesMan" numFmtId="0">
      <sharedItems count="11">
        <s v="Alexander"/>
        <s v="Shelli"/>
        <s v="Luis"/>
        <s v="David"/>
        <s v="Stephen"/>
        <s v="Steven"/>
        <s v="Michael"/>
        <s v="Sigal"/>
        <s v="Diana"/>
        <s v="Karen"/>
        <s v="John"/>
      </sharedItems>
    </cacheField>
    <cacheField name="Item" numFmtId="0">
      <sharedItems count="5">
        <s v="Television"/>
        <s v="Home Theater"/>
        <s v="Cell Phone"/>
        <s v="Desk"/>
        <s v="Video Games"/>
      </sharedItems>
    </cacheField>
    <cacheField name="Units" numFmtId="1">
      <sharedItems containsSemiMixedTypes="0" containsString="0" containsNumber="1" containsInteger="1" minValue="2" maxValue="96"/>
    </cacheField>
    <cacheField name="Unit_price" numFmtId="1">
      <sharedItems containsSemiMixedTypes="0" containsString="0" containsNumber="1" minValue="58.5" maxValue="1198"/>
    </cacheField>
    <cacheField name="Sale_amt" numFmtId="1">
      <sharedItems containsString="0" containsBlank="1" containsNumber="1" minValue="250" maxValue="113810"/>
    </cacheField>
    <cacheField name="Months (OrderDate)" numFmtId="0" databaseField="0">
      <fieldGroup base="0">
        <rangePr groupBy="months" startDate="2018-01-06T00:00:00" endDate="2019-12-22T00:00:00"/>
        <groupItems count="14">
          <s v="&lt;06-01-2018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2-12-2019"/>
        </groupItems>
      </fieldGroup>
    </cacheField>
    <cacheField name="Quarters (OrderDate)" numFmtId="0" databaseField="0">
      <fieldGroup base="0">
        <rangePr groupBy="quarters" startDate="2018-01-06T00:00:00" endDate="2019-12-22T00:00:00"/>
        <groupItems count="6">
          <s v="&lt;06-01-2018"/>
          <s v="Qtr1"/>
          <s v="Qtr2"/>
          <s v="Qtr3"/>
          <s v="Qtr4"/>
          <s v="&gt;22-12-2019"/>
        </groupItems>
      </fieldGroup>
    </cacheField>
    <cacheField name="Years (OrderDate)" numFmtId="0" databaseField="0">
      <fieldGroup base="0">
        <rangePr groupBy="years" startDate="2018-01-06T00:00:00" endDate="2019-12-22T00:00:00"/>
        <groupItems count="4">
          <s v="&lt;06-01-2018"/>
          <s v="2018"/>
          <s v="2019"/>
          <s v="&gt;22-12-2019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4">
  <r>
    <x v="0"/>
    <x v="0"/>
    <s v="159_abd_a_wahab_mohamed_street_area_5_fifth_settlement_districts_of_el_tagamoa_el_khames_cairo_11835"/>
    <s v="Delhi"/>
    <n v="72"/>
    <n v="65"/>
    <x v="0"/>
    <s v="Lipton"/>
    <s v="Own"/>
    <s v="Lipton Tea (50 Bags)"/>
    <s v="Black Tea"/>
    <s v="Black Tea"/>
    <s v="Black Tea"/>
    <s v="50"/>
    <s v="bags"/>
    <s v="bags"/>
    <s v="50"/>
    <n v="71.097222222222229"/>
  </r>
  <r>
    <x v="1"/>
    <x v="0"/>
    <s v="159_abd_a_wahab_mohamed_street_area_5_fifth_settlement_districts_of_el_tagamoa_el_khames_cairo_11835"/>
    <s v="Delhi"/>
    <n v="29"/>
    <n v="29"/>
    <x v="0"/>
    <s v="Lipton"/>
    <s v="Own"/>
    <s v="Lipton Herbs Anise (20 Bags)"/>
    <s v="Herbal Tea"/>
    <s v="Herbal Tea"/>
    <s v="Anise"/>
    <s v="20"/>
    <s v="bags"/>
    <s v="bags"/>
    <s v="20"/>
    <n v="28"/>
  </r>
  <r>
    <x v="2"/>
    <x v="0"/>
    <s v="159_abd_a_wahab_mohamed_street_area_5_fifth_settlement_districts_of_el_tagamoa_el_khames_cairo_11835"/>
    <s v="Delhi"/>
    <n v="55"/>
    <n v="55"/>
    <x v="1"/>
    <s v="Ahmad Tea"/>
    <s v="Competition"/>
    <s v="Ahmad Tea Green Tea (25 bags)"/>
    <s v="Green Tea"/>
    <s v="Green Tea"/>
    <s v="Green Tea"/>
    <s v="25"/>
    <s v="bags"/>
    <s v="bags"/>
    <s v="25"/>
    <n v="54"/>
  </r>
  <r>
    <x v="2"/>
    <x v="0"/>
    <s v="159_abd_a_wahab_mohamed_street_area_5_fifth_settlement_districts_of_el_tagamoa_el_khames_cairo_11835"/>
    <s v="Delhi"/>
    <n v="55"/>
    <n v="55"/>
    <x v="1"/>
    <s v="Ahmad Tea"/>
    <s v="Competition"/>
    <s v="Ahmad Tea Green Tea (25 bags)"/>
    <s v="Green Tea"/>
    <s v="Green Tea"/>
    <s v="Green Tea"/>
    <s v="25"/>
    <s v="bags"/>
    <s v="bags"/>
    <s v="25"/>
    <n v="54"/>
  </r>
  <r>
    <x v="3"/>
    <x v="0"/>
    <s v="159_abd_a_wahab_mohamed_street_area_5_fifth_settlement_districts_of_el_tagamoa_el_khames_cairo_11835"/>
    <s v="Delhi"/>
    <n v="35"/>
    <n v="33"/>
    <x v="2"/>
    <s v="Roots"/>
    <s v="Competition"/>
    <s v="Roots Regime Tea (30 Envelopes)"/>
    <s v="Black Tea"/>
    <s v="Black Tea"/>
    <s v="Black Tea"/>
    <s v="30"/>
    <s v="bags"/>
    <s v="bags"/>
    <s v="30"/>
    <n v="34.057142857142857"/>
  </r>
  <r>
    <x v="3"/>
    <x v="0"/>
    <s v="159_abd_a_wahab_mohamed_street_area_5_fifth_settlement_districts_of_el_tagamoa_el_khames_cairo_11835"/>
    <s v="Delhi"/>
    <n v="35"/>
    <n v="35"/>
    <x v="2"/>
    <s v="Roots"/>
    <s v="Competition"/>
    <s v="Roots Regime Tea (30 Envelopes)"/>
    <s v="Black Tea"/>
    <s v="Black Tea"/>
    <s v="Black Tea"/>
    <s v="30"/>
    <s v="bags"/>
    <s v="bags"/>
    <s v="30"/>
    <n v="34"/>
  </r>
  <r>
    <x v="3"/>
    <x v="0"/>
    <s v="159_abd_a_wahab_mohamed_street_area_5_fifth_settlement_districts_of_el_tagamoa_el_khames_cairo_11835"/>
    <s v="Delhi"/>
    <n v="35"/>
    <n v="35"/>
    <x v="2"/>
    <s v="Roots"/>
    <s v="Competition"/>
    <s v="Roots Regime Tea (30 Envelopes)"/>
    <s v="Black Tea"/>
    <s v="Black Tea"/>
    <s v="Black Tea"/>
    <s v="30"/>
    <s v="bags"/>
    <s v="bags"/>
    <s v="30"/>
    <n v="34"/>
  </r>
  <r>
    <x v="4"/>
    <x v="0"/>
    <s v="159_abd_a_wahab_mohamed_street_area_5_fifth_settlement_districts_of_el_tagamoa_el_khames_cairo_11835"/>
    <s v="Delhi"/>
    <n v="34"/>
    <n v="34"/>
    <x v="2"/>
    <s v="Roots"/>
    <s v="Competition"/>
    <s v="Roots Green Tea Zero (30 Envelops)"/>
    <s v="Green Tea"/>
    <s v="Green Tea"/>
    <s v="Green Tea"/>
    <s v="30"/>
    <s v="bags"/>
    <s v="bags"/>
    <s v="30"/>
    <n v="33"/>
  </r>
  <r>
    <x v="4"/>
    <x v="0"/>
    <s v="159_abd_a_wahab_mohamed_street_area_5_fifth_settlement_districts_of_el_tagamoa_el_khames_cairo_11835"/>
    <s v="Delhi"/>
    <n v="34"/>
    <n v="32"/>
    <x v="2"/>
    <s v="Roots"/>
    <s v="Competition"/>
    <s v="Roots Green Tea Zero (30 Envelops)"/>
    <s v="Green Tea"/>
    <s v="Green Tea"/>
    <s v="Green Tea"/>
    <s v="30"/>
    <s v="bags"/>
    <s v="bags"/>
    <s v="30"/>
    <n v="33.058823529411768"/>
  </r>
  <r>
    <x v="4"/>
    <x v="0"/>
    <s v="159_abd_a_wahab_mohamed_street_area_5_fifth_settlement_districts_of_el_tagamoa_el_khames_cairo_11835"/>
    <s v="Delhi"/>
    <n v="34"/>
    <n v="34"/>
    <x v="2"/>
    <s v="Roots"/>
    <s v="Competition"/>
    <s v="Roots Green Tea Zero (30 Envelops)"/>
    <s v="Green Tea"/>
    <s v="Green Tea"/>
    <s v="Green Tea"/>
    <s v="30"/>
    <s v="bags"/>
    <s v="bags"/>
    <s v="30"/>
    <n v="33"/>
  </r>
  <r>
    <x v="5"/>
    <x v="0"/>
    <s v="159_abd_a_wahab_mohamed_street_area_5_fifth_settlement_districts_of_el_tagamoa_el_khames_cairo_11835"/>
    <s v="Delhi"/>
    <n v="101"/>
    <n v="101"/>
    <x v="1"/>
    <s v="Ahmad Tea"/>
    <s v="Competition"/>
    <s v="Ahmad Tea's Peach And Passion Fruits Flavoured Black Tea (20 Foil Bags)"/>
    <s v="Black Tea"/>
    <s v="Black Tea"/>
    <s v="Black Tea"/>
    <s v="20"/>
    <s v="bags"/>
    <s v="bags"/>
    <s v="20"/>
    <n v="100"/>
  </r>
  <r>
    <x v="5"/>
    <x v="0"/>
    <s v="159_abd_a_wahab_mohamed_street_area_5_fifth_settlement_districts_of_el_tagamoa_el_khames_cairo_11835"/>
    <s v="Delhi"/>
    <n v="101"/>
    <n v="96"/>
    <x v="1"/>
    <s v="Ahmad Tea"/>
    <s v="Competition"/>
    <s v="Ahmad Tea's Peach And Passion Fruits Flavoured Black Tea (20 Foil Bags)"/>
    <s v="Black Tea"/>
    <s v="Black Tea"/>
    <s v="Black Tea"/>
    <s v="20"/>
    <s v="bags"/>
    <s v="bags"/>
    <s v="20"/>
    <n v="100.04950495049505"/>
  </r>
  <r>
    <x v="5"/>
    <x v="0"/>
    <s v="159_abd_a_wahab_mohamed_street_area_5_fifth_settlement_districts_of_el_tagamoa_el_khames_cairo_11835"/>
    <s v="Delhi"/>
    <n v="101"/>
    <n v="101"/>
    <x v="1"/>
    <s v="Ahmad Tea"/>
    <s v="Competition"/>
    <s v="Ahmad Tea's Peach And Passion Fruits Flavoured Black Tea (20 Foil Bags)"/>
    <s v="Black Tea"/>
    <s v="Black Tea"/>
    <s v="Black Tea"/>
    <s v="20"/>
    <s v="bags"/>
    <s v="bags"/>
    <s v="20"/>
    <n v="100"/>
  </r>
  <r>
    <x v="5"/>
    <x v="0"/>
    <s v="159_abd_a_wahab_mohamed_street_area_5_fifth_settlement_districts_of_el_tagamoa_el_khames_cairo_11835"/>
    <s v="Delhi"/>
    <n v="101"/>
    <n v="96"/>
    <x v="1"/>
    <s v="Ahmad Tea"/>
    <s v="Competition"/>
    <s v="Ahmad Tea's Peach And Passion Fruits Flavoured Black Tea (20 Foil Bags)"/>
    <s v="Black Tea"/>
    <s v="Black Tea"/>
    <s v="Black Tea"/>
    <s v="20"/>
    <s v="bags"/>
    <s v="bags"/>
    <s v="20"/>
    <n v="100.04950495049505"/>
  </r>
  <r>
    <x v="6"/>
    <x v="0"/>
    <s v="159_abd_a_wahab_mohamed_street_area_5_fifth_settlement_districts_of_el_tagamoa_el_khames_cairo_11835"/>
    <s v="Delhi"/>
    <n v="50"/>
    <n v="48"/>
    <x v="2"/>
    <s v="Roots"/>
    <s v="Competition"/>
    <s v="Roots Hibiscus (50Envelops)"/>
    <s v="Herbal Tea"/>
    <s v="Herbal Tea"/>
    <s v="Hibiscus"/>
    <s v="50"/>
    <s v="bags"/>
    <s v="bags"/>
    <s v="50"/>
    <n v="49.04"/>
  </r>
  <r>
    <x v="6"/>
    <x v="0"/>
    <s v="159_abd_a_wahab_mohamed_street_area_5_fifth_settlement_districts_of_el_tagamoa_el_khames_cairo_11835"/>
    <s v="Delhi"/>
    <n v="50"/>
    <n v="50"/>
    <x v="2"/>
    <s v="Roots"/>
    <s v="Competition"/>
    <s v="Roots Hibiscus (50Envelops)"/>
    <s v="Herbal Tea"/>
    <s v="Herbal Tea"/>
    <s v="Hibiscus"/>
    <s v="50"/>
    <s v="bags"/>
    <s v="bags"/>
    <s v="50"/>
    <n v="49"/>
  </r>
  <r>
    <x v="7"/>
    <x v="0"/>
    <s v="159_abd_a_wahab_mohamed_street_area_5_fifth_settlement_districts_of_el_tagamoa_el_khames_cairo_11835"/>
    <s v="Delhi"/>
    <n v="34"/>
    <n v="31"/>
    <x v="2"/>
    <s v="Roots"/>
    <s v="Competition"/>
    <s v="Roots Lemon with Mint (25 Envelopes)"/>
    <s v="Herbal Tea"/>
    <s v="Herbal Tea"/>
    <s v="Mint"/>
    <s v="30"/>
    <s v="bags"/>
    <s v="bags"/>
    <s v="30"/>
    <n v="33.088235294117645"/>
  </r>
  <r>
    <x v="7"/>
    <x v="0"/>
    <s v="159_abd_a_wahab_mohamed_street_area_5_fifth_settlement_districts_of_el_tagamoa_el_khames_cairo_11835"/>
    <s v="Delhi"/>
    <n v="34"/>
    <n v="31"/>
    <x v="2"/>
    <s v="Roots"/>
    <s v="Competition"/>
    <s v="Roots Lemon with Mint (25 Envelopes)"/>
    <s v="Herbal Tea"/>
    <s v="Herbal Tea"/>
    <s v="Mint"/>
    <s v="30"/>
    <s v="bags"/>
    <s v="bags"/>
    <s v="30"/>
    <n v="33.088235294117645"/>
  </r>
  <r>
    <x v="7"/>
    <x v="0"/>
    <s v="159_abd_a_wahab_mohamed_street_area_5_fifth_settlement_districts_of_el_tagamoa_el_khames_cairo_11835"/>
    <s v="Delhi"/>
    <n v="34"/>
    <n v="34"/>
    <x v="2"/>
    <s v="Roots"/>
    <s v="Competition"/>
    <s v="Roots Lemon with Mint (25 Envelopes)"/>
    <s v="Herbal Tea"/>
    <s v="Herbal Tea"/>
    <s v="Mint"/>
    <s v="30"/>
    <s v="bags"/>
    <s v="bags"/>
    <s v="30"/>
    <n v="33"/>
  </r>
  <r>
    <x v="8"/>
    <x v="0"/>
    <s v="159_abd_a_wahab_mohamed_street_area_5_fifth_settlement_districts_of_el_tagamoa_el_khames_cairo_11835"/>
    <s v="Delhi"/>
    <n v="304"/>
    <n v="304"/>
    <x v="3"/>
    <s v="Twinings"/>
    <s v="Competition"/>
    <s v="Twinings Earl Grey Tea (25 Bags)"/>
    <s v="Black Tea Speciality"/>
    <s v="Black Tea Speciality"/>
    <s v="Earl Grey"/>
    <s v="25"/>
    <s v="bags"/>
    <s v="bags"/>
    <s v="25"/>
    <n v="303"/>
  </r>
  <r>
    <x v="8"/>
    <x v="0"/>
    <s v="159_abd_a_wahab_mohamed_street_area_5_fifth_settlement_districts_of_el_tagamoa_el_khames_cairo_11835"/>
    <s v="Delhi"/>
    <n v="304"/>
    <n v="304"/>
    <x v="3"/>
    <s v="Twinings"/>
    <s v="Competition"/>
    <s v="Twinings Earl Grey Tea (25 Bags)"/>
    <s v="Black Tea Speciality"/>
    <s v="Black Tea Speciality"/>
    <s v="Earl Grey"/>
    <s v="25"/>
    <s v="bags"/>
    <s v="bags"/>
    <s v="25"/>
    <n v="303"/>
  </r>
  <r>
    <x v="9"/>
    <x v="0"/>
    <s v="23_commercial_stores_for_distribution_property_no_12_in_area_no_kh1_in_the_second_phase_of_the_bever"/>
    <s v="Chennai"/>
    <n v="127"/>
    <n v="124"/>
    <x v="0"/>
    <s v="Lipton"/>
    <s v="Own"/>
    <s v="Lipton Tea (100 Bags)"/>
    <s v="Black Tea"/>
    <s v="Black Tea"/>
    <s v="Black Tea"/>
    <s v="100"/>
    <s v="bags"/>
    <s v="bags"/>
    <s v="100"/>
    <n v="126.02362204724409"/>
  </r>
  <r>
    <x v="2"/>
    <x v="0"/>
    <s v="23_commercial_stores_for_distribution_property_no_12_in_area_no_kh1_in_the_second_phase_of_the_bever"/>
    <s v="Chennai"/>
    <n v="55"/>
    <n v="43"/>
    <x v="1"/>
    <s v="Ahmad Tea"/>
    <s v="Competition"/>
    <s v="Ahmad Tea Green Tea (25 bags)"/>
    <s v="Green Tea"/>
    <s v="Green Tea"/>
    <s v="Green Tea"/>
    <s v="25"/>
    <s v="bags"/>
    <s v="bags"/>
    <s v="25"/>
    <n v="54.218181818181819"/>
  </r>
  <r>
    <x v="2"/>
    <x v="0"/>
    <s v="23_commercial_stores_for_distribution_property_no_12_in_area_no_kh1_in_the_second_phase_of_the_bever"/>
    <s v="Chennai"/>
    <n v="55"/>
    <n v="55"/>
    <x v="1"/>
    <s v="Ahmad Tea"/>
    <s v="Competition"/>
    <s v="Ahmad Tea Green Tea (25 bags)"/>
    <s v="Green Tea"/>
    <s v="Green Tea"/>
    <s v="Green Tea"/>
    <s v="25"/>
    <s v="bags"/>
    <s v="bags"/>
    <s v="25"/>
    <n v="54"/>
  </r>
  <r>
    <x v="3"/>
    <x v="0"/>
    <s v="23_commercial_stores_for_distribution_property_no_12_in_area_no_kh1_in_the_second_phase_of_the_bever"/>
    <s v="Chennai"/>
    <n v="35"/>
    <n v="43"/>
    <x v="2"/>
    <s v="Roots"/>
    <s v="Competition"/>
    <s v="Roots Regime Tea (30 Envelopes)"/>
    <s v="Black Tea"/>
    <s v="Black Tea"/>
    <s v="Black Tea"/>
    <s v="30"/>
    <s v="bags"/>
    <s v="bags"/>
    <s v="30"/>
    <n v="33.771428571428572"/>
  </r>
  <r>
    <x v="3"/>
    <x v="0"/>
    <s v="23_commercial_stores_for_distribution_property_no_12_in_area_no_kh1_in_the_second_phase_of_the_bever"/>
    <s v="Chennai"/>
    <n v="35"/>
    <n v="35"/>
    <x v="2"/>
    <s v="Roots"/>
    <s v="Competition"/>
    <s v="Roots Regime Tea (30 Envelopes)"/>
    <s v="Black Tea"/>
    <s v="Black Tea"/>
    <s v="Black Tea"/>
    <s v="30"/>
    <s v="bags"/>
    <s v="bags"/>
    <s v="30"/>
    <n v="34"/>
  </r>
  <r>
    <x v="3"/>
    <x v="0"/>
    <s v="23_commercial_stores_for_distribution_property_no_12_in_area_no_kh1_in_the_second_phase_of_the_bever"/>
    <s v="Chennai"/>
    <n v="35"/>
    <n v="32"/>
    <x v="2"/>
    <s v="Roots"/>
    <s v="Competition"/>
    <s v="Roots Regime Tea (30 Envelopes)"/>
    <s v="Black Tea"/>
    <s v="Black Tea"/>
    <s v="Black Tea"/>
    <s v="30"/>
    <s v="bags"/>
    <s v="bags"/>
    <s v="30"/>
    <n v="34.085714285714289"/>
  </r>
  <r>
    <x v="5"/>
    <x v="0"/>
    <s v="23_commercial_stores_for_distribution_property_no_12_in_area_no_kh1_in_the_second_phase_of_the_bever"/>
    <s v="Chennai"/>
    <n v="101"/>
    <n v="101"/>
    <x v="1"/>
    <s v="Ahmad Tea"/>
    <s v="Competition"/>
    <s v="Ahmad Tea's Peach And Passion Fruits Flavoured Black Tea (20 Foil Bags)"/>
    <s v="Black Tea"/>
    <s v="Black Tea"/>
    <s v="Black Tea"/>
    <s v="20"/>
    <s v="bags"/>
    <s v="bags"/>
    <s v="20"/>
    <n v="100"/>
  </r>
  <r>
    <x v="5"/>
    <x v="0"/>
    <s v="23_commercial_stores_for_distribution_property_no_12_in_area_no_kh1_in_the_second_phase_of_the_bever"/>
    <s v="Chennai"/>
    <n v="101"/>
    <n v="101"/>
    <x v="1"/>
    <s v="Ahmad Tea"/>
    <s v="Competition"/>
    <s v="Ahmad Tea's Peach And Passion Fruits Flavoured Black Tea (20 Foil Bags)"/>
    <s v="Black Tea"/>
    <s v="Black Tea"/>
    <s v="Black Tea"/>
    <s v="20"/>
    <s v="bags"/>
    <s v="bags"/>
    <s v="20"/>
    <n v="100"/>
  </r>
  <r>
    <x v="5"/>
    <x v="0"/>
    <s v="23_commercial_stores_for_distribution_property_no_12_in_area_no_kh1_in_the_second_phase_of_the_bever"/>
    <s v="Chennai"/>
    <n v="101"/>
    <n v="101"/>
    <x v="1"/>
    <s v="Ahmad Tea"/>
    <s v="Competition"/>
    <s v="Ahmad Tea's Peach And Passion Fruits Flavoured Black Tea (20 Foil Bags)"/>
    <s v="Black Tea"/>
    <s v="Black Tea"/>
    <s v="Black Tea"/>
    <s v="20"/>
    <s v="bags"/>
    <s v="bags"/>
    <s v="20"/>
    <n v="100"/>
  </r>
  <r>
    <x v="5"/>
    <x v="0"/>
    <s v="23_commercial_stores_for_distribution_property_no_12_in_area_no_kh1_in_the_second_phase_of_the_bever"/>
    <s v="Chennai"/>
    <n v="101"/>
    <n v="101"/>
    <x v="1"/>
    <s v="Ahmad Tea"/>
    <s v="Competition"/>
    <s v="Ahmad Tea's Peach And Passion Fruits Flavoured Black Tea (20 Foil Bags)"/>
    <s v="Black Tea"/>
    <s v="Black Tea"/>
    <s v="Black Tea"/>
    <s v="20"/>
    <s v="bags"/>
    <s v="bags"/>
    <s v="20"/>
    <n v="100"/>
  </r>
  <r>
    <x v="6"/>
    <x v="0"/>
    <s v="23_commercial_stores_for_distribution_property_no_12_in_area_no_kh1_in_the_second_phase_of_the_bever"/>
    <s v="Chennai"/>
    <n v="50"/>
    <n v="50"/>
    <x v="2"/>
    <s v="Roots"/>
    <s v="Competition"/>
    <s v="Roots Hibiscus (50Envelops)"/>
    <s v="Herbal Tea"/>
    <s v="Herbal Tea"/>
    <s v="Hibiscus"/>
    <s v="50"/>
    <s v="bags"/>
    <s v="bags"/>
    <s v="50"/>
    <n v="49"/>
  </r>
  <r>
    <x v="6"/>
    <x v="0"/>
    <s v="23_commercial_stores_for_distribution_property_no_12_in_area_no_kh1_in_the_second_phase_of_the_bever"/>
    <s v="Chennai"/>
    <n v="50"/>
    <n v="50"/>
    <x v="2"/>
    <s v="Roots"/>
    <s v="Competition"/>
    <s v="Roots Hibiscus (50Envelops)"/>
    <s v="Herbal Tea"/>
    <s v="Herbal Tea"/>
    <s v="Hibiscus"/>
    <s v="50"/>
    <s v="bags"/>
    <s v="bags"/>
    <s v="50"/>
    <n v="49"/>
  </r>
  <r>
    <x v="10"/>
    <x v="0"/>
    <s v="23_commercial_stores_for_distribution_property_no_12_in_area_no_kh1_in_the_second_phase_of_the_bever"/>
    <s v="Chennai"/>
    <n v="26"/>
    <n v="26"/>
    <x v="2"/>
    <s v="Roots"/>
    <s v="Competition"/>
    <s v="Roots Hibiscus (20Envelops)"/>
    <s v="Herbal Tea"/>
    <s v="Herbal Tea"/>
    <s v="Hibiscus"/>
    <s v="20"/>
    <s v="bags"/>
    <s v="bags"/>
    <s v="20"/>
    <n v="25"/>
  </r>
  <r>
    <x v="7"/>
    <x v="0"/>
    <s v="23_commercial_stores_for_distribution_property_no_12_in_area_no_kh1_in_the_second_phase_of_the_bever"/>
    <s v="Chennai"/>
    <n v="34"/>
    <n v="34"/>
    <x v="2"/>
    <s v="Roots"/>
    <s v="Competition"/>
    <s v="Roots Lemon with Mint (25 Envelopes)"/>
    <s v="Herbal Tea"/>
    <s v="Herbal Tea"/>
    <s v="Mint"/>
    <s v="30"/>
    <s v="bags"/>
    <s v="bags"/>
    <s v="30"/>
    <n v="33"/>
  </r>
  <r>
    <x v="7"/>
    <x v="0"/>
    <s v="23_commercial_stores_for_distribution_property_no_12_in_area_no_kh1_in_the_second_phase_of_the_bever"/>
    <s v="Chennai"/>
    <n v="34"/>
    <n v="34"/>
    <x v="2"/>
    <s v="Roots"/>
    <s v="Competition"/>
    <s v="Roots Lemon with Mint (25 Envelopes)"/>
    <s v="Herbal Tea"/>
    <s v="Herbal Tea"/>
    <s v="Mint"/>
    <s v="30"/>
    <s v="bags"/>
    <s v="bags"/>
    <s v="30"/>
    <n v="33"/>
  </r>
  <r>
    <x v="7"/>
    <x v="0"/>
    <s v="23_commercial_stores_for_distribution_property_no_12_in_area_no_kh1_in_the_second_phase_of_the_bever"/>
    <s v="Chennai"/>
    <n v="34"/>
    <n v="34"/>
    <x v="2"/>
    <s v="Roots"/>
    <s v="Competition"/>
    <s v="Roots Lemon with Mint (25 Envelopes)"/>
    <s v="Herbal Tea"/>
    <s v="Herbal Tea"/>
    <s v="Mint"/>
    <s v="30"/>
    <s v="bags"/>
    <s v="bags"/>
    <s v="30"/>
    <n v="33"/>
  </r>
  <r>
    <x v="9"/>
    <x v="0"/>
    <s v="25_commercial_stores_for_distribution_4_mohamed_pasha_saeed_street_san_stefano_district_raml_distric"/>
    <s v="Bengaluru"/>
    <n v="127"/>
    <n v="125"/>
    <x v="0"/>
    <s v="Lipton"/>
    <s v="Own"/>
    <s v="Lipton Tea (100 Bags)"/>
    <s v="Black Tea"/>
    <s v="Black Tea"/>
    <s v="Black Tea"/>
    <s v="100"/>
    <s v="bags"/>
    <s v="bags"/>
    <s v="100"/>
    <n v="126.01574803149606"/>
  </r>
  <r>
    <x v="1"/>
    <x v="0"/>
    <s v="25_commercial_stores_for_distribution_4_mohamed_pasha_saeed_street_san_stefano_district_raml_distric"/>
    <s v="Bengaluru"/>
    <n v="29"/>
    <n v="23"/>
    <x v="0"/>
    <s v="Lipton"/>
    <s v="Own"/>
    <s v="Lipton Herbs Anise (20 Bags)"/>
    <s v="Herbal Tea"/>
    <s v="Herbal Tea"/>
    <s v="Anise"/>
    <s v="20"/>
    <s v="bags"/>
    <s v="bags"/>
    <s v="20"/>
    <n v="28.206896551724139"/>
  </r>
  <r>
    <x v="3"/>
    <x v="0"/>
    <s v="25_commercial_stores_for_distribution_4_mohamed_pasha_saeed_street_san_stefano_district_raml_distric"/>
    <s v="Bengaluru"/>
    <n v="35"/>
    <n v="31"/>
    <x v="2"/>
    <s v="Roots"/>
    <s v="Competition"/>
    <s v="Roots Regime Tea (30 Envelopes)"/>
    <s v="Black Tea"/>
    <s v="Black Tea"/>
    <s v="Black Tea"/>
    <s v="30"/>
    <s v="bags"/>
    <s v="bags"/>
    <s v="30"/>
    <n v="34.114285714285714"/>
  </r>
  <r>
    <x v="3"/>
    <x v="0"/>
    <s v="25_commercial_stores_for_distribution_4_mohamed_pasha_saeed_street_san_stefano_district_raml_distric"/>
    <s v="Bengaluru"/>
    <n v="35"/>
    <n v="35"/>
    <x v="2"/>
    <s v="Roots"/>
    <s v="Competition"/>
    <s v="Roots Regime Tea (30 Envelopes)"/>
    <s v="Black Tea"/>
    <s v="Black Tea"/>
    <s v="Black Tea"/>
    <s v="30"/>
    <s v="bags"/>
    <s v="bags"/>
    <s v="30"/>
    <n v="34"/>
  </r>
  <r>
    <x v="3"/>
    <x v="0"/>
    <s v="25_commercial_stores_for_distribution_4_mohamed_pasha_saeed_street_san_stefano_district_raml_distric"/>
    <s v="Bengaluru"/>
    <n v="35"/>
    <n v="31"/>
    <x v="2"/>
    <s v="Roots"/>
    <s v="Competition"/>
    <s v="Roots Regime Tea (30 Envelopes)"/>
    <s v="Black Tea"/>
    <s v="Black Tea"/>
    <s v="Black Tea"/>
    <s v="30"/>
    <s v="bags"/>
    <s v="bags"/>
    <s v="30"/>
    <n v="34.114285714285714"/>
  </r>
  <r>
    <x v="5"/>
    <x v="0"/>
    <s v="25_commercial_stores_for_distribution_4_mohamed_pasha_saeed_street_san_stefano_district_raml_distric"/>
    <s v="Bengaluru"/>
    <n v="101"/>
    <n v="95"/>
    <x v="1"/>
    <s v="Ahmad Tea"/>
    <s v="Competition"/>
    <s v="Ahmad Tea's Peach And Passion Fruits Flavoured Black Tea (20 Foil Bags)"/>
    <s v="Black Tea"/>
    <s v="Black Tea"/>
    <s v="Black Tea"/>
    <s v="20"/>
    <s v="bags"/>
    <s v="bags"/>
    <s v="20"/>
    <n v="100.05940594059406"/>
  </r>
  <r>
    <x v="5"/>
    <x v="1"/>
    <s v="25_commercial_stores_for_distribution_4_mohamed_pasha_saeed_street_san_stefano_district_raml_distric"/>
    <s v="Bengaluru"/>
    <n v="101"/>
    <n v="95"/>
    <x v="1"/>
    <s v="Ahmad Tea"/>
    <s v="Competition"/>
    <s v="Ahmad Tea's Peach And Passion Fruits Flavoured Black Tea (20 Foil Bags)"/>
    <s v="Black Tea"/>
    <s v="Black Tea"/>
    <s v="Black Tea"/>
    <s v="20"/>
    <s v="bags"/>
    <s v="bags"/>
    <s v="20"/>
    <n v="100.05940594059406"/>
  </r>
  <r>
    <x v="5"/>
    <x v="1"/>
    <s v="25_commercial_stores_for_distribution_4_mohamed_pasha_saeed_street_san_stefano_district_raml_distric"/>
    <s v="Bengaluru"/>
    <n v="101"/>
    <n v="94"/>
    <x v="1"/>
    <s v="Ahmad Tea"/>
    <s v="Competition"/>
    <s v="Ahmad Tea's Peach And Passion Fruits Flavoured Black Tea (20 Foil Bags)"/>
    <s v="Black Tea"/>
    <s v="Black Tea"/>
    <s v="Black Tea"/>
    <s v="20"/>
    <s v="bags"/>
    <s v="bags"/>
    <s v="20"/>
    <n v="100.06930693069307"/>
  </r>
  <r>
    <x v="5"/>
    <x v="1"/>
    <s v="25_commercial_stores_for_distribution_4_mohamed_pasha_saeed_street_san_stefano_district_raml_distric"/>
    <s v="Bengaluru"/>
    <n v="101"/>
    <n v="94"/>
    <x v="1"/>
    <s v="Ahmad Tea"/>
    <s v="Competition"/>
    <s v="Ahmad Tea's Peach And Passion Fruits Flavoured Black Tea (20 Foil Bags)"/>
    <s v="Black Tea"/>
    <s v="Black Tea"/>
    <s v="Black Tea"/>
    <s v="20"/>
    <s v="bags"/>
    <s v="bags"/>
    <s v="20"/>
    <n v="100.06930693069307"/>
  </r>
  <r>
    <x v="6"/>
    <x v="1"/>
    <s v="25_commercial_stores_for_distribution_4_mohamed_pasha_saeed_street_san_stefano_district_raml_distric"/>
    <s v="Bengaluru"/>
    <n v="50"/>
    <n v="48"/>
    <x v="2"/>
    <s v="Roots"/>
    <s v="Competition"/>
    <s v="Roots Hibiscus (50Envelops)"/>
    <s v="Herbal Tea"/>
    <s v="Herbal Tea"/>
    <s v="Hibiscus"/>
    <s v="50"/>
    <s v="bags"/>
    <s v="bags"/>
    <s v="50"/>
    <n v="49.04"/>
  </r>
  <r>
    <x v="6"/>
    <x v="1"/>
    <s v="25_commercial_stores_for_distribution_4_mohamed_pasha_saeed_street_san_stefano_district_raml_distric"/>
    <s v="Bengaluru"/>
    <n v="50"/>
    <n v="47"/>
    <x v="2"/>
    <s v="Roots"/>
    <s v="Competition"/>
    <s v="Roots Hibiscus (50Envelops)"/>
    <s v="Herbal Tea"/>
    <s v="Herbal Tea"/>
    <s v="Hibiscus"/>
    <s v="50"/>
    <s v="bags"/>
    <s v="bags"/>
    <s v="50"/>
    <n v="49.06"/>
  </r>
  <r>
    <x v="10"/>
    <x v="1"/>
    <s v="25_commercial_stores_for_distribution_4_mohamed_pasha_saeed_street_san_stefano_district_raml_distric"/>
    <s v="Bengaluru"/>
    <n v="26"/>
    <n v="23"/>
    <x v="2"/>
    <s v="Roots"/>
    <s v="Competition"/>
    <s v="Roots Hibiscus (20Envelops)"/>
    <s v="Herbal Tea"/>
    <s v="Herbal Tea"/>
    <s v="Hibiscus"/>
    <s v="20"/>
    <s v="bags"/>
    <s v="bags"/>
    <s v="20"/>
    <n v="25.115384615384617"/>
  </r>
  <r>
    <x v="8"/>
    <x v="1"/>
    <s v="25_commercial_stores_for_distribution_4_mohamed_pasha_saeed_street_san_stefano_district_raml_distric"/>
    <s v="Bengaluru"/>
    <n v="304"/>
    <n v="295"/>
    <x v="3"/>
    <s v="Twinings"/>
    <s v="Competition"/>
    <s v="Twinings Earl Grey Tea (25 Bags)"/>
    <s v="Black Tea Speciality"/>
    <s v="Black Tea Speciality"/>
    <s v="Earl Grey"/>
    <s v="25"/>
    <s v="bags"/>
    <s v="bags"/>
    <s v="25"/>
    <n v="303.02960526315792"/>
  </r>
  <r>
    <x v="8"/>
    <x v="1"/>
    <s v="25_commercial_stores_for_distribution_4_mohamed_pasha_saeed_street_san_stefano_district_raml_distric"/>
    <s v="Bengaluru"/>
    <n v="304"/>
    <n v="295"/>
    <x v="3"/>
    <s v="Twinings"/>
    <s v="Competition"/>
    <s v="Twinings Earl Grey Tea (25 Bags)"/>
    <s v="Black Tea Speciality"/>
    <s v="Black Tea Speciality"/>
    <s v="Earl Grey"/>
    <s v="25"/>
    <s v="bags"/>
    <s v="bags"/>
    <s v="25"/>
    <n v="303.02960526315792"/>
  </r>
  <r>
    <x v="0"/>
    <x v="1"/>
    <s v="47_street_250_el_faroukiya_cairo_11728_egypt"/>
    <s v="Delhi"/>
    <n v="72"/>
    <n v="70"/>
    <x v="0"/>
    <s v="Lipton"/>
    <s v="Own"/>
    <s v="Lipton Tea (50 Bags)"/>
    <s v="Black Tea"/>
    <s v="Black Tea"/>
    <s v="Black Tea"/>
    <s v="50"/>
    <s v="bags"/>
    <s v="bags"/>
    <s v="50"/>
    <n v="71.027777777777771"/>
  </r>
  <r>
    <x v="9"/>
    <x v="1"/>
    <s v="47_street_250_el_faroukiya_cairo_11728_egypt"/>
    <s v="Delhi"/>
    <n v="127"/>
    <n v="127"/>
    <x v="0"/>
    <s v="Lipton"/>
    <s v="Own"/>
    <s v="Lipton Tea (100 Bags)"/>
    <s v="Black Tea"/>
    <s v="Black Tea"/>
    <s v="Black Tea"/>
    <s v="100"/>
    <s v="bags"/>
    <s v="bags"/>
    <s v="100"/>
    <n v="126"/>
  </r>
  <r>
    <x v="1"/>
    <x v="1"/>
    <s v="47_street_250_el_faroukiya_cairo_11728_egypt"/>
    <s v="Delhi"/>
    <n v="29"/>
    <n v="25"/>
    <x v="0"/>
    <s v="Lipton"/>
    <s v="Own"/>
    <s v="Lipton Herbs Anise (20 Bags)"/>
    <s v="Herbal Tea"/>
    <s v="Herbal Tea"/>
    <s v="Anise"/>
    <s v="20"/>
    <s v="bags"/>
    <s v="bags"/>
    <s v="20"/>
    <n v="28.137931034482758"/>
  </r>
  <r>
    <x v="3"/>
    <x v="1"/>
    <s v="47_street_250_el_faroukiya_cairo_11728_egypt"/>
    <s v="Delhi"/>
    <n v="35"/>
    <n v="35"/>
    <x v="2"/>
    <s v="Roots"/>
    <s v="Competition"/>
    <s v="Roots Regime Tea (30 Envelopes)"/>
    <s v="Black Tea"/>
    <s v="Black Tea"/>
    <s v="Black Tea"/>
    <s v="30"/>
    <s v="bags"/>
    <s v="bags"/>
    <s v="30"/>
    <n v="34"/>
  </r>
  <r>
    <x v="3"/>
    <x v="1"/>
    <s v="47_street_250_el_faroukiya_cairo_11728_egypt"/>
    <s v="Delhi"/>
    <n v="35"/>
    <n v="31"/>
    <x v="2"/>
    <s v="Roots"/>
    <s v="Competition"/>
    <s v="Roots Regime Tea (30 Envelopes)"/>
    <s v="Black Tea"/>
    <s v="Black Tea"/>
    <s v="Black Tea"/>
    <s v="30"/>
    <s v="bags"/>
    <s v="bags"/>
    <s v="30"/>
    <n v="34.114285714285714"/>
  </r>
  <r>
    <x v="3"/>
    <x v="1"/>
    <s v="47_street_250_el_faroukiya_cairo_11728_egypt"/>
    <s v="Delhi"/>
    <n v="35"/>
    <n v="31"/>
    <x v="2"/>
    <s v="Roots"/>
    <s v="Competition"/>
    <s v="Roots Regime Tea (30 Envelopes)"/>
    <s v="Black Tea"/>
    <s v="Black Tea"/>
    <s v="Black Tea"/>
    <s v="30"/>
    <s v="bags"/>
    <s v="bags"/>
    <s v="30"/>
    <n v="34.114285714285714"/>
  </r>
  <r>
    <x v="4"/>
    <x v="1"/>
    <s v="47_street_250_el_faroukiya_cairo_11728_egypt"/>
    <s v="Delhi"/>
    <n v="34"/>
    <n v="32"/>
    <x v="2"/>
    <s v="Roots"/>
    <s v="Competition"/>
    <s v="Roots Green Tea Zero (30 Envelops)"/>
    <s v="Green Tea"/>
    <s v="Green Tea"/>
    <s v="Green Tea"/>
    <s v="30"/>
    <s v="bags"/>
    <s v="bags"/>
    <s v="30"/>
    <n v="33.058823529411768"/>
  </r>
  <r>
    <x v="4"/>
    <x v="1"/>
    <s v="47_street_250_el_faroukiya_cairo_11728_egypt"/>
    <s v="Delhi"/>
    <n v="34"/>
    <n v="32"/>
    <x v="2"/>
    <s v="Roots"/>
    <s v="Competition"/>
    <s v="Roots Green Tea Zero (30 Envelops)"/>
    <s v="Green Tea"/>
    <s v="Green Tea"/>
    <s v="Green Tea"/>
    <s v="30"/>
    <s v="bags"/>
    <s v="bags"/>
    <s v="30"/>
    <n v="33.058823529411768"/>
  </r>
  <r>
    <x v="4"/>
    <x v="1"/>
    <s v="47_street_250_el_faroukiya_cairo_11728_egypt"/>
    <s v="Delhi"/>
    <n v="34"/>
    <n v="32"/>
    <x v="2"/>
    <s v="Roots"/>
    <s v="Competition"/>
    <s v="Roots Green Tea Zero (30 Envelops)"/>
    <s v="Green Tea"/>
    <s v="Green Tea"/>
    <s v="Green Tea"/>
    <s v="30"/>
    <s v="bags"/>
    <s v="bags"/>
    <s v="30"/>
    <n v="33.058823529411768"/>
  </r>
  <r>
    <x v="6"/>
    <x v="1"/>
    <s v="47_street_250_el_faroukiya_cairo_11728_egypt"/>
    <s v="Delhi"/>
    <n v="50"/>
    <n v="50"/>
    <x v="2"/>
    <s v="Roots"/>
    <s v="Competition"/>
    <s v="Roots Hibiscus (50Envelops)"/>
    <s v="Herbal Tea"/>
    <s v="Herbal Tea"/>
    <s v="Hibiscus"/>
    <s v="50"/>
    <s v="bags"/>
    <s v="bags"/>
    <s v="50"/>
    <n v="49"/>
  </r>
  <r>
    <x v="6"/>
    <x v="1"/>
    <s v="47_street_250_el_faroukiya_cairo_11728_egypt"/>
    <s v="Delhi"/>
    <n v="50"/>
    <n v="48"/>
    <x v="2"/>
    <s v="Roots"/>
    <s v="Competition"/>
    <s v="Roots Hibiscus (50Envelops)"/>
    <s v="Herbal Tea"/>
    <s v="Herbal Tea"/>
    <s v="Hibiscus"/>
    <s v="50"/>
    <s v="bags"/>
    <s v="bags"/>
    <s v="50"/>
    <n v="49.04"/>
  </r>
  <r>
    <x v="8"/>
    <x v="1"/>
    <s v="47_street_250_el_faroukiya_cairo_11728_egypt"/>
    <s v="Delhi"/>
    <n v="304"/>
    <n v="311"/>
    <x v="3"/>
    <s v="Twinings"/>
    <s v="Competition"/>
    <s v="Twinings Earl Grey Tea (25 Bags)"/>
    <s v="Black Tea Speciality"/>
    <s v="Black Tea Speciality"/>
    <s v="Earl Grey"/>
    <s v="25"/>
    <s v="bags"/>
    <s v="bags"/>
    <s v="25"/>
    <n v="302.97697368421052"/>
  </r>
  <r>
    <x v="8"/>
    <x v="1"/>
    <s v="47_street_250_el_faroukiya_cairo_11728_egypt"/>
    <s v="Delhi"/>
    <n v="304"/>
    <n v="311"/>
    <x v="3"/>
    <s v="Twinings"/>
    <s v="Competition"/>
    <s v="Twinings Earl Grey Tea (25 Bags)"/>
    <s v="Black Tea Speciality"/>
    <s v="Black Tea Speciality"/>
    <s v="Earl Grey"/>
    <s v="25"/>
    <s v="bags"/>
    <s v="bags"/>
    <s v="25"/>
    <n v="302.97697368421052"/>
  </r>
  <r>
    <x v="1"/>
    <x v="1"/>
    <s v="al_bayadi_suhaj_82951_egypt"/>
    <s v="Noida"/>
    <n v="29"/>
    <n v="29"/>
    <x v="0"/>
    <s v="Lipton"/>
    <s v="Own"/>
    <s v="Lipton Herbs Anise (20 Bags)"/>
    <s v="Herbal Tea"/>
    <s v="Herbal Tea"/>
    <s v="Anise"/>
    <s v="20"/>
    <s v="bags"/>
    <s v="bags"/>
    <s v="20"/>
    <n v="28"/>
  </r>
  <r>
    <x v="2"/>
    <x v="1"/>
    <s v="al_bayadi_suhaj_82951_egypt"/>
    <s v="Noida"/>
    <n v="55"/>
    <n v="55"/>
    <x v="1"/>
    <s v="Ahmad Tea"/>
    <s v="Competition"/>
    <s v="Ahmad Tea Green Tea (25 bags)"/>
    <s v="Green Tea"/>
    <s v="Green Tea"/>
    <s v="Green Tea"/>
    <s v="25"/>
    <s v="bags"/>
    <s v="bags"/>
    <s v="25"/>
    <n v="54"/>
  </r>
  <r>
    <x v="2"/>
    <x v="1"/>
    <s v="al_bayadi_suhaj_82951_egypt"/>
    <s v="Noida"/>
    <n v="55"/>
    <n v="55"/>
    <x v="1"/>
    <s v="Ahmad Tea"/>
    <s v="Competition"/>
    <s v="Ahmad Tea Green Tea (25 bags)"/>
    <s v="Green Tea"/>
    <s v="Green Tea"/>
    <s v="Green Tea"/>
    <s v="25"/>
    <s v="bags"/>
    <s v="bags"/>
    <s v="25"/>
    <n v="54"/>
  </r>
  <r>
    <x v="3"/>
    <x v="1"/>
    <s v="al_bayadi_suhaj_82951_egypt"/>
    <s v="Noida"/>
    <n v="35"/>
    <n v="35"/>
    <x v="2"/>
    <s v="Roots"/>
    <s v="Competition"/>
    <s v="Roots Regime Tea (30 Envelopes)"/>
    <s v="Black Tea"/>
    <s v="Black Tea"/>
    <s v="Black Tea"/>
    <s v="30"/>
    <s v="bags"/>
    <s v="bags"/>
    <s v="30"/>
    <n v="34"/>
  </r>
  <r>
    <x v="3"/>
    <x v="1"/>
    <s v="al_bayadi_suhaj_82951_egypt"/>
    <s v="Noida"/>
    <n v="35"/>
    <n v="35"/>
    <x v="2"/>
    <s v="Roots"/>
    <s v="Competition"/>
    <s v="Roots Regime Tea (30 Envelopes)"/>
    <s v="Black Tea"/>
    <s v="Black Tea"/>
    <s v="Black Tea"/>
    <s v="30"/>
    <s v="bags"/>
    <s v="bags"/>
    <s v="30"/>
    <n v="34"/>
  </r>
  <r>
    <x v="3"/>
    <x v="1"/>
    <s v="al_bayadi_suhaj_82951_egypt"/>
    <s v="Noida"/>
    <n v="35"/>
    <n v="35"/>
    <x v="2"/>
    <s v="Roots"/>
    <s v="Competition"/>
    <s v="Roots Regime Tea (30 Envelopes)"/>
    <s v="Black Tea"/>
    <s v="Black Tea"/>
    <s v="Black Tea"/>
    <s v="30"/>
    <s v="bags"/>
    <s v="bags"/>
    <s v="30"/>
    <n v="34"/>
  </r>
  <r>
    <x v="4"/>
    <x v="1"/>
    <s v="al_bayadi_suhaj_82951_egypt"/>
    <s v="Noida"/>
    <n v="34"/>
    <n v="34"/>
    <x v="2"/>
    <s v="Roots"/>
    <s v="Competition"/>
    <s v="Roots Green Tea Zero (30 Envelops)"/>
    <s v="Green Tea"/>
    <s v="Green Tea"/>
    <s v="Green Tea"/>
    <s v="30"/>
    <s v="bags"/>
    <s v="bags"/>
    <s v="30"/>
    <n v="33"/>
  </r>
  <r>
    <x v="4"/>
    <x v="1"/>
    <s v="al_bayadi_suhaj_82951_egypt"/>
    <s v="Noida"/>
    <n v="34"/>
    <n v="34"/>
    <x v="2"/>
    <s v="Roots"/>
    <s v="Competition"/>
    <s v="Roots Green Tea Zero (30 Envelops)"/>
    <s v="Green Tea"/>
    <s v="Green Tea"/>
    <s v="Green Tea"/>
    <s v="30"/>
    <s v="bags"/>
    <s v="bags"/>
    <s v="30"/>
    <n v="33"/>
  </r>
  <r>
    <x v="4"/>
    <x v="1"/>
    <s v="al_bayadi_suhaj_82951_egypt"/>
    <s v="Noida"/>
    <n v="34"/>
    <n v="34"/>
    <x v="2"/>
    <s v="Roots"/>
    <s v="Competition"/>
    <s v="Roots Green Tea Zero (30 Envelops)"/>
    <s v="Green Tea"/>
    <s v="Green Tea"/>
    <s v="Green Tea"/>
    <s v="30"/>
    <s v="bags"/>
    <s v="bags"/>
    <s v="30"/>
    <n v="33"/>
  </r>
  <r>
    <x v="6"/>
    <x v="1"/>
    <s v="al_bayadi_suhaj_82951_egypt"/>
    <s v="Noida"/>
    <n v="50"/>
    <n v="50"/>
    <x v="2"/>
    <s v="Roots"/>
    <s v="Competition"/>
    <s v="Roots Hibiscus (50Envelops)"/>
    <s v="Herbal Tea"/>
    <s v="Herbal Tea"/>
    <s v="Hibiscus"/>
    <s v="50"/>
    <s v="bags"/>
    <s v="bags"/>
    <s v="50"/>
    <n v="49"/>
  </r>
  <r>
    <x v="6"/>
    <x v="1"/>
    <s v="al_bayadi_suhaj_82951_egypt"/>
    <s v="Noida"/>
    <n v="50"/>
    <n v="50"/>
    <x v="2"/>
    <s v="Roots"/>
    <s v="Competition"/>
    <s v="Roots Hibiscus (50Envelops)"/>
    <s v="Herbal Tea"/>
    <s v="Herbal Tea"/>
    <s v="Hibiscus"/>
    <s v="50"/>
    <s v="bags"/>
    <s v="bags"/>
    <s v="50"/>
    <n v="49"/>
  </r>
  <r>
    <x v="10"/>
    <x v="1"/>
    <s v="al_bayadi_suhaj_82951_egypt"/>
    <s v="Noida"/>
    <n v="26"/>
    <n v="26"/>
    <x v="2"/>
    <s v="Roots"/>
    <s v="Competition"/>
    <s v="Roots Hibiscus (20Envelops)"/>
    <s v="Herbal Tea"/>
    <s v="Herbal Tea"/>
    <s v="Hibiscus"/>
    <s v="20"/>
    <s v="bags"/>
    <s v="bags"/>
    <s v="20"/>
    <n v="25"/>
  </r>
  <r>
    <x v="7"/>
    <x v="1"/>
    <s v="al_bayadi_suhaj_82951_egypt"/>
    <s v="Noida"/>
    <n v="34"/>
    <n v="34"/>
    <x v="2"/>
    <s v="Roots"/>
    <s v="Competition"/>
    <s v="Roots Lemon with Mint (25 Envelopes)"/>
    <s v="Herbal Tea"/>
    <s v="Herbal Tea"/>
    <s v="Mint"/>
    <s v="30"/>
    <s v="bags"/>
    <s v="bags"/>
    <s v="30"/>
    <n v="33"/>
  </r>
  <r>
    <x v="7"/>
    <x v="1"/>
    <s v="al_bayadi_suhaj_82951_egypt"/>
    <s v="Noida"/>
    <n v="34"/>
    <n v="34"/>
    <x v="2"/>
    <s v="Roots"/>
    <s v="Competition"/>
    <s v="Roots Lemon with Mint (25 Envelopes)"/>
    <s v="Herbal Tea"/>
    <s v="Herbal Tea"/>
    <s v="Mint"/>
    <s v="30"/>
    <s v="bags"/>
    <s v="bags"/>
    <s v="30"/>
    <n v="33"/>
  </r>
  <r>
    <x v="7"/>
    <x v="1"/>
    <s v="al_bayadi_suhaj_82951_egypt"/>
    <s v="Noida"/>
    <n v="34"/>
    <n v="34"/>
    <x v="2"/>
    <s v="Roots"/>
    <s v="Competition"/>
    <s v="Roots Lemon with Mint (25 Envelopes)"/>
    <s v="Herbal Tea"/>
    <s v="Herbal Tea"/>
    <s v="Mint"/>
    <s v="30"/>
    <s v="bags"/>
    <s v="bags"/>
    <s v="30"/>
    <n v="33"/>
  </r>
  <r>
    <x v="8"/>
    <x v="1"/>
    <s v="al_bayadi_suhaj_82951_egypt"/>
    <s v="Noida"/>
    <n v="304"/>
    <n v="297"/>
    <x v="3"/>
    <s v="Twinings"/>
    <s v="Competition"/>
    <s v="Twinings Earl Grey Tea (25 Bags)"/>
    <s v="Black Tea Speciality"/>
    <s v="Black Tea Speciality"/>
    <s v="Earl Grey"/>
    <s v="25"/>
    <s v="bags"/>
    <s v="bags"/>
    <s v="25"/>
    <n v="303.02302631578948"/>
  </r>
  <r>
    <x v="8"/>
    <x v="1"/>
    <s v="al_bayadi_suhaj_82951_egypt"/>
    <s v="Noida"/>
    <n v="304"/>
    <n v="297"/>
    <x v="3"/>
    <s v="Twinings"/>
    <s v="Competition"/>
    <s v="Twinings Earl Grey Tea (25 Bags)"/>
    <s v="Black Tea Speciality"/>
    <s v="Black Tea Speciality"/>
    <s v="Earl Grey"/>
    <s v="25"/>
    <s v="bags"/>
    <s v="bags"/>
    <s v="25"/>
    <n v="303.02302631578948"/>
  </r>
  <r>
    <x v="9"/>
    <x v="1"/>
    <s v="al_salam_road_sunny_lakes_hotel_naama_bay_46911_egypt"/>
    <s v="Noida"/>
    <n v="127"/>
    <n v="127"/>
    <x v="0"/>
    <s v="Lipton"/>
    <s v="Own"/>
    <s v="Lipton Tea (100 Bags)"/>
    <s v="Black Tea"/>
    <s v="Black Tea"/>
    <s v="Black Tea"/>
    <s v="100"/>
    <s v="bags"/>
    <s v="bags"/>
    <s v="100"/>
    <n v="126"/>
  </r>
  <r>
    <x v="1"/>
    <x v="1"/>
    <s v="al_salam_road_sunny_lakes_hotel_naama_bay_46911_egypt"/>
    <s v="Noida"/>
    <n v="29"/>
    <n v="25"/>
    <x v="0"/>
    <s v="Lipton"/>
    <s v="Own"/>
    <s v="Lipton Herbs Anise (20 Bags)"/>
    <s v="Herbal Tea"/>
    <s v="Herbal Tea"/>
    <s v="Anise"/>
    <s v="20"/>
    <s v="bags"/>
    <s v="bags"/>
    <s v="20"/>
    <n v="28.137931034482758"/>
  </r>
  <r>
    <x v="2"/>
    <x v="1"/>
    <s v="al_salam_road_sunny_lakes_hotel_naama_bay_46911_egypt"/>
    <s v="Noida"/>
    <n v="55"/>
    <n v="51"/>
    <x v="1"/>
    <s v="Ahmad Tea"/>
    <s v="Competition"/>
    <s v="Ahmad Tea Green Tea (25 bags)"/>
    <s v="Green Tea"/>
    <s v="Green Tea"/>
    <s v="Green Tea"/>
    <s v="25"/>
    <s v="bags"/>
    <s v="bags"/>
    <s v="25"/>
    <n v="54.07272727272727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3">
  <r>
    <x v="0"/>
    <s v="East"/>
    <x v="0"/>
    <x v="0"/>
    <x v="0"/>
    <n v="95"/>
    <n v="1198"/>
    <n v="113810"/>
  </r>
  <r>
    <x v="1"/>
    <s v="Central"/>
    <x v="1"/>
    <x v="1"/>
    <x v="1"/>
    <n v="50"/>
    <n v="500"/>
    <n v="25000"/>
  </r>
  <r>
    <x v="2"/>
    <s v="Central"/>
    <x v="1"/>
    <x v="2"/>
    <x v="0"/>
    <n v="36"/>
    <n v="1198"/>
    <n v="43128"/>
  </r>
  <r>
    <x v="3"/>
    <s v="Central"/>
    <x v="2"/>
    <x v="3"/>
    <x v="2"/>
    <n v="27"/>
    <n v="225"/>
    <n v="6075"/>
  </r>
  <r>
    <x v="4"/>
    <s v="West"/>
    <x v="2"/>
    <x v="4"/>
    <x v="0"/>
    <n v="56"/>
    <n v="1198"/>
    <m/>
  </r>
  <r>
    <x v="5"/>
    <s v="East"/>
    <x v="0"/>
    <x v="0"/>
    <x v="1"/>
    <n v="60"/>
    <n v="500"/>
    <n v="30000"/>
  </r>
  <r>
    <x v="6"/>
    <s v="Central"/>
    <x v="0"/>
    <x v="5"/>
    <x v="0"/>
    <n v="75"/>
    <n v="1198"/>
    <n v="89850"/>
  </r>
  <r>
    <x v="7"/>
    <s v="Central"/>
    <x v="1"/>
    <x v="2"/>
    <x v="0"/>
    <n v="90"/>
    <n v="1198"/>
    <n v="107820"/>
  </r>
  <r>
    <x v="8"/>
    <s v="West"/>
    <x v="3"/>
    <x v="6"/>
    <x v="0"/>
    <n v="32"/>
    <n v="1198"/>
    <n v="38336"/>
  </r>
  <r>
    <x v="9"/>
    <s v="East"/>
    <x v="0"/>
    <x v="0"/>
    <x v="1"/>
    <n v="60"/>
    <n v="500"/>
    <n v="30000"/>
  </r>
  <r>
    <x v="10"/>
    <s v="Central"/>
    <x v="1"/>
    <x v="7"/>
    <x v="0"/>
    <n v="90"/>
    <n v="1198"/>
    <n v="107820"/>
  </r>
  <r>
    <x v="11"/>
    <s v="East"/>
    <x v="0"/>
    <x v="8"/>
    <x v="1"/>
    <n v="29"/>
    <n v="500"/>
    <n v="14500"/>
  </r>
  <r>
    <x v="12"/>
    <s v="East"/>
    <x v="3"/>
    <x v="9"/>
    <x v="1"/>
    <n v="81"/>
    <n v="500"/>
    <n v="40500"/>
  </r>
  <r>
    <x v="13"/>
    <s v="East"/>
    <x v="0"/>
    <x v="0"/>
    <x v="0"/>
    <n v="35"/>
    <n v="1198"/>
    <n v="41930"/>
  </r>
  <r>
    <x v="14"/>
    <s v="Central"/>
    <x v="3"/>
    <x v="10"/>
    <x v="3"/>
    <n v="2"/>
    <n v="125"/>
    <n v="250"/>
  </r>
  <r>
    <x v="15"/>
    <s v="East"/>
    <x v="0"/>
    <x v="0"/>
    <x v="4"/>
    <n v="16"/>
    <n v="58.5"/>
    <n v="936"/>
  </r>
  <r>
    <x v="16"/>
    <s v="Central"/>
    <x v="1"/>
    <x v="7"/>
    <x v="1"/>
    <n v="28"/>
    <n v="500"/>
    <n v="14000"/>
  </r>
  <r>
    <x v="17"/>
    <s v="East"/>
    <x v="0"/>
    <x v="0"/>
    <x v="2"/>
    <n v="64"/>
    <n v="225"/>
    <n v="14400"/>
  </r>
  <r>
    <x v="18"/>
    <s v="East"/>
    <x v="3"/>
    <x v="9"/>
    <x v="2"/>
    <n v="15"/>
    <n v="225"/>
    <n v="3375"/>
  </r>
  <r>
    <x v="19"/>
    <s v="Central"/>
    <x v="1"/>
    <x v="1"/>
    <x v="4"/>
    <n v="96"/>
    <n v="58.5"/>
    <n v="5616"/>
  </r>
  <r>
    <x v="20"/>
    <s v="Central"/>
    <x v="3"/>
    <x v="10"/>
    <x v="0"/>
    <n v="67"/>
    <n v="1198"/>
    <n v="80266"/>
  </r>
  <r>
    <x v="21"/>
    <s v="East"/>
    <x v="3"/>
    <x v="9"/>
    <x v="4"/>
    <n v="74"/>
    <n v="58.5"/>
    <n v="4329"/>
  </r>
  <r>
    <x v="22"/>
    <s v="Central"/>
    <x v="2"/>
    <x v="3"/>
    <x v="1"/>
    <n v="46"/>
    <n v="500"/>
    <n v="23000"/>
  </r>
  <r>
    <x v="23"/>
    <s v="Central"/>
    <x v="3"/>
    <x v="10"/>
    <x v="1"/>
    <n v="87"/>
    <n v="500"/>
    <n v="43500"/>
  </r>
  <r>
    <x v="24"/>
    <s v="East"/>
    <x v="0"/>
    <x v="0"/>
    <x v="1"/>
    <n v="4"/>
    <n v="500"/>
    <n v="2000"/>
  </r>
  <r>
    <x v="25"/>
    <s v="West"/>
    <x v="2"/>
    <x v="4"/>
    <x v="1"/>
    <n v="7"/>
    <n v="500"/>
    <n v="3500"/>
  </r>
  <r>
    <x v="26"/>
    <s v="Central"/>
    <x v="1"/>
    <x v="2"/>
    <x v="4"/>
    <n v="50"/>
    <n v="58.5"/>
    <n v="2925"/>
  </r>
  <r>
    <x v="27"/>
    <s v="Central"/>
    <x v="0"/>
    <x v="5"/>
    <x v="0"/>
    <n v="66"/>
    <n v="1198"/>
    <n v="79068"/>
  </r>
  <r>
    <x v="28"/>
    <s v="East"/>
    <x v="0"/>
    <x v="8"/>
    <x v="2"/>
    <n v="96"/>
    <n v="225"/>
    <n v="21600"/>
  </r>
  <r>
    <x v="29"/>
    <s v="Central"/>
    <x v="2"/>
    <x v="3"/>
    <x v="0"/>
    <n v="53"/>
    <n v="1198"/>
    <n v="63494"/>
  </r>
  <r>
    <x v="30"/>
    <s v="Central"/>
    <x v="2"/>
    <x v="3"/>
    <x v="1"/>
    <n v="80"/>
    <n v="500"/>
    <n v="40000"/>
  </r>
  <r>
    <x v="31"/>
    <s v="Central"/>
    <x v="1"/>
    <x v="1"/>
    <x v="3"/>
    <n v="5"/>
    <n v="125"/>
    <n v="625"/>
  </r>
  <r>
    <x v="32"/>
    <s v="East"/>
    <x v="0"/>
    <x v="0"/>
    <x v="4"/>
    <n v="62"/>
    <n v="58.5"/>
    <n v="3627"/>
  </r>
  <r>
    <x v="33"/>
    <s v="Central"/>
    <x v="1"/>
    <x v="7"/>
    <x v="4"/>
    <n v="55"/>
    <n v="58.5"/>
    <n v="3217.5"/>
  </r>
  <r>
    <x v="34"/>
    <s v="Central"/>
    <x v="1"/>
    <x v="1"/>
    <x v="4"/>
    <n v="42"/>
    <n v="58.5"/>
    <n v="2457"/>
  </r>
  <r>
    <x v="35"/>
    <s v="West"/>
    <x v="2"/>
    <x v="4"/>
    <x v="3"/>
    <n v="3"/>
    <n v="125"/>
    <n v="375"/>
  </r>
  <r>
    <x v="36"/>
    <s v="Central"/>
    <x v="2"/>
    <x v="3"/>
    <x v="0"/>
    <n v="7"/>
    <n v="1198"/>
    <n v="8386"/>
  </r>
  <r>
    <x v="37"/>
    <s v="West"/>
    <x v="2"/>
    <x v="4"/>
    <x v="2"/>
    <n v="76"/>
    <n v="225"/>
    <n v="17100"/>
  </r>
  <r>
    <x v="38"/>
    <s v="West"/>
    <x v="3"/>
    <x v="6"/>
    <x v="1"/>
    <n v="57"/>
    <n v="500"/>
    <n v="28500"/>
  </r>
  <r>
    <x v="39"/>
    <s v="Central"/>
    <x v="0"/>
    <x v="5"/>
    <x v="0"/>
    <n v="14"/>
    <n v="1198"/>
    <n v="16772"/>
  </r>
  <r>
    <x v="40"/>
    <s v="Central"/>
    <x v="1"/>
    <x v="2"/>
    <x v="1"/>
    <n v="11"/>
    <n v="500"/>
    <n v="5500"/>
  </r>
  <r>
    <x v="41"/>
    <s v="Central"/>
    <x v="1"/>
    <x v="2"/>
    <x v="1"/>
    <n v="94"/>
    <n v="500"/>
    <n v="47000"/>
  </r>
  <r>
    <x v="42"/>
    <s v="Central"/>
    <x v="0"/>
    <x v="5"/>
    <x v="1"/>
    <n v="28"/>
    <n v="500"/>
    <n v="14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E586BB-D6DB-4B0F-A8F5-DC597CBA0EE7}" name="PivotTable6" cacheId="35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A56:M62" firstHeaderRow="1" firstDataRow="2" firstDataCol="1"/>
  <pivotFields count="11">
    <pivotField numFmtId="165" showAll="0">
      <items count="4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showAll="0"/>
    <pivotField showAll="0"/>
    <pivotField showAll="0"/>
    <pivotField axis="axisRow" showAll="0" sortType="descending">
      <items count="6">
        <item x="2"/>
        <item x="3"/>
        <item x="1"/>
        <item x="0"/>
        <item x="4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8" count="1" selected="0">
              <x v="2"/>
            </reference>
          </references>
        </pivotArea>
      </autoSortScope>
    </pivotField>
    <pivotField numFmtId="1" showAll="0"/>
    <pivotField numFmtId="1" showAll="0"/>
    <pivotField dataField="1" showAll="0"/>
    <pivotField axis="axisCol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showAll="0" defaultSubtotal="0"/>
    <pivotField showAll="0" defaultSubtotal="0">
      <items count="4">
        <item x="0"/>
        <item x="1"/>
        <item x="2"/>
        <item x="3"/>
      </items>
    </pivotField>
  </pivotFields>
  <rowFields count="1">
    <field x="4"/>
  </rowFields>
  <rowItems count="5">
    <i>
      <x v="2"/>
    </i>
    <i>
      <x v="3"/>
    </i>
    <i>
      <x/>
    </i>
    <i>
      <x v="4"/>
    </i>
    <i>
      <x v="1"/>
    </i>
  </rowItems>
  <colFields count="1">
    <field x="8"/>
  </colFields>
  <colItems count="1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</colItems>
  <dataFields count="1">
    <dataField name="Sum of Sale_amt" fld="7" baseField="0" baseItem="0"/>
  </dataFields>
  <conditionalFormats count="1">
    <conditionalFormat priority="1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EDAFCB-551E-4806-A4D8-10AE28DAE604}" name="PivotTable5" cacheId="3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0:B52" firstHeaderRow="1" firstDataRow="1" firstDataCol="1"/>
  <pivotFields count="11">
    <pivotField numFmtId="165" showAll="0">
      <items count="4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showAll="0"/>
    <pivotField showAll="0"/>
    <pivotField axis="axisRow" showAll="0">
      <items count="12">
        <item x="0"/>
        <item x="3"/>
        <item x="8"/>
        <item x="10"/>
        <item x="9"/>
        <item x="2"/>
        <item x="6"/>
        <item x="1"/>
        <item x="7"/>
        <item x="4"/>
        <item x="5"/>
        <item t="default"/>
      </items>
    </pivotField>
    <pivotField showAll="0"/>
    <pivotField numFmtId="1" showAll="0"/>
    <pivotField numFmtId="1" showAll="0"/>
    <pivotField dataField="1" showAll="0"/>
    <pivotField showAll="0" defaultSubtotal="0"/>
    <pivotField showAll="0" defaultSubtotal="0"/>
    <pivotField showAll="0" defaultSubtotal="0">
      <items count="4">
        <item x="0"/>
        <item x="1"/>
        <item x="2"/>
        <item x="3"/>
      </items>
    </pivotField>
  </pivotFields>
  <rowFields count="1">
    <field x="3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um of Sale_amt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6E8050-19DD-4206-BB9C-0D0930EEE6B9}" name="PivotTable4" cacheId="3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22:F36" firstHeaderRow="1" firstDataRow="2" firstDataCol="1"/>
  <pivotFields count="11">
    <pivotField numFmtId="165" showAll="0">
      <items count="4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showAll="0"/>
    <pivotField axis="axisCol" showAll="0">
      <items count="5">
        <item x="3"/>
        <item x="1"/>
        <item x="0"/>
        <item x="2"/>
        <item t="default"/>
      </items>
    </pivotField>
    <pivotField showAll="0"/>
    <pivotField showAll="0"/>
    <pivotField numFmtId="1" showAll="0"/>
    <pivotField numFmtId="1" showAll="0"/>
    <pivotField dataField="1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5">
        <item sd="0" x="0"/>
        <item sd="0" x="1"/>
        <item sd="0" x="2"/>
        <item sd="0" x="3"/>
        <item t="default"/>
      </items>
    </pivotField>
  </pivotFields>
  <rowFields count="1">
    <field x="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Sum of Sale_amt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48BEDF-FF06-45A8-9A3D-2014C7D0E8EC}" name="PivotTable3" cacheId="3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2:B18" firstHeaderRow="1" firstDataRow="1" firstDataCol="1"/>
  <pivotFields count="11">
    <pivotField numFmtId="165" showAll="0">
      <items count="4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showAll="0"/>
    <pivotField showAll="0"/>
    <pivotField showAll="0"/>
    <pivotField axis="axisRow" showAll="0">
      <items count="6">
        <item x="2"/>
        <item x="3"/>
        <item x="1"/>
        <item x="0"/>
        <item x="4"/>
        <item t="default"/>
      </items>
    </pivotField>
    <pivotField numFmtId="1" showAll="0"/>
    <pivotField dataField="1" numFmtId="1"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1">
    <field x="4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Average of Unit_price" fld="6" subtotal="average" baseField="4" baseItem="0" numFmtId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DFF5D9-EFCD-416C-AF06-38EBA0B37367}" name="PivotTable1" cacheId="3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8" firstHeaderRow="1" firstDataRow="1" firstDataCol="1"/>
  <pivotFields count="11">
    <pivotField numFmtId="165" showAll="0">
      <items count="4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showAll="0"/>
    <pivotField axis="axisRow" showAll="0">
      <items count="5">
        <item x="3"/>
        <item x="1"/>
        <item x="0"/>
        <item x="2"/>
        <item t="default"/>
      </items>
    </pivotField>
    <pivotField showAll="0"/>
    <pivotField showAll="0"/>
    <pivotField numFmtId="1" showAll="0"/>
    <pivotField numFmtId="1" showAll="0"/>
    <pivotField dataField="1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Sale_amt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165A6A-D613-47DA-9C15-1225C157CE45}" name="PivotTable9" cacheId="3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9:B24" firstHeaderRow="1" firstDataRow="1" firstDataCol="1"/>
  <pivotFields count="18">
    <pivotField dataField="1" showAll="0">
      <items count="12">
        <item x="10"/>
        <item x="6"/>
        <item x="5"/>
        <item x="3"/>
        <item x="9"/>
        <item x="0"/>
        <item x="4"/>
        <item x="7"/>
        <item x="2"/>
        <item x="8"/>
        <item x="1"/>
        <item t="default"/>
      </items>
    </pivotField>
    <pivotField showAll="0"/>
    <pivotField showAll="0"/>
    <pivotField showAll="0"/>
    <pivotField showAll="0"/>
    <pivotField showAll="0"/>
    <pivotField axis="axisRow" showAll="0">
      <items count="5">
        <item x="1"/>
        <item x="0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2" showAll="0"/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product_cod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84798D-260F-4DA6-B2D6-A38650CB35F3}" name="PivotTable8" cacheId="3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1:F15" firstHeaderRow="1" firstDataRow="2" firstDataCol="1"/>
  <pivotFields count="18"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axis="axisCol" showAll="0">
      <items count="5">
        <item x="1"/>
        <item x="0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numFmtId="2" showAll="0"/>
  </pivotFields>
  <rowFields count="1">
    <field x="1"/>
  </rowFields>
  <rowItems count="3">
    <i>
      <x/>
    </i>
    <i>
      <x v="1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dataFields count="1">
    <dataField name="Average of DISCOUNT" fld="17" subtotal="average" baseField="1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3F0900-E836-4843-A4F1-B56A270C0EED}" name="PivotTable7" cacheId="3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F7" firstHeaderRow="1" firstDataRow="2" firstDataCol="1"/>
  <pivotFields count="18"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dataField="1" showAll="0"/>
    <pivotField axis="axisCol" showAll="0">
      <items count="5">
        <item x="1"/>
        <item x="0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2" showAll="0"/>
  </pivotFields>
  <rowFields count="1">
    <field x="1"/>
  </rowFields>
  <rowItems count="3">
    <i>
      <x/>
    </i>
    <i>
      <x v="1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dataFields count="1">
    <dataField name="Average of asp" fld="5" subtotal="average" baseField="1" baseItem="0" numFmtId="2"/>
  </dataFields>
  <formats count="1">
    <format dxfId="4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6719F5A-BA40-4CD3-AC8A-8132B2024BF0}" name="Table1" displayName="Table1" ref="A1:H44" totalsRowShown="0" headerRowDxfId="44" headerRowBorderDxfId="43" tableBorderDxfId="42" totalsRowBorderDxfId="41">
  <autoFilter ref="A1:H44" xr:uid="{66719F5A-BA40-4CD3-AC8A-8132B2024BF0}"/>
  <tableColumns count="8">
    <tableColumn id="1" xr3:uid="{CFD90C15-76B5-4384-9B00-388B0234F69A}" name="OrderDate" dataDxfId="40"/>
    <tableColumn id="2" xr3:uid="{97BD6439-5FFA-4552-B1C5-8CD978E3B799}" name="Region" dataDxfId="39"/>
    <tableColumn id="3" xr3:uid="{043FEA45-B870-4C6A-9020-741444E1FCF4}" name="Manager"/>
    <tableColumn id="4" xr3:uid="{1F1A955F-11DA-4FEE-BB21-55D4DF0EA4C6}" name="SalesMan" dataDxfId="38"/>
    <tableColumn id="5" xr3:uid="{80B3E5E0-6E7E-4551-8389-EBD094D27A6A}" name="Item" dataDxfId="37"/>
    <tableColumn id="6" xr3:uid="{06D3B80E-8982-45B9-9197-7426E4CCE50C}" name="Units" dataDxfId="36"/>
    <tableColumn id="7" xr3:uid="{66B0740B-783A-402D-BF1A-53C2FB790961}" name="Unit_price" dataDxfId="35" dataCellStyle="Comma"/>
    <tableColumn id="8" xr3:uid="{B0AAB069-D7AE-4675-A9DE-25EB149F2C40}" name="Sale_amt" dataDxfId="34">
      <calculatedColumnFormula>F2*G2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477DDEB-D82E-4943-A778-2B8C4D138293}" name="Table2" displayName="Table2" ref="A1:R85" totalsRowShown="0" headerRowDxfId="33" headerRowBorderDxfId="32" tableBorderDxfId="31" totalsRowBorderDxfId="30">
  <autoFilter ref="A1:R85" xr:uid="{0477DDEB-D82E-4943-A778-2B8C4D138293}"/>
  <tableColumns count="18">
    <tableColumn id="1" xr3:uid="{368CF57F-0BC1-45F9-B7D6-2A13294E66A8}" name="product_code" dataDxfId="29"/>
    <tableColumn id="2" xr3:uid="{1572F578-2C22-4E88-8DB7-769CD74E1242}" name="platform" dataDxfId="28"/>
    <tableColumn id="3" xr3:uid="{87FAC850-B7D3-4151-B0B1-5783049D949F}" name="pincode" dataDxfId="27"/>
    <tableColumn id="4" xr3:uid="{D9B4BB1A-2DBC-425F-9CC5-9C108855275E}" name="city" dataDxfId="26"/>
    <tableColumn id="5" xr3:uid="{3A3E8A6F-E426-4530-9A95-DA8849A1737C}" name="mrp" dataDxfId="25"/>
    <tableColumn id="6" xr3:uid="{6800D69B-0D6F-4CF0-9691-224C16EC5BEC}" name="asp" dataDxfId="24"/>
    <tableColumn id="7" xr3:uid="{57B0688F-17A8-460D-B7C4-7F2129BA6769}" name="brand" dataDxfId="23"/>
    <tableColumn id="8" xr3:uid="{E0C5876C-3622-42DB-88AE-6B8C0D5DFD39}" name="sub_brand" dataDxfId="22"/>
    <tableColumn id="9" xr3:uid="{A6159865-ED8E-44C1-84BD-70FAA9FE7C9A}" name="brand_type" dataDxfId="21"/>
    <tableColumn id="10" xr3:uid="{12DE685F-C0E0-4934-B538-673AD73134E5}" name="title_local" dataDxfId="20"/>
    <tableColumn id="11" xr3:uid="{A40E9797-E584-4DFB-A960-7924ECD597A3}" name="category" dataDxfId="19"/>
    <tableColumn id="12" xr3:uid="{239F87F8-2879-42FE-824B-D5ADCCA8FDC5}" name="sub_category" dataDxfId="18"/>
    <tableColumn id="13" xr3:uid="{45B2AF74-B13A-43D7-901A-1117150F2B8C}" name="variant" dataDxfId="17"/>
    <tableColumn id="14" xr3:uid="{CDF2E7FE-0101-49DE-BF75-6F4C384DA98B}" name="sku" dataDxfId="16"/>
    <tableColumn id="15" xr3:uid="{40D80925-0C3E-4167-8A1D-D32B961E0715}" name="sku_type" dataDxfId="15"/>
    <tableColumn id="16" xr3:uid="{147B0BDD-4A35-49B0-9D0F-42E42ADD0802}" name="sku_unit" dataDxfId="14"/>
    <tableColumn id="17" xr3:uid="{E915A22D-F936-4199-8895-FE4EB83ECF30}" name="sku_quantity" dataDxfId="2"/>
    <tableColumn id="19" xr3:uid="{8D3A68F1-5516-4012-86C2-1D0C66AFF8FB}" name="DISCOUNT" dataDxfId="1">
      <calculatedColumnFormula>Table2[[#This Row],[mrp]]-Table2[[#This Row],[asp]]/Table2[[#This Row],[mrp]]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rinterSettings" Target="../printerSettings/printerSettings1.bin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8.xml"/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6"/>
  <sheetViews>
    <sheetView workbookViewId="0">
      <selection activeCell="K5" sqref="K5"/>
    </sheetView>
  </sheetViews>
  <sheetFormatPr defaultRowHeight="14.4" x14ac:dyDescent="0.3"/>
  <cols>
    <col min="1" max="1" width="11.5546875" customWidth="1"/>
    <col min="3" max="4" width="15.33203125" customWidth="1"/>
    <col min="5" max="5" width="16.88671875" customWidth="1"/>
    <col min="6" max="6" width="9.5546875" customWidth="1"/>
    <col min="7" max="7" width="12.88671875" customWidth="1"/>
    <col min="8" max="8" width="14.5546875" customWidth="1"/>
    <col min="11" max="11" width="49.88671875" bestFit="1" customWidth="1"/>
    <col min="12" max="12" width="15.5546875" bestFit="1" customWidth="1"/>
    <col min="13" max="13" width="8.77734375" bestFit="1" customWidth="1"/>
    <col min="14" max="14" width="7.21875" bestFit="1" customWidth="1"/>
    <col min="15" max="15" width="8" bestFit="1" customWidth="1"/>
    <col min="16" max="16" width="10.77734375" bestFit="1" customWidth="1"/>
    <col min="18" max="18" width="12.5546875" bestFit="1" customWidth="1"/>
    <col min="19" max="19" width="15.33203125" bestFit="1" customWidth="1"/>
    <col min="21" max="21" width="12.5546875" bestFit="1" customWidth="1"/>
    <col min="22" max="22" width="15.5546875" bestFit="1" customWidth="1"/>
    <col min="23" max="23" width="5" bestFit="1" customWidth="1"/>
    <col min="24" max="24" width="12.88671875" bestFit="1" customWidth="1"/>
    <col min="25" max="25" width="9.33203125" bestFit="1" customWidth="1"/>
    <col min="26" max="26" width="12" bestFit="1" customWidth="1"/>
    <col min="27" max="27" width="10.77734375" bestFit="1" customWidth="1"/>
  </cols>
  <sheetData>
    <row r="1" spans="1:11" x14ac:dyDescent="0.3">
      <c r="A1" s="19" t="s">
        <v>4</v>
      </c>
      <c r="B1" s="20" t="s">
        <v>0</v>
      </c>
      <c r="C1" s="20" t="s">
        <v>25</v>
      </c>
      <c r="D1" s="20" t="s">
        <v>8</v>
      </c>
      <c r="E1" s="20" t="s">
        <v>1</v>
      </c>
      <c r="F1" s="20" t="s">
        <v>2</v>
      </c>
      <c r="G1" s="21" t="s">
        <v>12</v>
      </c>
      <c r="H1" s="22" t="s">
        <v>30</v>
      </c>
      <c r="K1" s="14" t="s">
        <v>111</v>
      </c>
    </row>
    <row r="2" spans="1:11" x14ac:dyDescent="0.3">
      <c r="A2" s="16">
        <v>43106</v>
      </c>
      <c r="B2" s="6" t="s">
        <v>7</v>
      </c>
      <c r="C2" s="7" t="s">
        <v>26</v>
      </c>
      <c r="D2" s="8" t="s">
        <v>18</v>
      </c>
      <c r="E2" s="9" t="s">
        <v>9</v>
      </c>
      <c r="F2" s="12">
        <v>95</v>
      </c>
      <c r="G2" s="13">
        <v>1198</v>
      </c>
      <c r="H2" s="18">
        <f>F2*G2</f>
        <v>113810</v>
      </c>
      <c r="K2" s="14" t="s">
        <v>115</v>
      </c>
    </row>
    <row r="3" spans="1:11" x14ac:dyDescent="0.3">
      <c r="A3" s="16">
        <v>43123</v>
      </c>
      <c r="B3" s="6" t="s">
        <v>5</v>
      </c>
      <c r="C3" s="7" t="s">
        <v>29</v>
      </c>
      <c r="D3" s="8" t="s">
        <v>19</v>
      </c>
      <c r="E3" s="9" t="s">
        <v>13</v>
      </c>
      <c r="F3" s="12">
        <v>50</v>
      </c>
      <c r="G3" s="13">
        <v>500</v>
      </c>
      <c r="H3" s="18">
        <f t="shared" ref="H3:H44" si="0">F3*G3</f>
        <v>25000</v>
      </c>
      <c r="K3" s="14" t="s">
        <v>112</v>
      </c>
    </row>
    <row r="4" spans="1:11" x14ac:dyDescent="0.3">
      <c r="A4" s="16">
        <v>43140</v>
      </c>
      <c r="B4" s="6" t="s">
        <v>5</v>
      </c>
      <c r="C4" s="7" t="s">
        <v>29</v>
      </c>
      <c r="D4" s="8" t="s">
        <v>17</v>
      </c>
      <c r="E4" s="9" t="s">
        <v>9</v>
      </c>
      <c r="F4" s="12">
        <v>36</v>
      </c>
      <c r="G4" s="13">
        <v>1198</v>
      </c>
      <c r="H4" s="18">
        <f t="shared" si="0"/>
        <v>43128</v>
      </c>
      <c r="K4" s="14" t="s">
        <v>113</v>
      </c>
    </row>
    <row r="5" spans="1:11" x14ac:dyDescent="0.3">
      <c r="A5" s="16">
        <v>43157</v>
      </c>
      <c r="B5" s="6" t="s">
        <v>5</v>
      </c>
      <c r="C5" s="7" t="s">
        <v>27</v>
      </c>
      <c r="D5" s="8" t="s">
        <v>15</v>
      </c>
      <c r="E5" s="9" t="s">
        <v>10</v>
      </c>
      <c r="F5" s="12">
        <v>27</v>
      </c>
      <c r="G5" s="13">
        <v>225</v>
      </c>
      <c r="H5" s="18">
        <f t="shared" si="0"/>
        <v>6075</v>
      </c>
      <c r="K5" s="14" t="s">
        <v>114</v>
      </c>
    </row>
    <row r="6" spans="1:11" x14ac:dyDescent="0.3">
      <c r="A6" s="16">
        <v>43174</v>
      </c>
      <c r="B6" s="6" t="s">
        <v>6</v>
      </c>
      <c r="C6" s="7" t="s">
        <v>27</v>
      </c>
      <c r="D6" s="8" t="s">
        <v>23</v>
      </c>
      <c r="E6" s="9" t="s">
        <v>9</v>
      </c>
      <c r="F6" s="12">
        <v>56</v>
      </c>
      <c r="G6" s="13">
        <v>1198</v>
      </c>
      <c r="H6" s="18"/>
    </row>
    <row r="7" spans="1:11" x14ac:dyDescent="0.3">
      <c r="A7" s="16">
        <v>43191</v>
      </c>
      <c r="B7" s="6" t="s">
        <v>7</v>
      </c>
      <c r="C7" s="7" t="s">
        <v>26</v>
      </c>
      <c r="D7" s="8" t="s">
        <v>18</v>
      </c>
      <c r="E7" s="9" t="s">
        <v>13</v>
      </c>
      <c r="F7" s="12">
        <v>60</v>
      </c>
      <c r="G7" s="13">
        <v>500</v>
      </c>
      <c r="H7" s="18">
        <f t="shared" si="0"/>
        <v>30000</v>
      </c>
    </row>
    <row r="8" spans="1:11" x14ac:dyDescent="0.3">
      <c r="A8" s="16">
        <v>43208</v>
      </c>
      <c r="B8" s="6" t="s">
        <v>5</v>
      </c>
      <c r="C8" s="10" t="s">
        <v>26</v>
      </c>
      <c r="D8" s="8" t="s">
        <v>14</v>
      </c>
      <c r="E8" s="9" t="s">
        <v>9</v>
      </c>
      <c r="F8" s="12">
        <v>75</v>
      </c>
      <c r="G8" s="13">
        <v>1198</v>
      </c>
      <c r="H8" s="18">
        <f t="shared" si="0"/>
        <v>89850</v>
      </c>
    </row>
    <row r="9" spans="1:11" x14ac:dyDescent="0.3">
      <c r="A9" s="16">
        <v>43225</v>
      </c>
      <c r="B9" s="6" t="s">
        <v>5</v>
      </c>
      <c r="C9" s="7" t="s">
        <v>29</v>
      </c>
      <c r="D9" s="8" t="s">
        <v>17</v>
      </c>
      <c r="E9" s="9" t="s">
        <v>9</v>
      </c>
      <c r="F9" s="12">
        <v>90</v>
      </c>
      <c r="G9" s="13">
        <v>1198</v>
      </c>
      <c r="H9" s="18">
        <f t="shared" si="0"/>
        <v>107820</v>
      </c>
    </row>
    <row r="10" spans="1:11" x14ac:dyDescent="0.3">
      <c r="A10" s="16">
        <v>43242</v>
      </c>
      <c r="B10" s="6" t="s">
        <v>6</v>
      </c>
      <c r="C10" s="11" t="s">
        <v>28</v>
      </c>
      <c r="D10" s="8" t="s">
        <v>24</v>
      </c>
      <c r="E10" s="9" t="s">
        <v>9</v>
      </c>
      <c r="F10" s="12">
        <v>32</v>
      </c>
      <c r="G10" s="13">
        <v>1198</v>
      </c>
      <c r="H10" s="18">
        <f t="shared" si="0"/>
        <v>38336</v>
      </c>
    </row>
    <row r="11" spans="1:11" x14ac:dyDescent="0.3">
      <c r="A11" s="16">
        <v>43259</v>
      </c>
      <c r="B11" s="6" t="s">
        <v>7</v>
      </c>
      <c r="C11" s="7" t="s">
        <v>26</v>
      </c>
      <c r="D11" s="8" t="s">
        <v>18</v>
      </c>
      <c r="E11" s="9" t="s">
        <v>13</v>
      </c>
      <c r="F11" s="12">
        <v>60</v>
      </c>
      <c r="G11" s="13">
        <v>500</v>
      </c>
      <c r="H11" s="18">
        <f t="shared" si="0"/>
        <v>30000</v>
      </c>
    </row>
    <row r="12" spans="1:11" x14ac:dyDescent="0.3">
      <c r="A12" s="16">
        <v>43276</v>
      </c>
      <c r="B12" s="6" t="s">
        <v>5</v>
      </c>
      <c r="C12" s="7" t="s">
        <v>29</v>
      </c>
      <c r="D12" s="8" t="s">
        <v>20</v>
      </c>
      <c r="E12" s="9" t="s">
        <v>9</v>
      </c>
      <c r="F12" s="12">
        <v>90</v>
      </c>
      <c r="G12" s="13">
        <v>1198</v>
      </c>
      <c r="H12" s="18">
        <f t="shared" si="0"/>
        <v>107820</v>
      </c>
    </row>
    <row r="13" spans="1:11" x14ac:dyDescent="0.3">
      <c r="A13" s="16">
        <v>43293</v>
      </c>
      <c r="B13" s="6" t="s">
        <v>7</v>
      </c>
      <c r="C13" s="10" t="s">
        <v>26</v>
      </c>
      <c r="D13" s="8" t="s">
        <v>16</v>
      </c>
      <c r="E13" s="9" t="s">
        <v>13</v>
      </c>
      <c r="F13" s="12">
        <v>29</v>
      </c>
      <c r="G13" s="13">
        <v>500</v>
      </c>
      <c r="H13" s="18">
        <f t="shared" si="0"/>
        <v>14500</v>
      </c>
    </row>
    <row r="14" spans="1:11" x14ac:dyDescent="0.3">
      <c r="A14" s="16">
        <v>43310</v>
      </c>
      <c r="B14" s="6" t="s">
        <v>7</v>
      </c>
      <c r="C14" s="11" t="s">
        <v>28</v>
      </c>
      <c r="D14" s="8" t="s">
        <v>21</v>
      </c>
      <c r="E14" s="9" t="s">
        <v>13</v>
      </c>
      <c r="F14" s="12">
        <v>81</v>
      </c>
      <c r="G14" s="13">
        <v>500</v>
      </c>
      <c r="H14" s="18">
        <f t="shared" si="0"/>
        <v>40500</v>
      </c>
    </row>
    <row r="15" spans="1:11" x14ac:dyDescent="0.3">
      <c r="A15" s="16">
        <v>43327</v>
      </c>
      <c r="B15" s="6" t="s">
        <v>7</v>
      </c>
      <c r="C15" s="7" t="s">
        <v>26</v>
      </c>
      <c r="D15" s="8" t="s">
        <v>18</v>
      </c>
      <c r="E15" s="9" t="s">
        <v>9</v>
      </c>
      <c r="F15" s="12">
        <v>35</v>
      </c>
      <c r="G15" s="13">
        <v>1198</v>
      </c>
      <c r="H15" s="18">
        <f t="shared" si="0"/>
        <v>41930</v>
      </c>
    </row>
    <row r="16" spans="1:11" x14ac:dyDescent="0.3">
      <c r="A16" s="16">
        <v>43344</v>
      </c>
      <c r="B16" s="6" t="s">
        <v>5</v>
      </c>
      <c r="C16" s="11" t="s">
        <v>28</v>
      </c>
      <c r="D16" s="8" t="s">
        <v>22</v>
      </c>
      <c r="E16" s="9" t="s">
        <v>3</v>
      </c>
      <c r="F16" s="12">
        <v>2</v>
      </c>
      <c r="G16" s="13">
        <v>125</v>
      </c>
      <c r="H16" s="18">
        <f t="shared" si="0"/>
        <v>250</v>
      </c>
    </row>
    <row r="17" spans="1:8" x14ac:dyDescent="0.3">
      <c r="A17" s="16">
        <v>43361</v>
      </c>
      <c r="B17" s="6" t="s">
        <v>7</v>
      </c>
      <c r="C17" s="7" t="s">
        <v>26</v>
      </c>
      <c r="D17" s="8" t="s">
        <v>18</v>
      </c>
      <c r="E17" s="9" t="s">
        <v>11</v>
      </c>
      <c r="F17" s="12">
        <v>16</v>
      </c>
      <c r="G17" s="13">
        <v>58.5</v>
      </c>
      <c r="H17" s="18">
        <f t="shared" si="0"/>
        <v>936</v>
      </c>
    </row>
    <row r="18" spans="1:8" x14ac:dyDescent="0.3">
      <c r="A18" s="16">
        <v>43378</v>
      </c>
      <c r="B18" s="6" t="s">
        <v>5</v>
      </c>
      <c r="C18" s="7" t="s">
        <v>29</v>
      </c>
      <c r="D18" s="8" t="s">
        <v>20</v>
      </c>
      <c r="E18" s="9" t="s">
        <v>13</v>
      </c>
      <c r="F18" s="12">
        <v>28</v>
      </c>
      <c r="G18" s="13">
        <v>500</v>
      </c>
      <c r="H18" s="18">
        <f t="shared" si="0"/>
        <v>14000</v>
      </c>
    </row>
    <row r="19" spans="1:8" x14ac:dyDescent="0.3">
      <c r="A19" s="16">
        <v>43395</v>
      </c>
      <c r="B19" s="6" t="s">
        <v>7</v>
      </c>
      <c r="C19" s="7" t="s">
        <v>26</v>
      </c>
      <c r="D19" s="8" t="s">
        <v>18</v>
      </c>
      <c r="E19" s="9" t="s">
        <v>10</v>
      </c>
      <c r="F19" s="12">
        <v>64</v>
      </c>
      <c r="G19" s="13">
        <v>225</v>
      </c>
      <c r="H19" s="18">
        <f t="shared" si="0"/>
        <v>14400</v>
      </c>
    </row>
    <row r="20" spans="1:8" x14ac:dyDescent="0.3">
      <c r="A20" s="16">
        <v>43412</v>
      </c>
      <c r="B20" s="6" t="s">
        <v>7</v>
      </c>
      <c r="C20" s="11" t="s">
        <v>28</v>
      </c>
      <c r="D20" s="8" t="s">
        <v>21</v>
      </c>
      <c r="E20" s="9" t="s">
        <v>10</v>
      </c>
      <c r="F20" s="12">
        <v>15</v>
      </c>
      <c r="G20" s="13">
        <v>225</v>
      </c>
      <c r="H20" s="18">
        <f t="shared" si="0"/>
        <v>3375</v>
      </c>
    </row>
    <row r="21" spans="1:8" x14ac:dyDescent="0.3">
      <c r="A21" s="16">
        <v>43429</v>
      </c>
      <c r="B21" s="6" t="s">
        <v>5</v>
      </c>
      <c r="C21" s="7" t="s">
        <v>29</v>
      </c>
      <c r="D21" s="8" t="s">
        <v>19</v>
      </c>
      <c r="E21" s="9" t="s">
        <v>11</v>
      </c>
      <c r="F21" s="12">
        <v>96</v>
      </c>
      <c r="G21" s="13">
        <v>58.5</v>
      </c>
      <c r="H21" s="18">
        <f t="shared" si="0"/>
        <v>5616</v>
      </c>
    </row>
    <row r="22" spans="1:8" x14ac:dyDescent="0.3">
      <c r="A22" s="16">
        <v>43446</v>
      </c>
      <c r="B22" s="6" t="s">
        <v>5</v>
      </c>
      <c r="C22" s="11" t="s">
        <v>28</v>
      </c>
      <c r="D22" s="8" t="s">
        <v>22</v>
      </c>
      <c r="E22" s="9" t="s">
        <v>9</v>
      </c>
      <c r="F22" s="12">
        <v>67</v>
      </c>
      <c r="G22" s="13">
        <v>1198</v>
      </c>
      <c r="H22" s="18">
        <f t="shared" si="0"/>
        <v>80266</v>
      </c>
    </row>
    <row r="23" spans="1:8" x14ac:dyDescent="0.3">
      <c r="A23" s="16">
        <v>43463</v>
      </c>
      <c r="B23" s="6" t="s">
        <v>7</v>
      </c>
      <c r="C23" s="11" t="s">
        <v>28</v>
      </c>
      <c r="D23" s="8" t="s">
        <v>21</v>
      </c>
      <c r="E23" s="9" t="s">
        <v>11</v>
      </c>
      <c r="F23" s="12">
        <v>74</v>
      </c>
      <c r="G23" s="13">
        <v>58.5</v>
      </c>
      <c r="H23" s="18">
        <f t="shared" si="0"/>
        <v>4329</v>
      </c>
    </row>
    <row r="24" spans="1:8" x14ac:dyDescent="0.3">
      <c r="A24" s="16">
        <v>43480</v>
      </c>
      <c r="B24" s="6" t="s">
        <v>5</v>
      </c>
      <c r="C24" s="7" t="s">
        <v>27</v>
      </c>
      <c r="D24" s="8" t="s">
        <v>15</v>
      </c>
      <c r="E24" s="9" t="s">
        <v>13</v>
      </c>
      <c r="F24" s="12">
        <v>46</v>
      </c>
      <c r="G24" s="13">
        <v>500</v>
      </c>
      <c r="H24" s="18">
        <f t="shared" si="0"/>
        <v>23000</v>
      </c>
    </row>
    <row r="25" spans="1:8" x14ac:dyDescent="0.3">
      <c r="A25" s="16">
        <v>43497</v>
      </c>
      <c r="B25" s="6" t="s">
        <v>5</v>
      </c>
      <c r="C25" s="11" t="s">
        <v>28</v>
      </c>
      <c r="D25" s="8" t="s">
        <v>22</v>
      </c>
      <c r="E25" s="9" t="s">
        <v>13</v>
      </c>
      <c r="F25" s="12">
        <v>87</v>
      </c>
      <c r="G25" s="13">
        <v>500</v>
      </c>
      <c r="H25" s="18">
        <f t="shared" si="0"/>
        <v>43500</v>
      </c>
    </row>
    <row r="26" spans="1:8" x14ac:dyDescent="0.3">
      <c r="A26" s="16">
        <v>43514</v>
      </c>
      <c r="B26" s="6" t="s">
        <v>7</v>
      </c>
      <c r="C26" s="10" t="s">
        <v>26</v>
      </c>
      <c r="D26" s="8" t="s">
        <v>18</v>
      </c>
      <c r="E26" s="9" t="s">
        <v>13</v>
      </c>
      <c r="F26" s="12">
        <v>4</v>
      </c>
      <c r="G26" s="13">
        <v>500</v>
      </c>
      <c r="H26" s="18">
        <f t="shared" si="0"/>
        <v>2000</v>
      </c>
    </row>
    <row r="27" spans="1:8" x14ac:dyDescent="0.3">
      <c r="A27" s="16">
        <v>43531</v>
      </c>
      <c r="B27" s="6" t="s">
        <v>6</v>
      </c>
      <c r="C27" s="7" t="s">
        <v>27</v>
      </c>
      <c r="D27" s="8" t="s">
        <v>23</v>
      </c>
      <c r="E27" s="9" t="s">
        <v>13</v>
      </c>
      <c r="F27" s="12">
        <v>7</v>
      </c>
      <c r="G27" s="13">
        <v>500</v>
      </c>
      <c r="H27" s="18">
        <f t="shared" si="0"/>
        <v>3500</v>
      </c>
    </row>
    <row r="28" spans="1:8" x14ac:dyDescent="0.3">
      <c r="A28" s="16">
        <v>43548</v>
      </c>
      <c r="B28" s="6" t="s">
        <v>5</v>
      </c>
      <c r="C28" s="7" t="s">
        <v>29</v>
      </c>
      <c r="D28" s="8" t="s">
        <v>17</v>
      </c>
      <c r="E28" s="9" t="s">
        <v>11</v>
      </c>
      <c r="F28" s="12">
        <v>50</v>
      </c>
      <c r="G28" s="13">
        <v>58.5</v>
      </c>
      <c r="H28" s="18">
        <f t="shared" si="0"/>
        <v>2925</v>
      </c>
    </row>
    <row r="29" spans="1:8" x14ac:dyDescent="0.3">
      <c r="A29" s="16">
        <v>43565</v>
      </c>
      <c r="B29" s="6" t="s">
        <v>5</v>
      </c>
      <c r="C29" s="10" t="s">
        <v>26</v>
      </c>
      <c r="D29" s="8" t="s">
        <v>14</v>
      </c>
      <c r="E29" s="9" t="s">
        <v>9</v>
      </c>
      <c r="F29" s="12">
        <v>66</v>
      </c>
      <c r="G29" s="13">
        <v>1198</v>
      </c>
      <c r="H29" s="18">
        <f t="shared" si="0"/>
        <v>79068</v>
      </c>
    </row>
    <row r="30" spans="1:8" x14ac:dyDescent="0.3">
      <c r="A30" s="16">
        <v>43582</v>
      </c>
      <c r="B30" s="6" t="s">
        <v>7</v>
      </c>
      <c r="C30" s="10" t="s">
        <v>26</v>
      </c>
      <c r="D30" s="8" t="s">
        <v>16</v>
      </c>
      <c r="E30" s="9" t="s">
        <v>10</v>
      </c>
      <c r="F30" s="12">
        <v>96</v>
      </c>
      <c r="G30" s="13">
        <v>225</v>
      </c>
      <c r="H30" s="18">
        <f t="shared" si="0"/>
        <v>21600</v>
      </c>
    </row>
    <row r="31" spans="1:8" x14ac:dyDescent="0.3">
      <c r="A31" s="16">
        <v>43599</v>
      </c>
      <c r="B31" s="6" t="s">
        <v>5</v>
      </c>
      <c r="C31" s="7" t="s">
        <v>27</v>
      </c>
      <c r="D31" s="8" t="s">
        <v>15</v>
      </c>
      <c r="E31" s="9" t="s">
        <v>9</v>
      </c>
      <c r="F31" s="12">
        <v>53</v>
      </c>
      <c r="G31" s="13">
        <v>1198</v>
      </c>
      <c r="H31" s="18">
        <f t="shared" si="0"/>
        <v>63494</v>
      </c>
    </row>
    <row r="32" spans="1:8" x14ac:dyDescent="0.3">
      <c r="A32" s="16">
        <v>43616</v>
      </c>
      <c r="B32" s="6" t="s">
        <v>5</v>
      </c>
      <c r="C32" s="7" t="s">
        <v>27</v>
      </c>
      <c r="D32" s="8" t="s">
        <v>15</v>
      </c>
      <c r="E32" s="9" t="s">
        <v>13</v>
      </c>
      <c r="F32" s="12">
        <v>80</v>
      </c>
      <c r="G32" s="13">
        <v>500</v>
      </c>
      <c r="H32" s="18">
        <f t="shared" si="0"/>
        <v>40000</v>
      </c>
    </row>
    <row r="33" spans="1:8" x14ac:dyDescent="0.3">
      <c r="A33" s="16">
        <v>43633</v>
      </c>
      <c r="B33" s="6" t="s">
        <v>5</v>
      </c>
      <c r="C33" s="7" t="s">
        <v>29</v>
      </c>
      <c r="D33" s="8" t="s">
        <v>19</v>
      </c>
      <c r="E33" s="9" t="s">
        <v>3</v>
      </c>
      <c r="F33" s="12">
        <v>5</v>
      </c>
      <c r="G33" s="13">
        <v>125</v>
      </c>
      <c r="H33" s="18">
        <f t="shared" si="0"/>
        <v>625</v>
      </c>
    </row>
    <row r="34" spans="1:8" x14ac:dyDescent="0.3">
      <c r="A34" s="16">
        <v>43650</v>
      </c>
      <c r="B34" s="6" t="s">
        <v>7</v>
      </c>
      <c r="C34" s="10" t="s">
        <v>26</v>
      </c>
      <c r="D34" s="8" t="s">
        <v>18</v>
      </c>
      <c r="E34" s="9" t="s">
        <v>11</v>
      </c>
      <c r="F34" s="12">
        <v>62</v>
      </c>
      <c r="G34" s="13">
        <v>58.5</v>
      </c>
      <c r="H34" s="18">
        <f t="shared" si="0"/>
        <v>3627</v>
      </c>
    </row>
    <row r="35" spans="1:8" x14ac:dyDescent="0.3">
      <c r="A35" s="16">
        <v>43667</v>
      </c>
      <c r="B35" s="6" t="s">
        <v>5</v>
      </c>
      <c r="C35" s="7" t="s">
        <v>29</v>
      </c>
      <c r="D35" s="8" t="s">
        <v>20</v>
      </c>
      <c r="E35" s="9" t="s">
        <v>11</v>
      </c>
      <c r="F35" s="12">
        <v>55</v>
      </c>
      <c r="G35" s="13">
        <v>58.5</v>
      </c>
      <c r="H35" s="18">
        <f t="shared" si="0"/>
        <v>3217.5</v>
      </c>
    </row>
    <row r="36" spans="1:8" x14ac:dyDescent="0.3">
      <c r="A36" s="16">
        <v>43684</v>
      </c>
      <c r="B36" s="6" t="s">
        <v>5</v>
      </c>
      <c r="C36" s="7" t="s">
        <v>29</v>
      </c>
      <c r="D36" s="8" t="s">
        <v>19</v>
      </c>
      <c r="E36" s="9" t="s">
        <v>11</v>
      </c>
      <c r="F36" s="12">
        <v>42</v>
      </c>
      <c r="G36" s="13">
        <v>58.5</v>
      </c>
      <c r="H36" s="18">
        <f t="shared" si="0"/>
        <v>2457</v>
      </c>
    </row>
    <row r="37" spans="1:8" x14ac:dyDescent="0.3">
      <c r="A37" s="16">
        <v>43701</v>
      </c>
      <c r="B37" s="6" t="s">
        <v>6</v>
      </c>
      <c r="C37" s="7" t="s">
        <v>27</v>
      </c>
      <c r="D37" s="8" t="s">
        <v>23</v>
      </c>
      <c r="E37" s="9" t="s">
        <v>3</v>
      </c>
      <c r="F37" s="12">
        <v>3</v>
      </c>
      <c r="G37" s="13">
        <v>125</v>
      </c>
      <c r="H37" s="18">
        <f t="shared" si="0"/>
        <v>375</v>
      </c>
    </row>
    <row r="38" spans="1:8" x14ac:dyDescent="0.3">
      <c r="A38" s="16">
        <v>43718</v>
      </c>
      <c r="B38" s="6" t="s">
        <v>5</v>
      </c>
      <c r="C38" s="7" t="s">
        <v>27</v>
      </c>
      <c r="D38" s="8" t="s">
        <v>15</v>
      </c>
      <c r="E38" s="9" t="s">
        <v>9</v>
      </c>
      <c r="F38" s="12">
        <v>7</v>
      </c>
      <c r="G38" s="13">
        <v>1198</v>
      </c>
      <c r="H38" s="18">
        <f t="shared" si="0"/>
        <v>8386</v>
      </c>
    </row>
    <row r="39" spans="1:8" x14ac:dyDescent="0.3">
      <c r="A39" s="16">
        <v>43735</v>
      </c>
      <c r="B39" s="6" t="s">
        <v>6</v>
      </c>
      <c r="C39" s="7" t="s">
        <v>27</v>
      </c>
      <c r="D39" s="8" t="s">
        <v>23</v>
      </c>
      <c r="E39" s="9" t="s">
        <v>10</v>
      </c>
      <c r="F39" s="12">
        <v>76</v>
      </c>
      <c r="G39" s="13">
        <v>225</v>
      </c>
      <c r="H39" s="18">
        <f t="shared" si="0"/>
        <v>17100</v>
      </c>
    </row>
    <row r="40" spans="1:8" x14ac:dyDescent="0.3">
      <c r="A40" s="16">
        <v>43752</v>
      </c>
      <c r="B40" s="6" t="s">
        <v>6</v>
      </c>
      <c r="C40" s="11" t="s">
        <v>28</v>
      </c>
      <c r="D40" s="8" t="s">
        <v>24</v>
      </c>
      <c r="E40" s="9" t="s">
        <v>13</v>
      </c>
      <c r="F40" s="12">
        <v>57</v>
      </c>
      <c r="G40" s="13">
        <v>500</v>
      </c>
      <c r="H40" s="18">
        <f t="shared" si="0"/>
        <v>28500</v>
      </c>
    </row>
    <row r="41" spans="1:8" x14ac:dyDescent="0.3">
      <c r="A41" s="16">
        <v>43769</v>
      </c>
      <c r="B41" s="6" t="s">
        <v>5</v>
      </c>
      <c r="C41" s="10" t="s">
        <v>26</v>
      </c>
      <c r="D41" s="8" t="s">
        <v>14</v>
      </c>
      <c r="E41" s="9" t="s">
        <v>9</v>
      </c>
      <c r="F41" s="12">
        <v>14</v>
      </c>
      <c r="G41" s="13">
        <v>1198</v>
      </c>
      <c r="H41" s="18">
        <f t="shared" si="0"/>
        <v>16772</v>
      </c>
    </row>
    <row r="42" spans="1:8" x14ac:dyDescent="0.3">
      <c r="A42" s="16">
        <v>43786</v>
      </c>
      <c r="B42" s="6" t="s">
        <v>5</v>
      </c>
      <c r="C42" s="7" t="s">
        <v>29</v>
      </c>
      <c r="D42" s="8" t="s">
        <v>17</v>
      </c>
      <c r="E42" s="9" t="s">
        <v>13</v>
      </c>
      <c r="F42" s="12">
        <v>11</v>
      </c>
      <c r="G42" s="13">
        <v>500</v>
      </c>
      <c r="H42" s="18">
        <f t="shared" si="0"/>
        <v>5500</v>
      </c>
    </row>
    <row r="43" spans="1:8" x14ac:dyDescent="0.3">
      <c r="A43" s="16">
        <v>43803</v>
      </c>
      <c r="B43" s="6" t="s">
        <v>5</v>
      </c>
      <c r="C43" s="7" t="s">
        <v>29</v>
      </c>
      <c r="D43" s="8" t="s">
        <v>17</v>
      </c>
      <c r="E43" s="9" t="s">
        <v>13</v>
      </c>
      <c r="F43" s="12">
        <v>94</v>
      </c>
      <c r="G43" s="13">
        <v>500</v>
      </c>
      <c r="H43" s="18">
        <f t="shared" si="0"/>
        <v>47000</v>
      </c>
    </row>
    <row r="44" spans="1:8" x14ac:dyDescent="0.3">
      <c r="A44" s="23">
        <v>43820</v>
      </c>
      <c r="B44" s="24" t="s">
        <v>5</v>
      </c>
      <c r="C44" s="25" t="s">
        <v>26</v>
      </c>
      <c r="D44" s="26" t="s">
        <v>14</v>
      </c>
      <c r="E44" s="27" t="s">
        <v>13</v>
      </c>
      <c r="F44" s="28">
        <v>28</v>
      </c>
      <c r="G44" s="29">
        <v>500</v>
      </c>
      <c r="H44" s="30">
        <f t="shared" si="0"/>
        <v>14000</v>
      </c>
    </row>
    <row r="45" spans="1:8" x14ac:dyDescent="0.3">
      <c r="F45" s="1"/>
      <c r="G45" s="1"/>
      <c r="H45" s="1"/>
    </row>
    <row r="46" spans="1:8" x14ac:dyDescent="0.3">
      <c r="F46" s="1"/>
      <c r="G46" s="1"/>
      <c r="H46" s="1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AE1E6-6AF5-44CD-B105-B62B54FB039C}">
  <dimension ref="A1:M62"/>
  <sheetViews>
    <sheetView topLeftCell="A28" workbookViewId="0">
      <selection activeCell="A54" sqref="A54:E54"/>
    </sheetView>
  </sheetViews>
  <sheetFormatPr defaultRowHeight="14.4" x14ac:dyDescent="0.3"/>
  <cols>
    <col min="1" max="1" width="12.5546875" bestFit="1" customWidth="1"/>
    <col min="2" max="2" width="15.33203125" bestFit="1" customWidth="1"/>
    <col min="3" max="3" width="9" bestFit="1" customWidth="1"/>
    <col min="4" max="4" width="7.21875" bestFit="1" customWidth="1"/>
    <col min="5" max="5" width="8" bestFit="1" customWidth="1"/>
    <col min="6" max="6" width="10.77734375" bestFit="1" customWidth="1"/>
    <col min="7" max="8" width="7" bestFit="1" customWidth="1"/>
    <col min="9" max="11" width="6" bestFit="1" customWidth="1"/>
    <col min="12" max="12" width="5" bestFit="1" customWidth="1"/>
    <col min="13" max="13" width="6" bestFit="1" customWidth="1"/>
    <col min="14" max="14" width="10.77734375" bestFit="1" customWidth="1"/>
  </cols>
  <sheetData>
    <row r="1" spans="1:7" x14ac:dyDescent="0.3">
      <c r="A1" s="49" t="s">
        <v>111</v>
      </c>
      <c r="B1" s="49"/>
      <c r="C1" s="49"/>
      <c r="D1" s="49"/>
      <c r="E1" s="48"/>
      <c r="F1" s="48"/>
      <c r="G1" s="48"/>
    </row>
    <row r="3" spans="1:7" x14ac:dyDescent="0.3">
      <c r="A3" s="37" t="s">
        <v>117</v>
      </c>
      <c r="B3" t="s">
        <v>120</v>
      </c>
    </row>
    <row r="4" spans="1:7" x14ac:dyDescent="0.3">
      <c r="A4" s="38" t="s">
        <v>28</v>
      </c>
      <c r="B4" s="40">
        <v>239056</v>
      </c>
    </row>
    <row r="5" spans="1:7" x14ac:dyDescent="0.3">
      <c r="A5" s="38" t="s">
        <v>29</v>
      </c>
      <c r="B5" s="40">
        <v>365108.5</v>
      </c>
    </row>
    <row r="6" spans="1:7" x14ac:dyDescent="0.3">
      <c r="A6" s="38" t="s">
        <v>26</v>
      </c>
      <c r="B6" s="40">
        <v>472493</v>
      </c>
    </row>
    <row r="7" spans="1:7" x14ac:dyDescent="0.3">
      <c r="A7" s="38" t="s">
        <v>27</v>
      </c>
      <c r="B7" s="40">
        <v>161930</v>
      </c>
    </row>
    <row r="8" spans="1:7" x14ac:dyDescent="0.3">
      <c r="A8" s="38" t="s">
        <v>118</v>
      </c>
      <c r="B8" s="40">
        <v>1238587.5</v>
      </c>
    </row>
    <row r="9" spans="1:7" x14ac:dyDescent="0.3">
      <c r="A9" s="38"/>
      <c r="B9" s="40"/>
    </row>
    <row r="10" spans="1:7" x14ac:dyDescent="0.3">
      <c r="A10" s="49" t="s">
        <v>115</v>
      </c>
      <c r="B10" s="49"/>
      <c r="C10" s="49"/>
      <c r="D10" s="49"/>
    </row>
    <row r="12" spans="1:7" x14ac:dyDescent="0.3">
      <c r="A12" s="37" t="s">
        <v>117</v>
      </c>
      <c r="B12" t="s">
        <v>119</v>
      </c>
    </row>
    <row r="13" spans="1:7" x14ac:dyDescent="0.3">
      <c r="A13" s="38" t="s">
        <v>10</v>
      </c>
      <c r="B13" s="39">
        <v>225</v>
      </c>
    </row>
    <row r="14" spans="1:7" x14ac:dyDescent="0.3">
      <c r="A14" s="38" t="s">
        <v>3</v>
      </c>
      <c r="B14" s="39">
        <v>125</v>
      </c>
    </row>
    <row r="15" spans="1:7" x14ac:dyDescent="0.3">
      <c r="A15" s="38" t="s">
        <v>13</v>
      </c>
      <c r="B15" s="39">
        <v>500</v>
      </c>
    </row>
    <row r="16" spans="1:7" x14ac:dyDescent="0.3">
      <c r="A16" s="38" t="s">
        <v>9</v>
      </c>
      <c r="B16" s="39">
        <v>1198</v>
      </c>
    </row>
    <row r="17" spans="1:6" x14ac:dyDescent="0.3">
      <c r="A17" s="38" t="s">
        <v>11</v>
      </c>
      <c r="B17" s="39">
        <v>58.5</v>
      </c>
    </row>
    <row r="18" spans="1:6" x14ac:dyDescent="0.3">
      <c r="A18" s="38" t="s">
        <v>118</v>
      </c>
      <c r="B18" s="39">
        <v>581.01162790697674</v>
      </c>
    </row>
    <row r="19" spans="1:6" x14ac:dyDescent="0.3">
      <c r="A19" s="38"/>
      <c r="B19" s="39"/>
    </row>
    <row r="20" spans="1:6" x14ac:dyDescent="0.3">
      <c r="A20" s="49" t="s">
        <v>112</v>
      </c>
      <c r="B20" s="49"/>
      <c r="C20" s="49"/>
      <c r="D20" s="49"/>
    </row>
    <row r="22" spans="1:6" x14ac:dyDescent="0.3">
      <c r="A22" s="37" t="s">
        <v>120</v>
      </c>
      <c r="B22" s="37" t="s">
        <v>121</v>
      </c>
    </row>
    <row r="23" spans="1:6" x14ac:dyDescent="0.3">
      <c r="A23" s="37" t="s">
        <v>117</v>
      </c>
      <c r="B23" t="s">
        <v>28</v>
      </c>
      <c r="C23" t="s">
        <v>29</v>
      </c>
      <c r="D23" t="s">
        <v>26</v>
      </c>
      <c r="E23" t="s">
        <v>27</v>
      </c>
      <c r="F23" t="s">
        <v>118</v>
      </c>
    </row>
    <row r="24" spans="1:6" x14ac:dyDescent="0.3">
      <c r="A24" s="38" t="s">
        <v>122</v>
      </c>
      <c r="B24" s="40"/>
      <c r="C24" s="40">
        <v>25000</v>
      </c>
      <c r="D24" s="40">
        <v>113810</v>
      </c>
      <c r="E24" s="40">
        <v>23000</v>
      </c>
      <c r="F24" s="40">
        <v>161810</v>
      </c>
    </row>
    <row r="25" spans="1:6" x14ac:dyDescent="0.3">
      <c r="A25" s="38" t="s">
        <v>123</v>
      </c>
      <c r="B25" s="40">
        <v>43500</v>
      </c>
      <c r="C25" s="40">
        <v>43128</v>
      </c>
      <c r="D25" s="40">
        <v>2000</v>
      </c>
      <c r="E25" s="40">
        <v>6075</v>
      </c>
      <c r="F25" s="40">
        <v>94703</v>
      </c>
    </row>
    <row r="26" spans="1:6" x14ac:dyDescent="0.3">
      <c r="A26" s="38" t="s">
        <v>124</v>
      </c>
      <c r="B26" s="40"/>
      <c r="C26" s="40">
        <v>2925</v>
      </c>
      <c r="D26" s="40"/>
      <c r="E26" s="40">
        <v>3500</v>
      </c>
      <c r="F26" s="40">
        <v>6425</v>
      </c>
    </row>
    <row r="27" spans="1:6" x14ac:dyDescent="0.3">
      <c r="A27" s="38" t="s">
        <v>125</v>
      </c>
      <c r="B27" s="40"/>
      <c r="C27" s="40"/>
      <c r="D27" s="40">
        <v>220518</v>
      </c>
      <c r="E27" s="40"/>
      <c r="F27" s="40">
        <v>220518</v>
      </c>
    </row>
    <row r="28" spans="1:6" x14ac:dyDescent="0.3">
      <c r="A28" s="38" t="s">
        <v>126</v>
      </c>
      <c r="B28" s="40">
        <v>38336</v>
      </c>
      <c r="C28" s="40">
        <v>107820</v>
      </c>
      <c r="D28" s="40"/>
      <c r="E28" s="40">
        <v>103494</v>
      </c>
      <c r="F28" s="40">
        <v>249650</v>
      </c>
    </row>
    <row r="29" spans="1:6" x14ac:dyDescent="0.3">
      <c r="A29" s="38" t="s">
        <v>127</v>
      </c>
      <c r="B29" s="40"/>
      <c r="C29" s="40">
        <v>108445</v>
      </c>
      <c r="D29" s="40">
        <v>30000</v>
      </c>
      <c r="E29" s="40"/>
      <c r="F29" s="40">
        <v>138445</v>
      </c>
    </row>
    <row r="30" spans="1:6" x14ac:dyDescent="0.3">
      <c r="A30" s="38" t="s">
        <v>128</v>
      </c>
      <c r="B30" s="40">
        <v>40500</v>
      </c>
      <c r="C30" s="40">
        <v>3217.5</v>
      </c>
      <c r="D30" s="40">
        <v>18127</v>
      </c>
      <c r="E30" s="40"/>
      <c r="F30" s="40">
        <v>61844.5</v>
      </c>
    </row>
    <row r="31" spans="1:6" x14ac:dyDescent="0.3">
      <c r="A31" s="38" t="s">
        <v>129</v>
      </c>
      <c r="B31" s="40"/>
      <c r="C31" s="40">
        <v>2457</v>
      </c>
      <c r="D31" s="40">
        <v>41930</v>
      </c>
      <c r="E31" s="40">
        <v>375</v>
      </c>
      <c r="F31" s="40">
        <v>44762</v>
      </c>
    </row>
    <row r="32" spans="1:6" x14ac:dyDescent="0.3">
      <c r="A32" s="38" t="s">
        <v>130</v>
      </c>
      <c r="B32" s="40">
        <v>250</v>
      </c>
      <c r="C32" s="40"/>
      <c r="D32" s="40">
        <v>936</v>
      </c>
      <c r="E32" s="40">
        <v>25486</v>
      </c>
      <c r="F32" s="40">
        <v>26672</v>
      </c>
    </row>
    <row r="33" spans="1:6" x14ac:dyDescent="0.3">
      <c r="A33" s="38" t="s">
        <v>131</v>
      </c>
      <c r="B33" s="40">
        <v>28500</v>
      </c>
      <c r="C33" s="40">
        <v>14000</v>
      </c>
      <c r="D33" s="40">
        <v>31172</v>
      </c>
      <c r="E33" s="40"/>
      <c r="F33" s="40">
        <v>73672</v>
      </c>
    </row>
    <row r="34" spans="1:6" x14ac:dyDescent="0.3">
      <c r="A34" s="38" t="s">
        <v>132</v>
      </c>
      <c r="B34" s="40">
        <v>3375</v>
      </c>
      <c r="C34" s="40">
        <v>11116</v>
      </c>
      <c r="D34" s="40"/>
      <c r="E34" s="40"/>
      <c r="F34" s="40">
        <v>14491</v>
      </c>
    </row>
    <row r="35" spans="1:6" x14ac:dyDescent="0.3">
      <c r="A35" s="38" t="s">
        <v>133</v>
      </c>
      <c r="B35" s="40">
        <v>84595</v>
      </c>
      <c r="C35" s="40">
        <v>47000</v>
      </c>
      <c r="D35" s="40">
        <v>14000</v>
      </c>
      <c r="E35" s="40"/>
      <c r="F35" s="40">
        <v>145595</v>
      </c>
    </row>
    <row r="36" spans="1:6" x14ac:dyDescent="0.3">
      <c r="A36" s="38" t="s">
        <v>118</v>
      </c>
      <c r="B36" s="40">
        <v>239056</v>
      </c>
      <c r="C36" s="40">
        <v>365108.5</v>
      </c>
      <c r="D36" s="40">
        <v>472493</v>
      </c>
      <c r="E36" s="40">
        <v>161930</v>
      </c>
      <c r="F36" s="40">
        <v>1238587.5</v>
      </c>
    </row>
    <row r="37" spans="1:6" x14ac:dyDescent="0.3">
      <c r="A37" s="38"/>
      <c r="B37" s="40"/>
      <c r="C37" s="40"/>
      <c r="D37" s="40"/>
      <c r="E37" s="40"/>
      <c r="F37" s="40"/>
    </row>
    <row r="38" spans="1:6" x14ac:dyDescent="0.3">
      <c r="A38" s="49" t="s">
        <v>113</v>
      </c>
      <c r="B38" s="49"/>
      <c r="C38" s="49"/>
    </row>
    <row r="40" spans="1:6" x14ac:dyDescent="0.3">
      <c r="A40" s="37" t="s">
        <v>117</v>
      </c>
      <c r="B40" t="s">
        <v>120</v>
      </c>
    </row>
    <row r="41" spans="1:6" x14ac:dyDescent="0.3">
      <c r="A41" s="38" t="s">
        <v>18</v>
      </c>
      <c r="B41" s="40">
        <v>236703</v>
      </c>
    </row>
    <row r="42" spans="1:6" x14ac:dyDescent="0.3">
      <c r="A42" s="38" t="s">
        <v>15</v>
      </c>
      <c r="B42" s="40">
        <v>140955</v>
      </c>
    </row>
    <row r="43" spans="1:6" x14ac:dyDescent="0.3">
      <c r="A43" s="38" t="s">
        <v>16</v>
      </c>
      <c r="B43" s="40">
        <v>36100</v>
      </c>
    </row>
    <row r="44" spans="1:6" x14ac:dyDescent="0.3">
      <c r="A44" s="38" t="s">
        <v>22</v>
      </c>
      <c r="B44" s="40">
        <v>124016</v>
      </c>
    </row>
    <row r="45" spans="1:6" x14ac:dyDescent="0.3">
      <c r="A45" s="38" t="s">
        <v>21</v>
      </c>
      <c r="B45" s="40">
        <v>48204</v>
      </c>
    </row>
    <row r="46" spans="1:6" x14ac:dyDescent="0.3">
      <c r="A46" s="38" t="s">
        <v>17</v>
      </c>
      <c r="B46" s="40">
        <v>206373</v>
      </c>
    </row>
    <row r="47" spans="1:6" x14ac:dyDescent="0.3">
      <c r="A47" s="38" t="s">
        <v>24</v>
      </c>
      <c r="B47" s="40">
        <v>66836</v>
      </c>
    </row>
    <row r="48" spans="1:6" x14ac:dyDescent="0.3">
      <c r="A48" s="38" t="s">
        <v>19</v>
      </c>
      <c r="B48" s="40">
        <v>33698</v>
      </c>
    </row>
    <row r="49" spans="1:13" x14ac:dyDescent="0.3">
      <c r="A49" s="38" t="s">
        <v>20</v>
      </c>
      <c r="B49" s="40">
        <v>125037.5</v>
      </c>
    </row>
    <row r="50" spans="1:13" x14ac:dyDescent="0.3">
      <c r="A50" s="38" t="s">
        <v>23</v>
      </c>
      <c r="B50" s="40">
        <v>20975</v>
      </c>
    </row>
    <row r="51" spans="1:13" x14ac:dyDescent="0.3">
      <c r="A51" s="38" t="s">
        <v>14</v>
      </c>
      <c r="B51" s="40">
        <v>199690</v>
      </c>
    </row>
    <row r="52" spans="1:13" x14ac:dyDescent="0.3">
      <c r="A52" s="38" t="s">
        <v>118</v>
      </c>
      <c r="B52" s="40">
        <v>1238587.5</v>
      </c>
    </row>
    <row r="53" spans="1:13" x14ac:dyDescent="0.3">
      <c r="A53" s="38"/>
      <c r="B53" s="40"/>
    </row>
    <row r="54" spans="1:13" x14ac:dyDescent="0.3">
      <c r="A54" s="49" t="s">
        <v>114</v>
      </c>
      <c r="B54" s="49"/>
      <c r="C54" s="49"/>
      <c r="D54" s="49"/>
      <c r="E54" s="49"/>
    </row>
    <row r="56" spans="1:13" x14ac:dyDescent="0.3">
      <c r="A56" s="37" t="s">
        <v>120</v>
      </c>
      <c r="B56" s="37" t="s">
        <v>121</v>
      </c>
    </row>
    <row r="57" spans="1:13" x14ac:dyDescent="0.3">
      <c r="A57" s="37" t="s">
        <v>117</v>
      </c>
      <c r="B57" t="s">
        <v>122</v>
      </c>
      <c r="C57" t="s">
        <v>123</v>
      </c>
      <c r="D57" t="s">
        <v>124</v>
      </c>
      <c r="E57" t="s">
        <v>125</v>
      </c>
      <c r="F57" t="s">
        <v>126</v>
      </c>
      <c r="G57" t="s">
        <v>127</v>
      </c>
      <c r="H57" t="s">
        <v>128</v>
      </c>
      <c r="I57" t="s">
        <v>129</v>
      </c>
      <c r="J57" t="s">
        <v>130</v>
      </c>
      <c r="K57" t="s">
        <v>131</v>
      </c>
      <c r="L57" t="s">
        <v>132</v>
      </c>
      <c r="M57" t="s">
        <v>133</v>
      </c>
    </row>
    <row r="58" spans="1:13" x14ac:dyDescent="0.3">
      <c r="A58" s="38" t="s">
        <v>13</v>
      </c>
      <c r="B58" s="40">
        <v>48000</v>
      </c>
      <c r="C58" s="40">
        <v>45500</v>
      </c>
      <c r="D58" s="40">
        <v>3500</v>
      </c>
      <c r="E58" s="40">
        <v>30000</v>
      </c>
      <c r="F58" s="40">
        <v>40000</v>
      </c>
      <c r="G58" s="40">
        <v>30000</v>
      </c>
      <c r="H58" s="40">
        <v>55000</v>
      </c>
      <c r="I58" s="40"/>
      <c r="J58" s="40"/>
      <c r="K58" s="40">
        <v>42500</v>
      </c>
      <c r="L58" s="40">
        <v>5500</v>
      </c>
      <c r="M58" s="40">
        <v>61000</v>
      </c>
    </row>
    <row r="59" spans="1:13" x14ac:dyDescent="0.3">
      <c r="A59" s="38" t="s">
        <v>9</v>
      </c>
      <c r="B59" s="40">
        <v>113810</v>
      </c>
      <c r="C59" s="40">
        <v>43128</v>
      </c>
      <c r="D59" s="40"/>
      <c r="E59" s="40">
        <v>168918</v>
      </c>
      <c r="F59" s="40">
        <v>209650</v>
      </c>
      <c r="G59" s="40">
        <v>107820</v>
      </c>
      <c r="H59" s="40"/>
      <c r="I59" s="40">
        <v>41930</v>
      </c>
      <c r="J59" s="40">
        <v>8386</v>
      </c>
      <c r="K59" s="40">
        <v>16772</v>
      </c>
      <c r="L59" s="40"/>
      <c r="M59" s="40">
        <v>80266</v>
      </c>
    </row>
    <row r="60" spans="1:13" x14ac:dyDescent="0.3">
      <c r="A60" s="38" t="s">
        <v>10</v>
      </c>
      <c r="B60" s="40"/>
      <c r="C60" s="40">
        <v>6075</v>
      </c>
      <c r="D60" s="40"/>
      <c r="E60" s="40">
        <v>21600</v>
      </c>
      <c r="F60" s="40"/>
      <c r="G60" s="40"/>
      <c r="H60" s="40"/>
      <c r="I60" s="40"/>
      <c r="J60" s="40">
        <v>17100</v>
      </c>
      <c r="K60" s="40">
        <v>14400</v>
      </c>
      <c r="L60" s="40">
        <v>3375</v>
      </c>
      <c r="M60" s="40"/>
    </row>
    <row r="61" spans="1:13" x14ac:dyDescent="0.3">
      <c r="A61" s="38" t="s">
        <v>11</v>
      </c>
      <c r="B61" s="40"/>
      <c r="C61" s="40"/>
      <c r="D61" s="40">
        <v>2925</v>
      </c>
      <c r="E61" s="40"/>
      <c r="F61" s="40"/>
      <c r="G61" s="40"/>
      <c r="H61" s="40">
        <v>6844.5</v>
      </c>
      <c r="I61" s="40">
        <v>2457</v>
      </c>
      <c r="J61" s="40">
        <v>936</v>
      </c>
      <c r="K61" s="40"/>
      <c r="L61" s="40">
        <v>5616</v>
      </c>
      <c r="M61" s="40">
        <v>4329</v>
      </c>
    </row>
    <row r="62" spans="1:13" x14ac:dyDescent="0.3">
      <c r="A62" s="38" t="s">
        <v>3</v>
      </c>
      <c r="B62" s="40"/>
      <c r="C62" s="40"/>
      <c r="D62" s="40"/>
      <c r="E62" s="40"/>
      <c r="F62" s="40"/>
      <c r="G62" s="40">
        <v>625</v>
      </c>
      <c r="H62" s="40"/>
      <c r="I62" s="40">
        <v>375</v>
      </c>
      <c r="J62" s="40">
        <v>250</v>
      </c>
      <c r="K62" s="40"/>
      <c r="L62" s="40"/>
      <c r="M62" s="40"/>
    </row>
  </sheetData>
  <mergeCells count="5">
    <mergeCell ref="A1:D1"/>
    <mergeCell ref="A10:D10"/>
    <mergeCell ref="A20:D20"/>
    <mergeCell ref="A38:C38"/>
    <mergeCell ref="A54:E54"/>
  </mergeCells>
  <conditionalFormatting pivot="1" sqref="B58:M62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F8BC9-AC8A-40D6-97AC-97555E65437C}">
  <sheetPr>
    <tabColor theme="0"/>
  </sheetPr>
  <dimension ref="A1:S85"/>
  <sheetViews>
    <sheetView topLeftCell="E1" workbookViewId="0">
      <selection activeCell="S5" sqref="S5"/>
    </sheetView>
  </sheetViews>
  <sheetFormatPr defaultRowHeight="14.4" x14ac:dyDescent="0.3"/>
  <cols>
    <col min="1" max="1" width="14.6640625" customWidth="1"/>
    <col min="2" max="2" width="10.21875" customWidth="1"/>
    <col min="3" max="3" width="9.6640625" customWidth="1"/>
    <col min="8" max="8" width="11.88671875" customWidth="1"/>
    <col min="9" max="9" width="12.6640625" customWidth="1"/>
    <col min="10" max="10" width="11" customWidth="1"/>
    <col min="11" max="11" width="10.21875" customWidth="1"/>
    <col min="12" max="12" width="14.21875" customWidth="1"/>
    <col min="15" max="15" width="10.5546875" customWidth="1"/>
    <col min="16" max="16" width="10.109375" customWidth="1"/>
    <col min="17" max="18" width="13.88671875" customWidth="1"/>
    <col min="19" max="19" width="52" bestFit="1" customWidth="1"/>
    <col min="20" max="20" width="14.109375" bestFit="1" customWidth="1"/>
    <col min="21" max="21" width="10.33203125" bestFit="1" customWidth="1"/>
    <col min="23" max="23" width="14.109375" bestFit="1" customWidth="1"/>
    <col min="24" max="24" width="14.77734375" bestFit="1" customWidth="1"/>
    <col min="26" max="26" width="12.5546875" bestFit="1" customWidth="1"/>
    <col min="27" max="27" width="20.77734375" bestFit="1" customWidth="1"/>
  </cols>
  <sheetData>
    <row r="1" spans="1:19" x14ac:dyDescent="0.3">
      <c r="A1" s="33" t="s">
        <v>31</v>
      </c>
      <c r="B1" s="34" t="s">
        <v>32</v>
      </c>
      <c r="C1" s="34" t="s">
        <v>33</v>
      </c>
      <c r="D1" s="34" t="s">
        <v>34</v>
      </c>
      <c r="E1" s="34" t="s">
        <v>35</v>
      </c>
      <c r="F1" s="34" t="s">
        <v>36</v>
      </c>
      <c r="G1" s="34" t="s">
        <v>37</v>
      </c>
      <c r="H1" s="34" t="s">
        <v>38</v>
      </c>
      <c r="I1" s="34" t="s">
        <v>39</v>
      </c>
      <c r="J1" s="34" t="s">
        <v>40</v>
      </c>
      <c r="K1" s="34" t="s">
        <v>41</v>
      </c>
      <c r="L1" s="34" t="s">
        <v>42</v>
      </c>
      <c r="M1" s="34" t="s">
        <v>43</v>
      </c>
      <c r="N1" s="34" t="s">
        <v>44</v>
      </c>
      <c r="O1" s="34" t="s">
        <v>45</v>
      </c>
      <c r="P1" s="34" t="s">
        <v>46</v>
      </c>
      <c r="Q1" s="35" t="s">
        <v>47</v>
      </c>
      <c r="R1" s="34" t="s">
        <v>135</v>
      </c>
    </row>
    <row r="2" spans="1:19" x14ac:dyDescent="0.3">
      <c r="A2" s="15" t="s">
        <v>48</v>
      </c>
      <c r="B2" s="3" t="s">
        <v>101</v>
      </c>
      <c r="C2" s="3" t="s">
        <v>50</v>
      </c>
      <c r="D2" s="3" t="s">
        <v>102</v>
      </c>
      <c r="E2" s="3">
        <v>72</v>
      </c>
      <c r="F2" s="3">
        <v>65</v>
      </c>
      <c r="G2" s="3" t="s">
        <v>51</v>
      </c>
      <c r="H2" s="3" t="s">
        <v>51</v>
      </c>
      <c r="I2" s="3" t="s">
        <v>52</v>
      </c>
      <c r="J2" s="3" t="s">
        <v>53</v>
      </c>
      <c r="K2" s="3" t="s">
        <v>54</v>
      </c>
      <c r="L2" s="3" t="s">
        <v>54</v>
      </c>
      <c r="M2" s="3" t="s">
        <v>54</v>
      </c>
      <c r="N2" s="3" t="s">
        <v>55</v>
      </c>
      <c r="O2" s="3" t="s">
        <v>56</v>
      </c>
      <c r="P2" s="3" t="s">
        <v>56</v>
      </c>
      <c r="Q2" s="17" t="s">
        <v>55</v>
      </c>
      <c r="R2" s="45">
        <f>Table2[[#This Row],[mrp]]-Table2[[#This Row],[asp]]/Table2[[#This Row],[mrp]]</f>
        <v>71.097222222222229</v>
      </c>
    </row>
    <row r="3" spans="1:19" x14ac:dyDescent="0.3">
      <c r="A3" s="15" t="s">
        <v>57</v>
      </c>
      <c r="B3" s="3" t="s">
        <v>101</v>
      </c>
      <c r="C3" s="3" t="s">
        <v>50</v>
      </c>
      <c r="D3" s="3" t="s">
        <v>102</v>
      </c>
      <c r="E3" s="3">
        <v>29</v>
      </c>
      <c r="F3" s="3">
        <v>29</v>
      </c>
      <c r="G3" s="3" t="s">
        <v>51</v>
      </c>
      <c r="H3" s="3" t="s">
        <v>51</v>
      </c>
      <c r="I3" s="3" t="s">
        <v>52</v>
      </c>
      <c r="J3" s="3" t="s">
        <v>58</v>
      </c>
      <c r="K3" s="3" t="s">
        <v>59</v>
      </c>
      <c r="L3" s="3" t="s">
        <v>59</v>
      </c>
      <c r="M3" s="3" t="s">
        <v>60</v>
      </c>
      <c r="N3" s="3" t="s">
        <v>61</v>
      </c>
      <c r="O3" s="3" t="s">
        <v>56</v>
      </c>
      <c r="P3" s="3" t="s">
        <v>56</v>
      </c>
      <c r="Q3" s="17" t="s">
        <v>61</v>
      </c>
      <c r="R3" s="46">
        <f>Table2[[#This Row],[mrp]]-Table2[[#This Row],[asp]]/Table2[[#This Row],[mrp]]</f>
        <v>28</v>
      </c>
      <c r="S3" s="14" t="s">
        <v>106</v>
      </c>
    </row>
    <row r="4" spans="1:19" x14ac:dyDescent="0.3">
      <c r="A4" s="15" t="s">
        <v>62</v>
      </c>
      <c r="B4" s="3" t="s">
        <v>101</v>
      </c>
      <c r="C4" s="3" t="s">
        <v>50</v>
      </c>
      <c r="D4" s="3" t="s">
        <v>102</v>
      </c>
      <c r="E4" s="3">
        <v>55</v>
      </c>
      <c r="F4" s="3">
        <v>55</v>
      </c>
      <c r="G4" s="3" t="s">
        <v>63</v>
      </c>
      <c r="H4" s="3" t="s">
        <v>63</v>
      </c>
      <c r="I4" s="3" t="s">
        <v>64</v>
      </c>
      <c r="J4" s="3" t="s">
        <v>65</v>
      </c>
      <c r="K4" s="3" t="s">
        <v>66</v>
      </c>
      <c r="L4" s="3" t="s">
        <v>66</v>
      </c>
      <c r="M4" s="3" t="s">
        <v>66</v>
      </c>
      <c r="N4" s="3" t="s">
        <v>67</v>
      </c>
      <c r="O4" s="3" t="s">
        <v>56</v>
      </c>
      <c r="P4" s="3" t="s">
        <v>56</v>
      </c>
      <c r="Q4" s="17" t="s">
        <v>67</v>
      </c>
      <c r="R4" s="46">
        <f>Table2[[#This Row],[mrp]]-Table2[[#This Row],[asp]]/Table2[[#This Row],[mrp]]</f>
        <v>54</v>
      </c>
      <c r="S4" s="14" t="s">
        <v>107</v>
      </c>
    </row>
    <row r="5" spans="1:19" x14ac:dyDescent="0.3">
      <c r="A5" s="15" t="s">
        <v>62</v>
      </c>
      <c r="B5" s="3" t="s">
        <v>101</v>
      </c>
      <c r="C5" s="3" t="s">
        <v>50</v>
      </c>
      <c r="D5" s="3" t="s">
        <v>102</v>
      </c>
      <c r="E5" s="3">
        <v>55</v>
      </c>
      <c r="F5" s="3">
        <v>55</v>
      </c>
      <c r="G5" s="3" t="s">
        <v>63</v>
      </c>
      <c r="H5" s="3" t="s">
        <v>63</v>
      </c>
      <c r="I5" s="3" t="s">
        <v>64</v>
      </c>
      <c r="J5" s="3" t="s">
        <v>65</v>
      </c>
      <c r="K5" s="3" t="s">
        <v>66</v>
      </c>
      <c r="L5" s="3" t="s">
        <v>66</v>
      </c>
      <c r="M5" s="3" t="s">
        <v>66</v>
      </c>
      <c r="N5" s="3" t="s">
        <v>67</v>
      </c>
      <c r="O5" s="3" t="s">
        <v>56</v>
      </c>
      <c r="P5" s="3" t="s">
        <v>56</v>
      </c>
      <c r="Q5" s="17" t="s">
        <v>67</v>
      </c>
      <c r="R5" s="46">
        <f>Table2[[#This Row],[mrp]]-Table2[[#This Row],[asp]]/Table2[[#This Row],[mrp]]</f>
        <v>54</v>
      </c>
      <c r="S5" s="14" t="s">
        <v>108</v>
      </c>
    </row>
    <row r="6" spans="1:19" x14ac:dyDescent="0.3">
      <c r="A6" s="15" t="s">
        <v>68</v>
      </c>
      <c r="B6" s="3" t="s">
        <v>101</v>
      </c>
      <c r="C6" s="3" t="s">
        <v>50</v>
      </c>
      <c r="D6" s="3" t="s">
        <v>102</v>
      </c>
      <c r="E6" s="3">
        <v>35</v>
      </c>
      <c r="F6" s="3">
        <v>33</v>
      </c>
      <c r="G6" s="3" t="s">
        <v>69</v>
      </c>
      <c r="H6" s="3" t="s">
        <v>69</v>
      </c>
      <c r="I6" s="3" t="s">
        <v>64</v>
      </c>
      <c r="J6" s="3" t="s">
        <v>70</v>
      </c>
      <c r="K6" s="3" t="s">
        <v>54</v>
      </c>
      <c r="L6" s="3" t="s">
        <v>54</v>
      </c>
      <c r="M6" s="3" t="s">
        <v>54</v>
      </c>
      <c r="N6" s="3" t="s">
        <v>71</v>
      </c>
      <c r="O6" s="3" t="s">
        <v>56</v>
      </c>
      <c r="P6" s="3" t="s">
        <v>56</v>
      </c>
      <c r="Q6" s="17" t="s">
        <v>71</v>
      </c>
      <c r="R6" s="46">
        <f>Table2[[#This Row],[mrp]]-Table2[[#This Row],[asp]]/Table2[[#This Row],[mrp]]</f>
        <v>34.057142857142857</v>
      </c>
    </row>
    <row r="7" spans="1:19" x14ac:dyDescent="0.3">
      <c r="A7" s="15" t="s">
        <v>68</v>
      </c>
      <c r="B7" s="3" t="s">
        <v>101</v>
      </c>
      <c r="C7" s="3" t="s">
        <v>50</v>
      </c>
      <c r="D7" s="3" t="s">
        <v>102</v>
      </c>
      <c r="E7" s="3">
        <v>35</v>
      </c>
      <c r="F7" s="3">
        <v>35</v>
      </c>
      <c r="G7" s="3" t="s">
        <v>69</v>
      </c>
      <c r="H7" s="3" t="s">
        <v>69</v>
      </c>
      <c r="I7" s="3" t="s">
        <v>64</v>
      </c>
      <c r="J7" s="3" t="s">
        <v>70</v>
      </c>
      <c r="K7" s="3" t="s">
        <v>54</v>
      </c>
      <c r="L7" s="3" t="s">
        <v>54</v>
      </c>
      <c r="M7" s="3" t="s">
        <v>54</v>
      </c>
      <c r="N7" s="3" t="s">
        <v>71</v>
      </c>
      <c r="O7" s="3" t="s">
        <v>56</v>
      </c>
      <c r="P7" s="3" t="s">
        <v>56</v>
      </c>
      <c r="Q7" s="17" t="s">
        <v>71</v>
      </c>
      <c r="R7" s="46">
        <f>Table2[[#This Row],[mrp]]-Table2[[#This Row],[asp]]/Table2[[#This Row],[mrp]]</f>
        <v>34</v>
      </c>
    </row>
    <row r="8" spans="1:19" x14ac:dyDescent="0.3">
      <c r="A8" s="15" t="s">
        <v>68</v>
      </c>
      <c r="B8" s="3" t="s">
        <v>101</v>
      </c>
      <c r="C8" s="3" t="s">
        <v>50</v>
      </c>
      <c r="D8" s="3" t="s">
        <v>102</v>
      </c>
      <c r="E8" s="3">
        <v>35</v>
      </c>
      <c r="F8" s="3">
        <v>35</v>
      </c>
      <c r="G8" s="3" t="s">
        <v>69</v>
      </c>
      <c r="H8" s="3" t="s">
        <v>69</v>
      </c>
      <c r="I8" s="3" t="s">
        <v>64</v>
      </c>
      <c r="J8" s="3" t="s">
        <v>70</v>
      </c>
      <c r="K8" s="3" t="s">
        <v>54</v>
      </c>
      <c r="L8" s="3" t="s">
        <v>54</v>
      </c>
      <c r="M8" s="3" t="s">
        <v>54</v>
      </c>
      <c r="N8" s="3" t="s">
        <v>71</v>
      </c>
      <c r="O8" s="3" t="s">
        <v>56</v>
      </c>
      <c r="P8" s="3" t="s">
        <v>56</v>
      </c>
      <c r="Q8" s="17" t="s">
        <v>71</v>
      </c>
      <c r="R8" s="46">
        <f>Table2[[#This Row],[mrp]]-Table2[[#This Row],[asp]]/Table2[[#This Row],[mrp]]</f>
        <v>34</v>
      </c>
    </row>
    <row r="9" spans="1:19" x14ac:dyDescent="0.3">
      <c r="A9" s="15" t="s">
        <v>72</v>
      </c>
      <c r="B9" s="3" t="s">
        <v>101</v>
      </c>
      <c r="C9" s="3" t="s">
        <v>50</v>
      </c>
      <c r="D9" s="3" t="s">
        <v>102</v>
      </c>
      <c r="E9" s="3">
        <v>34</v>
      </c>
      <c r="F9" s="3">
        <v>34</v>
      </c>
      <c r="G9" s="3" t="s">
        <v>69</v>
      </c>
      <c r="H9" s="3" t="s">
        <v>69</v>
      </c>
      <c r="I9" s="3" t="s">
        <v>64</v>
      </c>
      <c r="J9" s="3" t="s">
        <v>73</v>
      </c>
      <c r="K9" s="3" t="s">
        <v>66</v>
      </c>
      <c r="L9" s="3" t="s">
        <v>66</v>
      </c>
      <c r="M9" s="3" t="s">
        <v>66</v>
      </c>
      <c r="N9" s="3" t="s">
        <v>71</v>
      </c>
      <c r="O9" s="3" t="s">
        <v>56</v>
      </c>
      <c r="P9" s="3" t="s">
        <v>56</v>
      </c>
      <c r="Q9" s="17" t="s">
        <v>71</v>
      </c>
      <c r="R9" s="46">
        <f>Table2[[#This Row],[mrp]]-Table2[[#This Row],[asp]]/Table2[[#This Row],[mrp]]</f>
        <v>33</v>
      </c>
    </row>
    <row r="10" spans="1:19" x14ac:dyDescent="0.3">
      <c r="A10" s="15" t="s">
        <v>72</v>
      </c>
      <c r="B10" s="3" t="s">
        <v>101</v>
      </c>
      <c r="C10" s="3" t="s">
        <v>50</v>
      </c>
      <c r="D10" s="3" t="s">
        <v>102</v>
      </c>
      <c r="E10" s="3">
        <v>34</v>
      </c>
      <c r="F10" s="3">
        <v>32</v>
      </c>
      <c r="G10" s="3" t="s">
        <v>69</v>
      </c>
      <c r="H10" s="3" t="s">
        <v>69</v>
      </c>
      <c r="I10" s="3" t="s">
        <v>64</v>
      </c>
      <c r="J10" s="3" t="s">
        <v>73</v>
      </c>
      <c r="K10" s="3" t="s">
        <v>66</v>
      </c>
      <c r="L10" s="3" t="s">
        <v>66</v>
      </c>
      <c r="M10" s="3" t="s">
        <v>66</v>
      </c>
      <c r="N10" s="3" t="s">
        <v>71</v>
      </c>
      <c r="O10" s="3" t="s">
        <v>56</v>
      </c>
      <c r="P10" s="3" t="s">
        <v>56</v>
      </c>
      <c r="Q10" s="17" t="s">
        <v>71</v>
      </c>
      <c r="R10" s="46">
        <f>Table2[[#This Row],[mrp]]-Table2[[#This Row],[asp]]/Table2[[#This Row],[mrp]]</f>
        <v>33.058823529411768</v>
      </c>
    </row>
    <row r="11" spans="1:19" x14ac:dyDescent="0.3">
      <c r="A11" s="15" t="s">
        <v>72</v>
      </c>
      <c r="B11" s="3" t="s">
        <v>101</v>
      </c>
      <c r="C11" s="3" t="s">
        <v>50</v>
      </c>
      <c r="D11" s="3" t="s">
        <v>102</v>
      </c>
      <c r="E11" s="3">
        <v>34</v>
      </c>
      <c r="F11" s="3">
        <v>34</v>
      </c>
      <c r="G11" s="3" t="s">
        <v>69</v>
      </c>
      <c r="H11" s="3" t="s">
        <v>69</v>
      </c>
      <c r="I11" s="3" t="s">
        <v>64</v>
      </c>
      <c r="J11" s="3" t="s">
        <v>73</v>
      </c>
      <c r="K11" s="3" t="s">
        <v>66</v>
      </c>
      <c r="L11" s="3" t="s">
        <v>66</v>
      </c>
      <c r="M11" s="3" t="s">
        <v>66</v>
      </c>
      <c r="N11" s="3" t="s">
        <v>71</v>
      </c>
      <c r="O11" s="3" t="s">
        <v>56</v>
      </c>
      <c r="P11" s="3" t="s">
        <v>56</v>
      </c>
      <c r="Q11" s="17" t="s">
        <v>71</v>
      </c>
      <c r="R11" s="46">
        <f>Table2[[#This Row],[mrp]]-Table2[[#This Row],[asp]]/Table2[[#This Row],[mrp]]</f>
        <v>33</v>
      </c>
    </row>
    <row r="12" spans="1:19" x14ac:dyDescent="0.3">
      <c r="A12" s="15" t="s">
        <v>74</v>
      </c>
      <c r="B12" s="3" t="s">
        <v>101</v>
      </c>
      <c r="C12" s="3" t="s">
        <v>50</v>
      </c>
      <c r="D12" s="3" t="s">
        <v>102</v>
      </c>
      <c r="E12" s="3">
        <v>101</v>
      </c>
      <c r="F12" s="3">
        <v>101</v>
      </c>
      <c r="G12" s="3" t="s">
        <v>63</v>
      </c>
      <c r="H12" s="3" t="s">
        <v>63</v>
      </c>
      <c r="I12" s="3" t="s">
        <v>64</v>
      </c>
      <c r="J12" s="3" t="s">
        <v>75</v>
      </c>
      <c r="K12" s="3" t="s">
        <v>54</v>
      </c>
      <c r="L12" s="3" t="s">
        <v>54</v>
      </c>
      <c r="M12" s="3" t="s">
        <v>54</v>
      </c>
      <c r="N12" s="3" t="s">
        <v>61</v>
      </c>
      <c r="O12" s="3" t="s">
        <v>56</v>
      </c>
      <c r="P12" s="3" t="s">
        <v>56</v>
      </c>
      <c r="Q12" s="17" t="s">
        <v>61</v>
      </c>
      <c r="R12" s="46">
        <f>Table2[[#This Row],[mrp]]-Table2[[#This Row],[asp]]/Table2[[#This Row],[mrp]]</f>
        <v>100</v>
      </c>
    </row>
    <row r="13" spans="1:19" x14ac:dyDescent="0.3">
      <c r="A13" s="15" t="s">
        <v>74</v>
      </c>
      <c r="B13" s="3" t="s">
        <v>101</v>
      </c>
      <c r="C13" s="3" t="s">
        <v>50</v>
      </c>
      <c r="D13" s="3" t="s">
        <v>102</v>
      </c>
      <c r="E13" s="3">
        <v>101</v>
      </c>
      <c r="F13" s="3">
        <v>96</v>
      </c>
      <c r="G13" s="3" t="s">
        <v>63</v>
      </c>
      <c r="H13" s="3" t="s">
        <v>63</v>
      </c>
      <c r="I13" s="3" t="s">
        <v>64</v>
      </c>
      <c r="J13" s="3" t="s">
        <v>75</v>
      </c>
      <c r="K13" s="3" t="s">
        <v>54</v>
      </c>
      <c r="L13" s="3" t="s">
        <v>54</v>
      </c>
      <c r="M13" s="3" t="s">
        <v>54</v>
      </c>
      <c r="N13" s="3" t="s">
        <v>61</v>
      </c>
      <c r="O13" s="3" t="s">
        <v>56</v>
      </c>
      <c r="P13" s="3" t="s">
        <v>56</v>
      </c>
      <c r="Q13" s="17" t="s">
        <v>61</v>
      </c>
      <c r="R13" s="46">
        <f>Table2[[#This Row],[mrp]]-Table2[[#This Row],[asp]]/Table2[[#This Row],[mrp]]</f>
        <v>100.04950495049505</v>
      </c>
    </row>
    <row r="14" spans="1:19" x14ac:dyDescent="0.3">
      <c r="A14" s="15" t="s">
        <v>74</v>
      </c>
      <c r="B14" s="3" t="s">
        <v>101</v>
      </c>
      <c r="C14" s="3" t="s">
        <v>50</v>
      </c>
      <c r="D14" s="3" t="s">
        <v>102</v>
      </c>
      <c r="E14" s="3">
        <v>101</v>
      </c>
      <c r="F14" s="3">
        <v>101</v>
      </c>
      <c r="G14" s="3" t="s">
        <v>63</v>
      </c>
      <c r="H14" s="3" t="s">
        <v>63</v>
      </c>
      <c r="I14" s="3" t="s">
        <v>64</v>
      </c>
      <c r="J14" s="3" t="s">
        <v>75</v>
      </c>
      <c r="K14" s="3" t="s">
        <v>54</v>
      </c>
      <c r="L14" s="3" t="s">
        <v>54</v>
      </c>
      <c r="M14" s="3" t="s">
        <v>54</v>
      </c>
      <c r="N14" s="3" t="s">
        <v>61</v>
      </c>
      <c r="O14" s="3" t="s">
        <v>56</v>
      </c>
      <c r="P14" s="3" t="s">
        <v>56</v>
      </c>
      <c r="Q14" s="17" t="s">
        <v>61</v>
      </c>
      <c r="R14" s="46">
        <f>Table2[[#This Row],[mrp]]-Table2[[#This Row],[asp]]/Table2[[#This Row],[mrp]]</f>
        <v>100</v>
      </c>
    </row>
    <row r="15" spans="1:19" x14ac:dyDescent="0.3">
      <c r="A15" s="15" t="s">
        <v>74</v>
      </c>
      <c r="B15" s="3" t="s">
        <v>101</v>
      </c>
      <c r="C15" s="3" t="s">
        <v>50</v>
      </c>
      <c r="D15" s="3" t="s">
        <v>102</v>
      </c>
      <c r="E15" s="3">
        <v>101</v>
      </c>
      <c r="F15" s="3">
        <v>96</v>
      </c>
      <c r="G15" s="3" t="s">
        <v>63</v>
      </c>
      <c r="H15" s="3" t="s">
        <v>63</v>
      </c>
      <c r="I15" s="3" t="s">
        <v>64</v>
      </c>
      <c r="J15" s="3" t="s">
        <v>75</v>
      </c>
      <c r="K15" s="3" t="s">
        <v>54</v>
      </c>
      <c r="L15" s="3" t="s">
        <v>54</v>
      </c>
      <c r="M15" s="3" t="s">
        <v>54</v>
      </c>
      <c r="N15" s="3" t="s">
        <v>61</v>
      </c>
      <c r="O15" s="3" t="s">
        <v>56</v>
      </c>
      <c r="P15" s="3" t="s">
        <v>56</v>
      </c>
      <c r="Q15" s="17" t="s">
        <v>61</v>
      </c>
      <c r="R15" s="46">
        <f>Table2[[#This Row],[mrp]]-Table2[[#This Row],[asp]]/Table2[[#This Row],[mrp]]</f>
        <v>100.04950495049505</v>
      </c>
    </row>
    <row r="16" spans="1:19" x14ac:dyDescent="0.3">
      <c r="A16" s="15" t="s">
        <v>76</v>
      </c>
      <c r="B16" s="3" t="s">
        <v>101</v>
      </c>
      <c r="C16" s="3" t="s">
        <v>50</v>
      </c>
      <c r="D16" s="3" t="s">
        <v>102</v>
      </c>
      <c r="E16" s="3">
        <v>50</v>
      </c>
      <c r="F16" s="3">
        <v>48</v>
      </c>
      <c r="G16" s="3" t="s">
        <v>69</v>
      </c>
      <c r="H16" s="3" t="s">
        <v>69</v>
      </c>
      <c r="I16" s="3" t="s">
        <v>64</v>
      </c>
      <c r="J16" s="3" t="s">
        <v>77</v>
      </c>
      <c r="K16" s="3" t="s">
        <v>59</v>
      </c>
      <c r="L16" s="3" t="s">
        <v>59</v>
      </c>
      <c r="M16" s="3" t="s">
        <v>78</v>
      </c>
      <c r="N16" s="3" t="s">
        <v>55</v>
      </c>
      <c r="O16" s="3" t="s">
        <v>56</v>
      </c>
      <c r="P16" s="3" t="s">
        <v>56</v>
      </c>
      <c r="Q16" s="17" t="s">
        <v>55</v>
      </c>
      <c r="R16" s="46">
        <f>Table2[[#This Row],[mrp]]-Table2[[#This Row],[asp]]/Table2[[#This Row],[mrp]]</f>
        <v>49.04</v>
      </c>
    </row>
    <row r="17" spans="1:18" x14ac:dyDescent="0.3">
      <c r="A17" s="15" t="s">
        <v>76</v>
      </c>
      <c r="B17" s="3" t="s">
        <v>101</v>
      </c>
      <c r="C17" s="3" t="s">
        <v>50</v>
      </c>
      <c r="D17" s="3" t="s">
        <v>102</v>
      </c>
      <c r="E17" s="3">
        <v>50</v>
      </c>
      <c r="F17" s="3">
        <v>50</v>
      </c>
      <c r="G17" s="3" t="s">
        <v>69</v>
      </c>
      <c r="H17" s="3" t="s">
        <v>69</v>
      </c>
      <c r="I17" s="3" t="s">
        <v>64</v>
      </c>
      <c r="J17" s="3" t="s">
        <v>77</v>
      </c>
      <c r="K17" s="3" t="s">
        <v>59</v>
      </c>
      <c r="L17" s="3" t="s">
        <v>59</v>
      </c>
      <c r="M17" s="3" t="s">
        <v>78</v>
      </c>
      <c r="N17" s="3" t="s">
        <v>55</v>
      </c>
      <c r="O17" s="3" t="s">
        <v>56</v>
      </c>
      <c r="P17" s="3" t="s">
        <v>56</v>
      </c>
      <c r="Q17" s="17" t="s">
        <v>55</v>
      </c>
      <c r="R17" s="46">
        <f>Table2[[#This Row],[mrp]]-Table2[[#This Row],[asp]]/Table2[[#This Row],[mrp]]</f>
        <v>49</v>
      </c>
    </row>
    <row r="18" spans="1:18" x14ac:dyDescent="0.3">
      <c r="A18" s="15" t="s">
        <v>79</v>
      </c>
      <c r="B18" s="3" t="s">
        <v>101</v>
      </c>
      <c r="C18" s="3" t="s">
        <v>50</v>
      </c>
      <c r="D18" s="3" t="s">
        <v>102</v>
      </c>
      <c r="E18" s="3">
        <v>34</v>
      </c>
      <c r="F18" s="3">
        <v>31</v>
      </c>
      <c r="G18" s="3" t="s">
        <v>69</v>
      </c>
      <c r="H18" s="3" t="s">
        <v>69</v>
      </c>
      <c r="I18" s="3" t="s">
        <v>64</v>
      </c>
      <c r="J18" s="3" t="s">
        <v>80</v>
      </c>
      <c r="K18" s="3" t="s">
        <v>59</v>
      </c>
      <c r="L18" s="3" t="s">
        <v>59</v>
      </c>
      <c r="M18" s="3" t="s">
        <v>81</v>
      </c>
      <c r="N18" s="3" t="s">
        <v>71</v>
      </c>
      <c r="O18" s="3" t="s">
        <v>56</v>
      </c>
      <c r="P18" s="3" t="s">
        <v>56</v>
      </c>
      <c r="Q18" s="17" t="s">
        <v>71</v>
      </c>
      <c r="R18" s="46">
        <f>Table2[[#This Row],[mrp]]-Table2[[#This Row],[asp]]/Table2[[#This Row],[mrp]]</f>
        <v>33.088235294117645</v>
      </c>
    </row>
    <row r="19" spans="1:18" x14ac:dyDescent="0.3">
      <c r="A19" s="15" t="s">
        <v>79</v>
      </c>
      <c r="B19" s="3" t="s">
        <v>101</v>
      </c>
      <c r="C19" s="3" t="s">
        <v>50</v>
      </c>
      <c r="D19" s="3" t="s">
        <v>102</v>
      </c>
      <c r="E19" s="3">
        <v>34</v>
      </c>
      <c r="F19" s="3">
        <v>31</v>
      </c>
      <c r="G19" s="3" t="s">
        <v>69</v>
      </c>
      <c r="H19" s="3" t="s">
        <v>69</v>
      </c>
      <c r="I19" s="3" t="s">
        <v>64</v>
      </c>
      <c r="J19" s="3" t="s">
        <v>80</v>
      </c>
      <c r="K19" s="3" t="s">
        <v>59</v>
      </c>
      <c r="L19" s="3" t="s">
        <v>59</v>
      </c>
      <c r="M19" s="3" t="s">
        <v>81</v>
      </c>
      <c r="N19" s="3" t="s">
        <v>71</v>
      </c>
      <c r="O19" s="3" t="s">
        <v>56</v>
      </c>
      <c r="P19" s="3" t="s">
        <v>56</v>
      </c>
      <c r="Q19" s="17" t="s">
        <v>71</v>
      </c>
      <c r="R19" s="46">
        <f>Table2[[#This Row],[mrp]]-Table2[[#This Row],[asp]]/Table2[[#This Row],[mrp]]</f>
        <v>33.088235294117645</v>
      </c>
    </row>
    <row r="20" spans="1:18" x14ac:dyDescent="0.3">
      <c r="A20" s="15" t="s">
        <v>79</v>
      </c>
      <c r="B20" s="3" t="s">
        <v>101</v>
      </c>
      <c r="C20" s="3" t="s">
        <v>50</v>
      </c>
      <c r="D20" s="3" t="s">
        <v>102</v>
      </c>
      <c r="E20" s="3">
        <v>34</v>
      </c>
      <c r="F20" s="3">
        <v>34</v>
      </c>
      <c r="G20" s="3" t="s">
        <v>69</v>
      </c>
      <c r="H20" s="3" t="s">
        <v>69</v>
      </c>
      <c r="I20" s="3" t="s">
        <v>64</v>
      </c>
      <c r="J20" s="3" t="s">
        <v>80</v>
      </c>
      <c r="K20" s="3" t="s">
        <v>59</v>
      </c>
      <c r="L20" s="3" t="s">
        <v>59</v>
      </c>
      <c r="M20" s="3" t="s">
        <v>81</v>
      </c>
      <c r="N20" s="3" t="s">
        <v>71</v>
      </c>
      <c r="O20" s="3" t="s">
        <v>56</v>
      </c>
      <c r="P20" s="3" t="s">
        <v>56</v>
      </c>
      <c r="Q20" s="17" t="s">
        <v>71</v>
      </c>
      <c r="R20" s="46">
        <f>Table2[[#This Row],[mrp]]-Table2[[#This Row],[asp]]/Table2[[#This Row],[mrp]]</f>
        <v>33</v>
      </c>
    </row>
    <row r="21" spans="1:18" x14ac:dyDescent="0.3">
      <c r="A21" s="15" t="s">
        <v>82</v>
      </c>
      <c r="B21" s="3" t="s">
        <v>101</v>
      </c>
      <c r="C21" s="3" t="s">
        <v>50</v>
      </c>
      <c r="D21" s="3" t="s">
        <v>102</v>
      </c>
      <c r="E21" s="3">
        <v>304</v>
      </c>
      <c r="F21" s="3">
        <v>304</v>
      </c>
      <c r="G21" s="3" t="s">
        <v>83</v>
      </c>
      <c r="H21" s="3" t="s">
        <v>83</v>
      </c>
      <c r="I21" s="3" t="s">
        <v>64</v>
      </c>
      <c r="J21" s="3" t="s">
        <v>84</v>
      </c>
      <c r="K21" s="3" t="s">
        <v>85</v>
      </c>
      <c r="L21" s="3" t="s">
        <v>85</v>
      </c>
      <c r="M21" s="3" t="s">
        <v>86</v>
      </c>
      <c r="N21" s="3" t="s">
        <v>67</v>
      </c>
      <c r="O21" s="3" t="s">
        <v>56</v>
      </c>
      <c r="P21" s="3" t="s">
        <v>56</v>
      </c>
      <c r="Q21" s="17" t="s">
        <v>67</v>
      </c>
      <c r="R21" s="46">
        <f>Table2[[#This Row],[mrp]]-Table2[[#This Row],[asp]]/Table2[[#This Row],[mrp]]</f>
        <v>303</v>
      </c>
    </row>
    <row r="22" spans="1:18" x14ac:dyDescent="0.3">
      <c r="A22" s="15" t="s">
        <v>82</v>
      </c>
      <c r="B22" s="3" t="s">
        <v>101</v>
      </c>
      <c r="C22" s="3" t="s">
        <v>50</v>
      </c>
      <c r="D22" s="3" t="s">
        <v>102</v>
      </c>
      <c r="E22" s="3">
        <v>304</v>
      </c>
      <c r="F22" s="3">
        <v>304</v>
      </c>
      <c r="G22" s="3" t="s">
        <v>83</v>
      </c>
      <c r="H22" s="3" t="s">
        <v>83</v>
      </c>
      <c r="I22" s="3" t="s">
        <v>64</v>
      </c>
      <c r="J22" s="3" t="s">
        <v>84</v>
      </c>
      <c r="K22" s="3" t="s">
        <v>85</v>
      </c>
      <c r="L22" s="3" t="s">
        <v>85</v>
      </c>
      <c r="M22" s="3" t="s">
        <v>86</v>
      </c>
      <c r="N22" s="3" t="s">
        <v>67</v>
      </c>
      <c r="O22" s="3" t="s">
        <v>56</v>
      </c>
      <c r="P22" s="3" t="s">
        <v>56</v>
      </c>
      <c r="Q22" s="17" t="s">
        <v>67</v>
      </c>
      <c r="R22" s="46">
        <f>Table2[[#This Row],[mrp]]-Table2[[#This Row],[asp]]/Table2[[#This Row],[mrp]]</f>
        <v>303</v>
      </c>
    </row>
    <row r="23" spans="1:18" x14ac:dyDescent="0.3">
      <c r="A23" s="15" t="s">
        <v>87</v>
      </c>
      <c r="B23" s="3" t="s">
        <v>101</v>
      </c>
      <c r="C23" s="3" t="s">
        <v>88</v>
      </c>
      <c r="D23" s="3" t="s">
        <v>105</v>
      </c>
      <c r="E23" s="3">
        <v>127</v>
      </c>
      <c r="F23" s="3">
        <v>124</v>
      </c>
      <c r="G23" s="3" t="s">
        <v>51</v>
      </c>
      <c r="H23" s="3" t="s">
        <v>51</v>
      </c>
      <c r="I23" s="3" t="s">
        <v>52</v>
      </c>
      <c r="J23" s="3" t="s">
        <v>89</v>
      </c>
      <c r="K23" s="3" t="s">
        <v>54</v>
      </c>
      <c r="L23" s="3" t="s">
        <v>54</v>
      </c>
      <c r="M23" s="3" t="s">
        <v>54</v>
      </c>
      <c r="N23" s="3" t="s">
        <v>90</v>
      </c>
      <c r="O23" s="3" t="s">
        <v>56</v>
      </c>
      <c r="P23" s="3" t="s">
        <v>56</v>
      </c>
      <c r="Q23" s="17" t="s">
        <v>90</v>
      </c>
      <c r="R23" s="46">
        <f>Table2[[#This Row],[mrp]]-Table2[[#This Row],[asp]]/Table2[[#This Row],[mrp]]</f>
        <v>126.02362204724409</v>
      </c>
    </row>
    <row r="24" spans="1:18" x14ac:dyDescent="0.3">
      <c r="A24" s="15" t="s">
        <v>62</v>
      </c>
      <c r="B24" s="3" t="s">
        <v>101</v>
      </c>
      <c r="C24" s="3" t="s">
        <v>88</v>
      </c>
      <c r="D24" s="3" t="s">
        <v>105</v>
      </c>
      <c r="E24" s="3">
        <v>55</v>
      </c>
      <c r="F24" s="3">
        <v>43</v>
      </c>
      <c r="G24" s="3" t="s">
        <v>63</v>
      </c>
      <c r="H24" s="3" t="s">
        <v>63</v>
      </c>
      <c r="I24" s="3" t="s">
        <v>64</v>
      </c>
      <c r="J24" s="3" t="s">
        <v>65</v>
      </c>
      <c r="K24" s="3" t="s">
        <v>66</v>
      </c>
      <c r="L24" s="3" t="s">
        <v>66</v>
      </c>
      <c r="M24" s="3" t="s">
        <v>66</v>
      </c>
      <c r="N24" s="3" t="s">
        <v>67</v>
      </c>
      <c r="O24" s="3" t="s">
        <v>56</v>
      </c>
      <c r="P24" s="3" t="s">
        <v>56</v>
      </c>
      <c r="Q24" s="17" t="s">
        <v>67</v>
      </c>
      <c r="R24" s="46">
        <f>Table2[[#This Row],[mrp]]-Table2[[#This Row],[asp]]/Table2[[#This Row],[mrp]]</f>
        <v>54.218181818181819</v>
      </c>
    </row>
    <row r="25" spans="1:18" x14ac:dyDescent="0.3">
      <c r="A25" s="15" t="s">
        <v>62</v>
      </c>
      <c r="B25" s="3" t="s">
        <v>101</v>
      </c>
      <c r="C25" s="3" t="s">
        <v>88</v>
      </c>
      <c r="D25" s="3" t="s">
        <v>105</v>
      </c>
      <c r="E25" s="3">
        <v>55</v>
      </c>
      <c r="F25" s="3">
        <v>55</v>
      </c>
      <c r="G25" s="3" t="s">
        <v>63</v>
      </c>
      <c r="H25" s="3" t="s">
        <v>63</v>
      </c>
      <c r="I25" s="3" t="s">
        <v>64</v>
      </c>
      <c r="J25" s="3" t="s">
        <v>65</v>
      </c>
      <c r="K25" s="3" t="s">
        <v>66</v>
      </c>
      <c r="L25" s="3" t="s">
        <v>66</v>
      </c>
      <c r="M25" s="3" t="s">
        <v>66</v>
      </c>
      <c r="N25" s="3" t="s">
        <v>67</v>
      </c>
      <c r="O25" s="3" t="s">
        <v>56</v>
      </c>
      <c r="P25" s="3" t="s">
        <v>56</v>
      </c>
      <c r="Q25" s="17" t="s">
        <v>67</v>
      </c>
      <c r="R25" s="46">
        <f>Table2[[#This Row],[mrp]]-Table2[[#This Row],[asp]]/Table2[[#This Row],[mrp]]</f>
        <v>54</v>
      </c>
    </row>
    <row r="26" spans="1:18" x14ac:dyDescent="0.3">
      <c r="A26" s="15" t="s">
        <v>68</v>
      </c>
      <c r="B26" s="3" t="s">
        <v>101</v>
      </c>
      <c r="C26" s="3" t="s">
        <v>88</v>
      </c>
      <c r="D26" s="3" t="s">
        <v>105</v>
      </c>
      <c r="E26" s="3">
        <v>35</v>
      </c>
      <c r="F26" s="3">
        <v>43</v>
      </c>
      <c r="G26" s="3" t="s">
        <v>69</v>
      </c>
      <c r="H26" s="3" t="s">
        <v>69</v>
      </c>
      <c r="I26" s="3" t="s">
        <v>64</v>
      </c>
      <c r="J26" s="3" t="s">
        <v>70</v>
      </c>
      <c r="K26" s="3" t="s">
        <v>54</v>
      </c>
      <c r="L26" s="3" t="s">
        <v>54</v>
      </c>
      <c r="M26" s="3" t="s">
        <v>54</v>
      </c>
      <c r="N26" s="3" t="s">
        <v>71</v>
      </c>
      <c r="O26" s="3" t="s">
        <v>56</v>
      </c>
      <c r="P26" s="3" t="s">
        <v>56</v>
      </c>
      <c r="Q26" s="17" t="s">
        <v>71</v>
      </c>
      <c r="R26" s="46">
        <f>Table2[[#This Row],[mrp]]-Table2[[#This Row],[asp]]/Table2[[#This Row],[mrp]]</f>
        <v>33.771428571428572</v>
      </c>
    </row>
    <row r="27" spans="1:18" x14ac:dyDescent="0.3">
      <c r="A27" s="15" t="s">
        <v>68</v>
      </c>
      <c r="B27" s="3" t="s">
        <v>101</v>
      </c>
      <c r="C27" s="3" t="s">
        <v>88</v>
      </c>
      <c r="D27" s="3" t="s">
        <v>105</v>
      </c>
      <c r="E27" s="3">
        <v>35</v>
      </c>
      <c r="F27" s="3">
        <v>35</v>
      </c>
      <c r="G27" s="3" t="s">
        <v>69</v>
      </c>
      <c r="H27" s="3" t="s">
        <v>69</v>
      </c>
      <c r="I27" s="3" t="s">
        <v>64</v>
      </c>
      <c r="J27" s="3" t="s">
        <v>70</v>
      </c>
      <c r="K27" s="3" t="s">
        <v>54</v>
      </c>
      <c r="L27" s="3" t="s">
        <v>54</v>
      </c>
      <c r="M27" s="3" t="s">
        <v>54</v>
      </c>
      <c r="N27" s="3" t="s">
        <v>71</v>
      </c>
      <c r="O27" s="3" t="s">
        <v>56</v>
      </c>
      <c r="P27" s="3" t="s">
        <v>56</v>
      </c>
      <c r="Q27" s="17" t="s">
        <v>71</v>
      </c>
      <c r="R27" s="46">
        <f>Table2[[#This Row],[mrp]]-Table2[[#This Row],[asp]]/Table2[[#This Row],[mrp]]</f>
        <v>34</v>
      </c>
    </row>
    <row r="28" spans="1:18" x14ac:dyDescent="0.3">
      <c r="A28" s="15" t="s">
        <v>68</v>
      </c>
      <c r="B28" s="3" t="s">
        <v>101</v>
      </c>
      <c r="C28" s="3" t="s">
        <v>88</v>
      </c>
      <c r="D28" s="3" t="s">
        <v>105</v>
      </c>
      <c r="E28" s="3">
        <v>35</v>
      </c>
      <c r="F28" s="3">
        <v>32</v>
      </c>
      <c r="G28" s="3" t="s">
        <v>69</v>
      </c>
      <c r="H28" s="3" t="s">
        <v>69</v>
      </c>
      <c r="I28" s="3" t="s">
        <v>64</v>
      </c>
      <c r="J28" s="3" t="s">
        <v>70</v>
      </c>
      <c r="K28" s="3" t="s">
        <v>54</v>
      </c>
      <c r="L28" s="3" t="s">
        <v>54</v>
      </c>
      <c r="M28" s="3" t="s">
        <v>54</v>
      </c>
      <c r="N28" s="3" t="s">
        <v>71</v>
      </c>
      <c r="O28" s="3" t="s">
        <v>56</v>
      </c>
      <c r="P28" s="3" t="s">
        <v>56</v>
      </c>
      <c r="Q28" s="17" t="s">
        <v>71</v>
      </c>
      <c r="R28" s="46">
        <f>Table2[[#This Row],[mrp]]-Table2[[#This Row],[asp]]/Table2[[#This Row],[mrp]]</f>
        <v>34.085714285714289</v>
      </c>
    </row>
    <row r="29" spans="1:18" x14ac:dyDescent="0.3">
      <c r="A29" s="15" t="s">
        <v>74</v>
      </c>
      <c r="B29" s="3" t="s">
        <v>101</v>
      </c>
      <c r="C29" s="3" t="s">
        <v>88</v>
      </c>
      <c r="D29" s="3" t="s">
        <v>105</v>
      </c>
      <c r="E29" s="3">
        <v>101</v>
      </c>
      <c r="F29" s="3">
        <v>101</v>
      </c>
      <c r="G29" s="3" t="s">
        <v>63</v>
      </c>
      <c r="H29" s="3" t="s">
        <v>63</v>
      </c>
      <c r="I29" s="3" t="s">
        <v>64</v>
      </c>
      <c r="J29" s="3" t="s">
        <v>75</v>
      </c>
      <c r="K29" s="3" t="s">
        <v>54</v>
      </c>
      <c r="L29" s="3" t="s">
        <v>54</v>
      </c>
      <c r="M29" s="3" t="s">
        <v>54</v>
      </c>
      <c r="N29" s="3" t="s">
        <v>61</v>
      </c>
      <c r="O29" s="3" t="s">
        <v>56</v>
      </c>
      <c r="P29" s="3" t="s">
        <v>56</v>
      </c>
      <c r="Q29" s="17" t="s">
        <v>61</v>
      </c>
      <c r="R29" s="46">
        <f>Table2[[#This Row],[mrp]]-Table2[[#This Row],[asp]]/Table2[[#This Row],[mrp]]</f>
        <v>100</v>
      </c>
    </row>
    <row r="30" spans="1:18" x14ac:dyDescent="0.3">
      <c r="A30" s="15" t="s">
        <v>74</v>
      </c>
      <c r="B30" s="3" t="s">
        <v>101</v>
      </c>
      <c r="C30" s="3" t="s">
        <v>88</v>
      </c>
      <c r="D30" s="3" t="s">
        <v>105</v>
      </c>
      <c r="E30" s="3">
        <v>101</v>
      </c>
      <c r="F30" s="3">
        <v>101</v>
      </c>
      <c r="G30" s="3" t="s">
        <v>63</v>
      </c>
      <c r="H30" s="3" t="s">
        <v>63</v>
      </c>
      <c r="I30" s="3" t="s">
        <v>64</v>
      </c>
      <c r="J30" s="3" t="s">
        <v>75</v>
      </c>
      <c r="K30" s="3" t="s">
        <v>54</v>
      </c>
      <c r="L30" s="3" t="s">
        <v>54</v>
      </c>
      <c r="M30" s="3" t="s">
        <v>54</v>
      </c>
      <c r="N30" s="3" t="s">
        <v>61</v>
      </c>
      <c r="O30" s="3" t="s">
        <v>56</v>
      </c>
      <c r="P30" s="3" t="s">
        <v>56</v>
      </c>
      <c r="Q30" s="17" t="s">
        <v>61</v>
      </c>
      <c r="R30" s="46">
        <f>Table2[[#This Row],[mrp]]-Table2[[#This Row],[asp]]/Table2[[#This Row],[mrp]]</f>
        <v>100</v>
      </c>
    </row>
    <row r="31" spans="1:18" x14ac:dyDescent="0.3">
      <c r="A31" s="15" t="s">
        <v>74</v>
      </c>
      <c r="B31" s="3" t="s">
        <v>101</v>
      </c>
      <c r="C31" s="3" t="s">
        <v>88</v>
      </c>
      <c r="D31" s="3" t="s">
        <v>105</v>
      </c>
      <c r="E31" s="3">
        <v>101</v>
      </c>
      <c r="F31" s="3">
        <v>101</v>
      </c>
      <c r="G31" s="3" t="s">
        <v>63</v>
      </c>
      <c r="H31" s="3" t="s">
        <v>63</v>
      </c>
      <c r="I31" s="3" t="s">
        <v>64</v>
      </c>
      <c r="J31" s="3" t="s">
        <v>75</v>
      </c>
      <c r="K31" s="3" t="s">
        <v>54</v>
      </c>
      <c r="L31" s="3" t="s">
        <v>54</v>
      </c>
      <c r="M31" s="3" t="s">
        <v>54</v>
      </c>
      <c r="N31" s="3" t="s">
        <v>61</v>
      </c>
      <c r="O31" s="3" t="s">
        <v>56</v>
      </c>
      <c r="P31" s="3" t="s">
        <v>56</v>
      </c>
      <c r="Q31" s="17" t="s">
        <v>61</v>
      </c>
      <c r="R31" s="46">
        <f>Table2[[#This Row],[mrp]]-Table2[[#This Row],[asp]]/Table2[[#This Row],[mrp]]</f>
        <v>100</v>
      </c>
    </row>
    <row r="32" spans="1:18" x14ac:dyDescent="0.3">
      <c r="A32" s="15" t="s">
        <v>74</v>
      </c>
      <c r="B32" s="3" t="s">
        <v>101</v>
      </c>
      <c r="C32" s="3" t="s">
        <v>88</v>
      </c>
      <c r="D32" s="3" t="s">
        <v>105</v>
      </c>
      <c r="E32" s="3">
        <v>101</v>
      </c>
      <c r="F32" s="3">
        <v>101</v>
      </c>
      <c r="G32" s="3" t="s">
        <v>63</v>
      </c>
      <c r="H32" s="3" t="s">
        <v>63</v>
      </c>
      <c r="I32" s="3" t="s">
        <v>64</v>
      </c>
      <c r="J32" s="3" t="s">
        <v>75</v>
      </c>
      <c r="K32" s="3" t="s">
        <v>54</v>
      </c>
      <c r="L32" s="3" t="s">
        <v>54</v>
      </c>
      <c r="M32" s="3" t="s">
        <v>54</v>
      </c>
      <c r="N32" s="3" t="s">
        <v>61</v>
      </c>
      <c r="O32" s="3" t="s">
        <v>56</v>
      </c>
      <c r="P32" s="3" t="s">
        <v>56</v>
      </c>
      <c r="Q32" s="17" t="s">
        <v>61</v>
      </c>
      <c r="R32" s="46">
        <f>Table2[[#This Row],[mrp]]-Table2[[#This Row],[asp]]/Table2[[#This Row],[mrp]]</f>
        <v>100</v>
      </c>
    </row>
    <row r="33" spans="1:18" x14ac:dyDescent="0.3">
      <c r="A33" s="15" t="s">
        <v>76</v>
      </c>
      <c r="B33" s="3" t="s">
        <v>101</v>
      </c>
      <c r="C33" s="3" t="s">
        <v>88</v>
      </c>
      <c r="D33" s="3" t="s">
        <v>105</v>
      </c>
      <c r="E33" s="3">
        <v>50</v>
      </c>
      <c r="F33" s="3">
        <v>50</v>
      </c>
      <c r="G33" s="3" t="s">
        <v>69</v>
      </c>
      <c r="H33" s="3" t="s">
        <v>69</v>
      </c>
      <c r="I33" s="3" t="s">
        <v>64</v>
      </c>
      <c r="J33" s="3" t="s">
        <v>77</v>
      </c>
      <c r="K33" s="3" t="s">
        <v>59</v>
      </c>
      <c r="L33" s="3" t="s">
        <v>59</v>
      </c>
      <c r="M33" s="3" t="s">
        <v>78</v>
      </c>
      <c r="N33" s="3" t="s">
        <v>55</v>
      </c>
      <c r="O33" s="3" t="s">
        <v>56</v>
      </c>
      <c r="P33" s="3" t="s">
        <v>56</v>
      </c>
      <c r="Q33" s="17" t="s">
        <v>55</v>
      </c>
      <c r="R33" s="46">
        <f>Table2[[#This Row],[mrp]]-Table2[[#This Row],[asp]]/Table2[[#This Row],[mrp]]</f>
        <v>49</v>
      </c>
    </row>
    <row r="34" spans="1:18" x14ac:dyDescent="0.3">
      <c r="A34" s="15" t="s">
        <v>76</v>
      </c>
      <c r="B34" s="3" t="s">
        <v>101</v>
      </c>
      <c r="C34" s="3" t="s">
        <v>88</v>
      </c>
      <c r="D34" s="3" t="s">
        <v>105</v>
      </c>
      <c r="E34" s="3">
        <v>50</v>
      </c>
      <c r="F34" s="3">
        <v>50</v>
      </c>
      <c r="G34" s="3" t="s">
        <v>69</v>
      </c>
      <c r="H34" s="3" t="s">
        <v>69</v>
      </c>
      <c r="I34" s="3" t="s">
        <v>64</v>
      </c>
      <c r="J34" s="3" t="s">
        <v>77</v>
      </c>
      <c r="K34" s="3" t="s">
        <v>59</v>
      </c>
      <c r="L34" s="3" t="s">
        <v>59</v>
      </c>
      <c r="M34" s="3" t="s">
        <v>78</v>
      </c>
      <c r="N34" s="3" t="s">
        <v>55</v>
      </c>
      <c r="O34" s="3" t="s">
        <v>56</v>
      </c>
      <c r="P34" s="3" t="s">
        <v>56</v>
      </c>
      <c r="Q34" s="17" t="s">
        <v>55</v>
      </c>
      <c r="R34" s="46">
        <f>Table2[[#This Row],[mrp]]-Table2[[#This Row],[asp]]/Table2[[#This Row],[mrp]]</f>
        <v>49</v>
      </c>
    </row>
    <row r="35" spans="1:18" x14ac:dyDescent="0.3">
      <c r="A35" s="15" t="s">
        <v>91</v>
      </c>
      <c r="B35" s="3" t="s">
        <v>101</v>
      </c>
      <c r="C35" s="3" t="s">
        <v>88</v>
      </c>
      <c r="D35" s="3" t="s">
        <v>105</v>
      </c>
      <c r="E35" s="3">
        <v>26</v>
      </c>
      <c r="F35" s="3">
        <v>26</v>
      </c>
      <c r="G35" s="3" t="s">
        <v>69</v>
      </c>
      <c r="H35" s="3" t="s">
        <v>69</v>
      </c>
      <c r="I35" s="3" t="s">
        <v>64</v>
      </c>
      <c r="J35" s="3" t="s">
        <v>92</v>
      </c>
      <c r="K35" s="3" t="s">
        <v>59</v>
      </c>
      <c r="L35" s="3" t="s">
        <v>59</v>
      </c>
      <c r="M35" s="3" t="s">
        <v>78</v>
      </c>
      <c r="N35" s="3" t="s">
        <v>61</v>
      </c>
      <c r="O35" s="3" t="s">
        <v>56</v>
      </c>
      <c r="P35" s="3" t="s">
        <v>56</v>
      </c>
      <c r="Q35" s="17" t="s">
        <v>61</v>
      </c>
      <c r="R35" s="46">
        <f>Table2[[#This Row],[mrp]]-Table2[[#This Row],[asp]]/Table2[[#This Row],[mrp]]</f>
        <v>25</v>
      </c>
    </row>
    <row r="36" spans="1:18" x14ac:dyDescent="0.3">
      <c r="A36" s="15" t="s">
        <v>79</v>
      </c>
      <c r="B36" s="3" t="s">
        <v>101</v>
      </c>
      <c r="C36" s="3" t="s">
        <v>88</v>
      </c>
      <c r="D36" s="3" t="s">
        <v>105</v>
      </c>
      <c r="E36" s="3">
        <v>34</v>
      </c>
      <c r="F36" s="3">
        <v>34</v>
      </c>
      <c r="G36" s="3" t="s">
        <v>69</v>
      </c>
      <c r="H36" s="3" t="s">
        <v>69</v>
      </c>
      <c r="I36" s="3" t="s">
        <v>64</v>
      </c>
      <c r="J36" s="3" t="s">
        <v>80</v>
      </c>
      <c r="K36" s="3" t="s">
        <v>59</v>
      </c>
      <c r="L36" s="3" t="s">
        <v>59</v>
      </c>
      <c r="M36" s="3" t="s">
        <v>81</v>
      </c>
      <c r="N36" s="3" t="s">
        <v>71</v>
      </c>
      <c r="O36" s="3" t="s">
        <v>56</v>
      </c>
      <c r="P36" s="3" t="s">
        <v>56</v>
      </c>
      <c r="Q36" s="17" t="s">
        <v>71</v>
      </c>
      <c r="R36" s="46">
        <f>Table2[[#This Row],[mrp]]-Table2[[#This Row],[asp]]/Table2[[#This Row],[mrp]]</f>
        <v>33</v>
      </c>
    </row>
    <row r="37" spans="1:18" x14ac:dyDescent="0.3">
      <c r="A37" s="15" t="s">
        <v>79</v>
      </c>
      <c r="B37" s="3" t="s">
        <v>101</v>
      </c>
      <c r="C37" s="3" t="s">
        <v>88</v>
      </c>
      <c r="D37" s="3" t="s">
        <v>105</v>
      </c>
      <c r="E37" s="3">
        <v>34</v>
      </c>
      <c r="F37" s="3">
        <v>34</v>
      </c>
      <c r="G37" s="3" t="s">
        <v>69</v>
      </c>
      <c r="H37" s="3" t="s">
        <v>69</v>
      </c>
      <c r="I37" s="3" t="s">
        <v>64</v>
      </c>
      <c r="J37" s="3" t="s">
        <v>80</v>
      </c>
      <c r="K37" s="3" t="s">
        <v>59</v>
      </c>
      <c r="L37" s="3" t="s">
        <v>59</v>
      </c>
      <c r="M37" s="3" t="s">
        <v>81</v>
      </c>
      <c r="N37" s="3" t="s">
        <v>71</v>
      </c>
      <c r="O37" s="3" t="s">
        <v>56</v>
      </c>
      <c r="P37" s="3" t="s">
        <v>56</v>
      </c>
      <c r="Q37" s="17" t="s">
        <v>71</v>
      </c>
      <c r="R37" s="46">
        <f>Table2[[#This Row],[mrp]]-Table2[[#This Row],[asp]]/Table2[[#This Row],[mrp]]</f>
        <v>33</v>
      </c>
    </row>
    <row r="38" spans="1:18" x14ac:dyDescent="0.3">
      <c r="A38" s="15" t="s">
        <v>79</v>
      </c>
      <c r="B38" s="3" t="s">
        <v>101</v>
      </c>
      <c r="C38" s="3" t="s">
        <v>88</v>
      </c>
      <c r="D38" s="3" t="s">
        <v>105</v>
      </c>
      <c r="E38" s="3">
        <v>34</v>
      </c>
      <c r="F38" s="3">
        <v>34</v>
      </c>
      <c r="G38" s="3" t="s">
        <v>69</v>
      </c>
      <c r="H38" s="3" t="s">
        <v>69</v>
      </c>
      <c r="I38" s="3" t="s">
        <v>64</v>
      </c>
      <c r="J38" s="3" t="s">
        <v>80</v>
      </c>
      <c r="K38" s="3" t="s">
        <v>59</v>
      </c>
      <c r="L38" s="3" t="s">
        <v>59</v>
      </c>
      <c r="M38" s="3" t="s">
        <v>81</v>
      </c>
      <c r="N38" s="3" t="s">
        <v>71</v>
      </c>
      <c r="O38" s="3" t="s">
        <v>56</v>
      </c>
      <c r="P38" s="3" t="s">
        <v>56</v>
      </c>
      <c r="Q38" s="17" t="s">
        <v>71</v>
      </c>
      <c r="R38" s="46">
        <f>Table2[[#This Row],[mrp]]-Table2[[#This Row],[asp]]/Table2[[#This Row],[mrp]]</f>
        <v>33</v>
      </c>
    </row>
    <row r="39" spans="1:18" x14ac:dyDescent="0.3">
      <c r="A39" s="15" t="s">
        <v>87</v>
      </c>
      <c r="B39" s="3" t="s">
        <v>101</v>
      </c>
      <c r="C39" s="3" t="s">
        <v>93</v>
      </c>
      <c r="D39" s="3" t="s">
        <v>104</v>
      </c>
      <c r="E39" s="3">
        <v>127</v>
      </c>
      <c r="F39" s="3">
        <v>125</v>
      </c>
      <c r="G39" s="3" t="s">
        <v>51</v>
      </c>
      <c r="H39" s="3" t="s">
        <v>51</v>
      </c>
      <c r="I39" s="3" t="s">
        <v>52</v>
      </c>
      <c r="J39" s="3" t="s">
        <v>89</v>
      </c>
      <c r="K39" s="3" t="s">
        <v>54</v>
      </c>
      <c r="L39" s="3" t="s">
        <v>54</v>
      </c>
      <c r="M39" s="3" t="s">
        <v>54</v>
      </c>
      <c r="N39" s="3" t="s">
        <v>90</v>
      </c>
      <c r="O39" s="3" t="s">
        <v>56</v>
      </c>
      <c r="P39" s="3" t="s">
        <v>56</v>
      </c>
      <c r="Q39" s="17" t="s">
        <v>90</v>
      </c>
      <c r="R39" s="46">
        <f>Table2[[#This Row],[mrp]]-Table2[[#This Row],[asp]]/Table2[[#This Row],[mrp]]</f>
        <v>126.01574803149606</v>
      </c>
    </row>
    <row r="40" spans="1:18" x14ac:dyDescent="0.3">
      <c r="A40" s="15" t="s">
        <v>57</v>
      </c>
      <c r="B40" s="3" t="s">
        <v>101</v>
      </c>
      <c r="C40" s="3" t="s">
        <v>93</v>
      </c>
      <c r="D40" s="3" t="s">
        <v>104</v>
      </c>
      <c r="E40" s="3">
        <v>29</v>
      </c>
      <c r="F40" s="3">
        <v>23</v>
      </c>
      <c r="G40" s="3" t="s">
        <v>51</v>
      </c>
      <c r="H40" s="3" t="s">
        <v>51</v>
      </c>
      <c r="I40" s="3" t="s">
        <v>52</v>
      </c>
      <c r="J40" s="3" t="s">
        <v>58</v>
      </c>
      <c r="K40" s="3" t="s">
        <v>59</v>
      </c>
      <c r="L40" s="3" t="s">
        <v>59</v>
      </c>
      <c r="M40" s="3" t="s">
        <v>60</v>
      </c>
      <c r="N40" s="3" t="s">
        <v>61</v>
      </c>
      <c r="O40" s="3" t="s">
        <v>56</v>
      </c>
      <c r="P40" s="3" t="s">
        <v>56</v>
      </c>
      <c r="Q40" s="17" t="s">
        <v>61</v>
      </c>
      <c r="R40" s="46">
        <f>Table2[[#This Row],[mrp]]-Table2[[#This Row],[asp]]/Table2[[#This Row],[mrp]]</f>
        <v>28.206896551724139</v>
      </c>
    </row>
    <row r="41" spans="1:18" x14ac:dyDescent="0.3">
      <c r="A41" s="15" t="s">
        <v>68</v>
      </c>
      <c r="B41" s="3" t="s">
        <v>101</v>
      </c>
      <c r="C41" s="3" t="s">
        <v>93</v>
      </c>
      <c r="D41" s="3" t="s">
        <v>104</v>
      </c>
      <c r="E41" s="3">
        <v>35</v>
      </c>
      <c r="F41" s="3">
        <v>31</v>
      </c>
      <c r="G41" s="3" t="s">
        <v>69</v>
      </c>
      <c r="H41" s="3" t="s">
        <v>69</v>
      </c>
      <c r="I41" s="3" t="s">
        <v>64</v>
      </c>
      <c r="J41" s="3" t="s">
        <v>70</v>
      </c>
      <c r="K41" s="3" t="s">
        <v>54</v>
      </c>
      <c r="L41" s="3" t="s">
        <v>54</v>
      </c>
      <c r="M41" s="3" t="s">
        <v>54</v>
      </c>
      <c r="N41" s="3" t="s">
        <v>71</v>
      </c>
      <c r="O41" s="3" t="s">
        <v>56</v>
      </c>
      <c r="P41" s="3" t="s">
        <v>56</v>
      </c>
      <c r="Q41" s="17" t="s">
        <v>71</v>
      </c>
      <c r="R41" s="46">
        <f>Table2[[#This Row],[mrp]]-Table2[[#This Row],[asp]]/Table2[[#This Row],[mrp]]</f>
        <v>34.114285714285714</v>
      </c>
    </row>
    <row r="42" spans="1:18" x14ac:dyDescent="0.3">
      <c r="A42" s="15" t="s">
        <v>68</v>
      </c>
      <c r="B42" s="3" t="s">
        <v>101</v>
      </c>
      <c r="C42" s="3" t="s">
        <v>93</v>
      </c>
      <c r="D42" s="3" t="s">
        <v>104</v>
      </c>
      <c r="E42" s="3">
        <v>35</v>
      </c>
      <c r="F42" s="3">
        <v>35</v>
      </c>
      <c r="G42" s="3" t="s">
        <v>69</v>
      </c>
      <c r="H42" s="3" t="s">
        <v>69</v>
      </c>
      <c r="I42" s="3" t="s">
        <v>64</v>
      </c>
      <c r="J42" s="3" t="s">
        <v>70</v>
      </c>
      <c r="K42" s="3" t="s">
        <v>54</v>
      </c>
      <c r="L42" s="3" t="s">
        <v>54</v>
      </c>
      <c r="M42" s="3" t="s">
        <v>54</v>
      </c>
      <c r="N42" s="3" t="s">
        <v>71</v>
      </c>
      <c r="O42" s="3" t="s">
        <v>56</v>
      </c>
      <c r="P42" s="3" t="s">
        <v>56</v>
      </c>
      <c r="Q42" s="17" t="s">
        <v>71</v>
      </c>
      <c r="R42" s="46">
        <f>Table2[[#This Row],[mrp]]-Table2[[#This Row],[asp]]/Table2[[#This Row],[mrp]]</f>
        <v>34</v>
      </c>
    </row>
    <row r="43" spans="1:18" x14ac:dyDescent="0.3">
      <c r="A43" s="15" t="s">
        <v>68</v>
      </c>
      <c r="B43" s="3" t="s">
        <v>101</v>
      </c>
      <c r="C43" s="3" t="s">
        <v>93</v>
      </c>
      <c r="D43" s="3" t="s">
        <v>104</v>
      </c>
      <c r="E43" s="3">
        <v>35</v>
      </c>
      <c r="F43" s="3">
        <v>31</v>
      </c>
      <c r="G43" s="3" t="s">
        <v>69</v>
      </c>
      <c r="H43" s="3" t="s">
        <v>69</v>
      </c>
      <c r="I43" s="3" t="s">
        <v>64</v>
      </c>
      <c r="J43" s="3" t="s">
        <v>70</v>
      </c>
      <c r="K43" s="3" t="s">
        <v>54</v>
      </c>
      <c r="L43" s="3" t="s">
        <v>54</v>
      </c>
      <c r="M43" s="3" t="s">
        <v>54</v>
      </c>
      <c r="N43" s="3" t="s">
        <v>71</v>
      </c>
      <c r="O43" s="3" t="s">
        <v>56</v>
      </c>
      <c r="P43" s="3" t="s">
        <v>56</v>
      </c>
      <c r="Q43" s="17" t="s">
        <v>71</v>
      </c>
      <c r="R43" s="46">
        <f>Table2[[#This Row],[mrp]]-Table2[[#This Row],[asp]]/Table2[[#This Row],[mrp]]</f>
        <v>34.114285714285714</v>
      </c>
    </row>
    <row r="44" spans="1:18" x14ac:dyDescent="0.3">
      <c r="A44" s="15" t="s">
        <v>74</v>
      </c>
      <c r="B44" s="3" t="s">
        <v>101</v>
      </c>
      <c r="C44" s="3" t="s">
        <v>93</v>
      </c>
      <c r="D44" s="3" t="s">
        <v>104</v>
      </c>
      <c r="E44" s="3">
        <v>101</v>
      </c>
      <c r="F44" s="3">
        <v>95</v>
      </c>
      <c r="G44" s="3" t="s">
        <v>63</v>
      </c>
      <c r="H44" s="3" t="s">
        <v>63</v>
      </c>
      <c r="I44" s="3" t="s">
        <v>64</v>
      </c>
      <c r="J44" s="3" t="s">
        <v>75</v>
      </c>
      <c r="K44" s="3" t="s">
        <v>54</v>
      </c>
      <c r="L44" s="3" t="s">
        <v>54</v>
      </c>
      <c r="M44" s="3" t="s">
        <v>54</v>
      </c>
      <c r="N44" s="3" t="s">
        <v>61</v>
      </c>
      <c r="O44" s="3" t="s">
        <v>56</v>
      </c>
      <c r="P44" s="3" t="s">
        <v>56</v>
      </c>
      <c r="Q44" s="17" t="s">
        <v>61</v>
      </c>
      <c r="R44" s="46">
        <f>Table2[[#This Row],[mrp]]-Table2[[#This Row],[asp]]/Table2[[#This Row],[mrp]]</f>
        <v>100.05940594059406</v>
      </c>
    </row>
    <row r="45" spans="1:18" x14ac:dyDescent="0.3">
      <c r="A45" s="15" t="s">
        <v>74</v>
      </c>
      <c r="B45" s="3" t="s">
        <v>116</v>
      </c>
      <c r="C45" s="3" t="s">
        <v>93</v>
      </c>
      <c r="D45" s="3" t="s">
        <v>104</v>
      </c>
      <c r="E45" s="3">
        <v>101</v>
      </c>
      <c r="F45" s="3">
        <v>95</v>
      </c>
      <c r="G45" s="3" t="s">
        <v>63</v>
      </c>
      <c r="H45" s="3" t="s">
        <v>63</v>
      </c>
      <c r="I45" s="3" t="s">
        <v>64</v>
      </c>
      <c r="J45" s="3" t="s">
        <v>75</v>
      </c>
      <c r="K45" s="3" t="s">
        <v>54</v>
      </c>
      <c r="L45" s="3" t="s">
        <v>54</v>
      </c>
      <c r="M45" s="3" t="s">
        <v>54</v>
      </c>
      <c r="N45" s="3" t="s">
        <v>61</v>
      </c>
      <c r="O45" s="3" t="s">
        <v>56</v>
      </c>
      <c r="P45" s="3" t="s">
        <v>56</v>
      </c>
      <c r="Q45" s="17" t="s">
        <v>61</v>
      </c>
      <c r="R45" s="46">
        <f>Table2[[#This Row],[mrp]]-Table2[[#This Row],[asp]]/Table2[[#This Row],[mrp]]</f>
        <v>100.05940594059406</v>
      </c>
    </row>
    <row r="46" spans="1:18" x14ac:dyDescent="0.3">
      <c r="A46" s="15" t="s">
        <v>74</v>
      </c>
      <c r="B46" s="3" t="s">
        <v>116</v>
      </c>
      <c r="C46" s="3" t="s">
        <v>93</v>
      </c>
      <c r="D46" s="3" t="s">
        <v>104</v>
      </c>
      <c r="E46" s="3">
        <v>101</v>
      </c>
      <c r="F46" s="3">
        <v>94</v>
      </c>
      <c r="G46" s="3" t="s">
        <v>63</v>
      </c>
      <c r="H46" s="3" t="s">
        <v>63</v>
      </c>
      <c r="I46" s="3" t="s">
        <v>64</v>
      </c>
      <c r="J46" s="3" t="s">
        <v>75</v>
      </c>
      <c r="K46" s="3" t="s">
        <v>54</v>
      </c>
      <c r="L46" s="3" t="s">
        <v>54</v>
      </c>
      <c r="M46" s="3" t="s">
        <v>54</v>
      </c>
      <c r="N46" s="3" t="s">
        <v>61</v>
      </c>
      <c r="O46" s="3" t="s">
        <v>56</v>
      </c>
      <c r="P46" s="3" t="s">
        <v>56</v>
      </c>
      <c r="Q46" s="17" t="s">
        <v>61</v>
      </c>
      <c r="R46" s="46">
        <f>Table2[[#This Row],[mrp]]-Table2[[#This Row],[asp]]/Table2[[#This Row],[mrp]]</f>
        <v>100.06930693069307</v>
      </c>
    </row>
    <row r="47" spans="1:18" x14ac:dyDescent="0.3">
      <c r="A47" s="15" t="s">
        <v>74</v>
      </c>
      <c r="B47" s="3" t="s">
        <v>116</v>
      </c>
      <c r="C47" s="3" t="s">
        <v>93</v>
      </c>
      <c r="D47" s="3" t="s">
        <v>104</v>
      </c>
      <c r="E47" s="3">
        <v>101</v>
      </c>
      <c r="F47" s="3">
        <v>94</v>
      </c>
      <c r="G47" s="3" t="s">
        <v>63</v>
      </c>
      <c r="H47" s="3" t="s">
        <v>63</v>
      </c>
      <c r="I47" s="3" t="s">
        <v>64</v>
      </c>
      <c r="J47" s="3" t="s">
        <v>75</v>
      </c>
      <c r="K47" s="3" t="s">
        <v>54</v>
      </c>
      <c r="L47" s="3" t="s">
        <v>54</v>
      </c>
      <c r="M47" s="3" t="s">
        <v>54</v>
      </c>
      <c r="N47" s="3" t="s">
        <v>61</v>
      </c>
      <c r="O47" s="3" t="s">
        <v>56</v>
      </c>
      <c r="P47" s="3" t="s">
        <v>56</v>
      </c>
      <c r="Q47" s="17" t="s">
        <v>61</v>
      </c>
      <c r="R47" s="46">
        <f>Table2[[#This Row],[mrp]]-Table2[[#This Row],[asp]]/Table2[[#This Row],[mrp]]</f>
        <v>100.06930693069307</v>
      </c>
    </row>
    <row r="48" spans="1:18" x14ac:dyDescent="0.3">
      <c r="A48" s="15" t="s">
        <v>76</v>
      </c>
      <c r="B48" s="3" t="s">
        <v>116</v>
      </c>
      <c r="C48" s="3" t="s">
        <v>93</v>
      </c>
      <c r="D48" s="3" t="s">
        <v>104</v>
      </c>
      <c r="E48" s="3">
        <v>50</v>
      </c>
      <c r="F48" s="3">
        <v>48</v>
      </c>
      <c r="G48" s="3" t="s">
        <v>69</v>
      </c>
      <c r="H48" s="3" t="s">
        <v>69</v>
      </c>
      <c r="I48" s="3" t="s">
        <v>64</v>
      </c>
      <c r="J48" s="3" t="s">
        <v>77</v>
      </c>
      <c r="K48" s="3" t="s">
        <v>59</v>
      </c>
      <c r="L48" s="3" t="s">
        <v>59</v>
      </c>
      <c r="M48" s="3" t="s">
        <v>78</v>
      </c>
      <c r="N48" s="3" t="s">
        <v>55</v>
      </c>
      <c r="O48" s="3" t="s">
        <v>56</v>
      </c>
      <c r="P48" s="3" t="s">
        <v>56</v>
      </c>
      <c r="Q48" s="17" t="s">
        <v>55</v>
      </c>
      <c r="R48" s="46">
        <f>Table2[[#This Row],[mrp]]-Table2[[#This Row],[asp]]/Table2[[#This Row],[mrp]]</f>
        <v>49.04</v>
      </c>
    </row>
    <row r="49" spans="1:18" x14ac:dyDescent="0.3">
      <c r="A49" s="15" t="s">
        <v>76</v>
      </c>
      <c r="B49" s="3" t="s">
        <v>116</v>
      </c>
      <c r="C49" s="3" t="s">
        <v>93</v>
      </c>
      <c r="D49" s="3" t="s">
        <v>104</v>
      </c>
      <c r="E49" s="3">
        <v>50</v>
      </c>
      <c r="F49" s="3">
        <v>47</v>
      </c>
      <c r="G49" s="3" t="s">
        <v>69</v>
      </c>
      <c r="H49" s="3" t="s">
        <v>69</v>
      </c>
      <c r="I49" s="3" t="s">
        <v>64</v>
      </c>
      <c r="J49" s="3" t="s">
        <v>77</v>
      </c>
      <c r="K49" s="3" t="s">
        <v>59</v>
      </c>
      <c r="L49" s="3" t="s">
        <v>59</v>
      </c>
      <c r="M49" s="3" t="s">
        <v>78</v>
      </c>
      <c r="N49" s="3" t="s">
        <v>55</v>
      </c>
      <c r="O49" s="3" t="s">
        <v>56</v>
      </c>
      <c r="P49" s="3" t="s">
        <v>56</v>
      </c>
      <c r="Q49" s="17" t="s">
        <v>55</v>
      </c>
      <c r="R49" s="46">
        <f>Table2[[#This Row],[mrp]]-Table2[[#This Row],[asp]]/Table2[[#This Row],[mrp]]</f>
        <v>49.06</v>
      </c>
    </row>
    <row r="50" spans="1:18" x14ac:dyDescent="0.3">
      <c r="A50" s="15" t="s">
        <v>91</v>
      </c>
      <c r="B50" s="3" t="s">
        <v>116</v>
      </c>
      <c r="C50" s="3" t="s">
        <v>93</v>
      </c>
      <c r="D50" s="3" t="s">
        <v>104</v>
      </c>
      <c r="E50" s="3">
        <v>26</v>
      </c>
      <c r="F50" s="3">
        <v>23</v>
      </c>
      <c r="G50" s="3" t="s">
        <v>69</v>
      </c>
      <c r="H50" s="3" t="s">
        <v>69</v>
      </c>
      <c r="I50" s="3" t="s">
        <v>64</v>
      </c>
      <c r="J50" s="3" t="s">
        <v>92</v>
      </c>
      <c r="K50" s="3" t="s">
        <v>59</v>
      </c>
      <c r="L50" s="3" t="s">
        <v>59</v>
      </c>
      <c r="M50" s="3" t="s">
        <v>78</v>
      </c>
      <c r="N50" s="3" t="s">
        <v>61</v>
      </c>
      <c r="O50" s="3" t="s">
        <v>56</v>
      </c>
      <c r="P50" s="3" t="s">
        <v>56</v>
      </c>
      <c r="Q50" s="17" t="s">
        <v>61</v>
      </c>
      <c r="R50" s="46">
        <f>Table2[[#This Row],[mrp]]-Table2[[#This Row],[asp]]/Table2[[#This Row],[mrp]]</f>
        <v>25.115384615384617</v>
      </c>
    </row>
    <row r="51" spans="1:18" x14ac:dyDescent="0.3">
      <c r="A51" s="15" t="s">
        <v>82</v>
      </c>
      <c r="B51" s="3" t="s">
        <v>116</v>
      </c>
      <c r="C51" s="3" t="s">
        <v>93</v>
      </c>
      <c r="D51" s="3" t="s">
        <v>104</v>
      </c>
      <c r="E51" s="3">
        <v>304</v>
      </c>
      <c r="F51" s="3">
        <v>295</v>
      </c>
      <c r="G51" s="3" t="s">
        <v>83</v>
      </c>
      <c r="H51" s="3" t="s">
        <v>83</v>
      </c>
      <c r="I51" s="3" t="s">
        <v>64</v>
      </c>
      <c r="J51" s="3" t="s">
        <v>84</v>
      </c>
      <c r="K51" s="3" t="s">
        <v>85</v>
      </c>
      <c r="L51" s="3" t="s">
        <v>85</v>
      </c>
      <c r="M51" s="3" t="s">
        <v>86</v>
      </c>
      <c r="N51" s="3" t="s">
        <v>67</v>
      </c>
      <c r="O51" s="3" t="s">
        <v>56</v>
      </c>
      <c r="P51" s="3" t="s">
        <v>56</v>
      </c>
      <c r="Q51" s="17" t="s">
        <v>67</v>
      </c>
      <c r="R51" s="46">
        <f>Table2[[#This Row],[mrp]]-Table2[[#This Row],[asp]]/Table2[[#This Row],[mrp]]</f>
        <v>303.02960526315792</v>
      </c>
    </row>
    <row r="52" spans="1:18" x14ac:dyDescent="0.3">
      <c r="A52" s="15" t="s">
        <v>82</v>
      </c>
      <c r="B52" s="3" t="s">
        <v>116</v>
      </c>
      <c r="C52" s="3" t="s">
        <v>93</v>
      </c>
      <c r="D52" s="3" t="s">
        <v>104</v>
      </c>
      <c r="E52" s="3">
        <v>304</v>
      </c>
      <c r="F52" s="3">
        <v>295</v>
      </c>
      <c r="G52" s="3" t="s">
        <v>83</v>
      </c>
      <c r="H52" s="3" t="s">
        <v>83</v>
      </c>
      <c r="I52" s="3" t="s">
        <v>64</v>
      </c>
      <c r="J52" s="3" t="s">
        <v>84</v>
      </c>
      <c r="K52" s="3" t="s">
        <v>85</v>
      </c>
      <c r="L52" s="3" t="s">
        <v>85</v>
      </c>
      <c r="M52" s="3" t="s">
        <v>86</v>
      </c>
      <c r="N52" s="3" t="s">
        <v>67</v>
      </c>
      <c r="O52" s="3" t="s">
        <v>56</v>
      </c>
      <c r="P52" s="3" t="s">
        <v>56</v>
      </c>
      <c r="Q52" s="17" t="s">
        <v>67</v>
      </c>
      <c r="R52" s="46">
        <f>Table2[[#This Row],[mrp]]-Table2[[#This Row],[asp]]/Table2[[#This Row],[mrp]]</f>
        <v>303.02960526315792</v>
      </c>
    </row>
    <row r="53" spans="1:18" x14ac:dyDescent="0.3">
      <c r="A53" s="15" t="s">
        <v>48</v>
      </c>
      <c r="B53" s="3" t="s">
        <v>116</v>
      </c>
      <c r="C53" s="3" t="s">
        <v>94</v>
      </c>
      <c r="D53" s="3" t="s">
        <v>102</v>
      </c>
      <c r="E53" s="3">
        <v>72</v>
      </c>
      <c r="F53" s="3">
        <v>70</v>
      </c>
      <c r="G53" s="3" t="s">
        <v>51</v>
      </c>
      <c r="H53" s="3" t="s">
        <v>51</v>
      </c>
      <c r="I53" s="3" t="s">
        <v>52</v>
      </c>
      <c r="J53" s="3" t="s">
        <v>53</v>
      </c>
      <c r="K53" s="3" t="s">
        <v>54</v>
      </c>
      <c r="L53" s="3" t="s">
        <v>54</v>
      </c>
      <c r="M53" s="3" t="s">
        <v>54</v>
      </c>
      <c r="N53" s="3" t="s">
        <v>55</v>
      </c>
      <c r="O53" s="3" t="s">
        <v>56</v>
      </c>
      <c r="P53" s="3" t="s">
        <v>56</v>
      </c>
      <c r="Q53" s="17" t="s">
        <v>55</v>
      </c>
      <c r="R53" s="46">
        <f>Table2[[#This Row],[mrp]]-Table2[[#This Row],[asp]]/Table2[[#This Row],[mrp]]</f>
        <v>71.027777777777771</v>
      </c>
    </row>
    <row r="54" spans="1:18" x14ac:dyDescent="0.3">
      <c r="A54" s="15" t="s">
        <v>87</v>
      </c>
      <c r="B54" s="3" t="s">
        <v>116</v>
      </c>
      <c r="C54" s="3" t="s">
        <v>94</v>
      </c>
      <c r="D54" s="3" t="s">
        <v>102</v>
      </c>
      <c r="E54" s="3">
        <v>127</v>
      </c>
      <c r="F54" s="3">
        <v>127</v>
      </c>
      <c r="G54" s="3" t="s">
        <v>51</v>
      </c>
      <c r="H54" s="3" t="s">
        <v>51</v>
      </c>
      <c r="I54" s="3" t="s">
        <v>52</v>
      </c>
      <c r="J54" s="3" t="s">
        <v>89</v>
      </c>
      <c r="K54" s="3" t="s">
        <v>54</v>
      </c>
      <c r="L54" s="3" t="s">
        <v>54</v>
      </c>
      <c r="M54" s="3" t="s">
        <v>54</v>
      </c>
      <c r="N54" s="3" t="s">
        <v>90</v>
      </c>
      <c r="O54" s="3" t="s">
        <v>56</v>
      </c>
      <c r="P54" s="3" t="s">
        <v>56</v>
      </c>
      <c r="Q54" s="17" t="s">
        <v>90</v>
      </c>
      <c r="R54" s="46">
        <f>Table2[[#This Row],[mrp]]-Table2[[#This Row],[asp]]/Table2[[#This Row],[mrp]]</f>
        <v>126</v>
      </c>
    </row>
    <row r="55" spans="1:18" x14ac:dyDescent="0.3">
      <c r="A55" s="15" t="s">
        <v>57</v>
      </c>
      <c r="B55" s="3" t="s">
        <v>116</v>
      </c>
      <c r="C55" s="3" t="s">
        <v>94</v>
      </c>
      <c r="D55" s="3" t="s">
        <v>102</v>
      </c>
      <c r="E55" s="3">
        <v>29</v>
      </c>
      <c r="F55" s="3">
        <v>25</v>
      </c>
      <c r="G55" s="3" t="s">
        <v>51</v>
      </c>
      <c r="H55" s="3" t="s">
        <v>51</v>
      </c>
      <c r="I55" s="3" t="s">
        <v>52</v>
      </c>
      <c r="J55" s="3" t="s">
        <v>58</v>
      </c>
      <c r="K55" s="3" t="s">
        <v>59</v>
      </c>
      <c r="L55" s="3" t="s">
        <v>59</v>
      </c>
      <c r="M55" s="3" t="s">
        <v>60</v>
      </c>
      <c r="N55" s="3" t="s">
        <v>61</v>
      </c>
      <c r="O55" s="3" t="s">
        <v>56</v>
      </c>
      <c r="P55" s="3" t="s">
        <v>56</v>
      </c>
      <c r="Q55" s="17" t="s">
        <v>61</v>
      </c>
      <c r="R55" s="46">
        <f>Table2[[#This Row],[mrp]]-Table2[[#This Row],[asp]]/Table2[[#This Row],[mrp]]</f>
        <v>28.137931034482758</v>
      </c>
    </row>
    <row r="56" spans="1:18" x14ac:dyDescent="0.3">
      <c r="A56" s="15" t="s">
        <v>68</v>
      </c>
      <c r="B56" s="3" t="s">
        <v>116</v>
      </c>
      <c r="C56" s="3" t="s">
        <v>94</v>
      </c>
      <c r="D56" s="3" t="s">
        <v>102</v>
      </c>
      <c r="E56" s="3">
        <v>35</v>
      </c>
      <c r="F56" s="3">
        <v>35</v>
      </c>
      <c r="G56" s="3" t="s">
        <v>69</v>
      </c>
      <c r="H56" s="3" t="s">
        <v>69</v>
      </c>
      <c r="I56" s="3" t="s">
        <v>64</v>
      </c>
      <c r="J56" s="3" t="s">
        <v>70</v>
      </c>
      <c r="K56" s="3" t="s">
        <v>54</v>
      </c>
      <c r="L56" s="3" t="s">
        <v>54</v>
      </c>
      <c r="M56" s="3" t="s">
        <v>54</v>
      </c>
      <c r="N56" s="3" t="s">
        <v>71</v>
      </c>
      <c r="O56" s="3" t="s">
        <v>56</v>
      </c>
      <c r="P56" s="3" t="s">
        <v>56</v>
      </c>
      <c r="Q56" s="17" t="s">
        <v>71</v>
      </c>
      <c r="R56" s="46">
        <f>Table2[[#This Row],[mrp]]-Table2[[#This Row],[asp]]/Table2[[#This Row],[mrp]]</f>
        <v>34</v>
      </c>
    </row>
    <row r="57" spans="1:18" x14ac:dyDescent="0.3">
      <c r="A57" s="15" t="s">
        <v>68</v>
      </c>
      <c r="B57" s="3" t="s">
        <v>116</v>
      </c>
      <c r="C57" s="3" t="s">
        <v>94</v>
      </c>
      <c r="D57" s="3" t="s">
        <v>102</v>
      </c>
      <c r="E57" s="3">
        <v>35</v>
      </c>
      <c r="F57" s="3">
        <v>31</v>
      </c>
      <c r="G57" s="3" t="s">
        <v>69</v>
      </c>
      <c r="H57" s="3" t="s">
        <v>69</v>
      </c>
      <c r="I57" s="3" t="s">
        <v>64</v>
      </c>
      <c r="J57" s="3" t="s">
        <v>70</v>
      </c>
      <c r="K57" s="3" t="s">
        <v>54</v>
      </c>
      <c r="L57" s="3" t="s">
        <v>54</v>
      </c>
      <c r="M57" s="3" t="s">
        <v>54</v>
      </c>
      <c r="N57" s="3" t="s">
        <v>71</v>
      </c>
      <c r="O57" s="3" t="s">
        <v>56</v>
      </c>
      <c r="P57" s="3" t="s">
        <v>56</v>
      </c>
      <c r="Q57" s="17" t="s">
        <v>71</v>
      </c>
      <c r="R57" s="46">
        <f>Table2[[#This Row],[mrp]]-Table2[[#This Row],[asp]]/Table2[[#This Row],[mrp]]</f>
        <v>34.114285714285714</v>
      </c>
    </row>
    <row r="58" spans="1:18" x14ac:dyDescent="0.3">
      <c r="A58" s="15" t="s">
        <v>68</v>
      </c>
      <c r="B58" s="3" t="s">
        <v>116</v>
      </c>
      <c r="C58" s="3" t="s">
        <v>94</v>
      </c>
      <c r="D58" s="3" t="s">
        <v>102</v>
      </c>
      <c r="E58" s="3">
        <v>35</v>
      </c>
      <c r="F58" s="3">
        <v>31</v>
      </c>
      <c r="G58" s="3" t="s">
        <v>69</v>
      </c>
      <c r="H58" s="3" t="s">
        <v>69</v>
      </c>
      <c r="I58" s="3" t="s">
        <v>64</v>
      </c>
      <c r="J58" s="3" t="s">
        <v>70</v>
      </c>
      <c r="K58" s="3" t="s">
        <v>54</v>
      </c>
      <c r="L58" s="3" t="s">
        <v>54</v>
      </c>
      <c r="M58" s="3" t="s">
        <v>54</v>
      </c>
      <c r="N58" s="3" t="s">
        <v>71</v>
      </c>
      <c r="O58" s="3" t="s">
        <v>56</v>
      </c>
      <c r="P58" s="3" t="s">
        <v>56</v>
      </c>
      <c r="Q58" s="17" t="s">
        <v>71</v>
      </c>
      <c r="R58" s="46">
        <f>Table2[[#This Row],[mrp]]-Table2[[#This Row],[asp]]/Table2[[#This Row],[mrp]]</f>
        <v>34.114285714285714</v>
      </c>
    </row>
    <row r="59" spans="1:18" x14ac:dyDescent="0.3">
      <c r="A59" s="15" t="s">
        <v>72</v>
      </c>
      <c r="B59" s="3" t="s">
        <v>116</v>
      </c>
      <c r="C59" s="3" t="s">
        <v>94</v>
      </c>
      <c r="D59" s="3" t="s">
        <v>102</v>
      </c>
      <c r="E59" s="3">
        <v>34</v>
      </c>
      <c r="F59" s="3">
        <v>32</v>
      </c>
      <c r="G59" s="3" t="s">
        <v>69</v>
      </c>
      <c r="H59" s="3" t="s">
        <v>69</v>
      </c>
      <c r="I59" s="3" t="s">
        <v>64</v>
      </c>
      <c r="J59" s="3" t="s">
        <v>73</v>
      </c>
      <c r="K59" s="3" t="s">
        <v>66</v>
      </c>
      <c r="L59" s="3" t="s">
        <v>66</v>
      </c>
      <c r="M59" s="3" t="s">
        <v>66</v>
      </c>
      <c r="N59" s="3" t="s">
        <v>71</v>
      </c>
      <c r="O59" s="3" t="s">
        <v>56</v>
      </c>
      <c r="P59" s="3" t="s">
        <v>56</v>
      </c>
      <c r="Q59" s="17" t="s">
        <v>71</v>
      </c>
      <c r="R59" s="46">
        <f>Table2[[#This Row],[mrp]]-Table2[[#This Row],[asp]]/Table2[[#This Row],[mrp]]</f>
        <v>33.058823529411768</v>
      </c>
    </row>
    <row r="60" spans="1:18" x14ac:dyDescent="0.3">
      <c r="A60" s="15" t="s">
        <v>72</v>
      </c>
      <c r="B60" s="3" t="s">
        <v>116</v>
      </c>
      <c r="C60" s="3" t="s">
        <v>94</v>
      </c>
      <c r="D60" s="3" t="s">
        <v>102</v>
      </c>
      <c r="E60" s="3">
        <v>34</v>
      </c>
      <c r="F60" s="3">
        <v>32</v>
      </c>
      <c r="G60" s="3" t="s">
        <v>69</v>
      </c>
      <c r="H60" s="3" t="s">
        <v>69</v>
      </c>
      <c r="I60" s="3" t="s">
        <v>64</v>
      </c>
      <c r="J60" s="3" t="s">
        <v>73</v>
      </c>
      <c r="K60" s="3" t="s">
        <v>66</v>
      </c>
      <c r="L60" s="3" t="s">
        <v>66</v>
      </c>
      <c r="M60" s="3" t="s">
        <v>66</v>
      </c>
      <c r="N60" s="3" t="s">
        <v>71</v>
      </c>
      <c r="O60" s="3" t="s">
        <v>56</v>
      </c>
      <c r="P60" s="3" t="s">
        <v>56</v>
      </c>
      <c r="Q60" s="17" t="s">
        <v>71</v>
      </c>
      <c r="R60" s="46">
        <f>Table2[[#This Row],[mrp]]-Table2[[#This Row],[asp]]/Table2[[#This Row],[mrp]]</f>
        <v>33.058823529411768</v>
      </c>
    </row>
    <row r="61" spans="1:18" x14ac:dyDescent="0.3">
      <c r="A61" s="15" t="s">
        <v>72</v>
      </c>
      <c r="B61" s="3" t="s">
        <v>116</v>
      </c>
      <c r="C61" s="3" t="s">
        <v>94</v>
      </c>
      <c r="D61" s="3" t="s">
        <v>102</v>
      </c>
      <c r="E61" s="3">
        <v>34</v>
      </c>
      <c r="F61" s="3">
        <v>32</v>
      </c>
      <c r="G61" s="3" t="s">
        <v>69</v>
      </c>
      <c r="H61" s="3" t="s">
        <v>69</v>
      </c>
      <c r="I61" s="3" t="s">
        <v>64</v>
      </c>
      <c r="J61" s="3" t="s">
        <v>73</v>
      </c>
      <c r="K61" s="3" t="s">
        <v>66</v>
      </c>
      <c r="L61" s="3" t="s">
        <v>66</v>
      </c>
      <c r="M61" s="3" t="s">
        <v>66</v>
      </c>
      <c r="N61" s="3" t="s">
        <v>71</v>
      </c>
      <c r="O61" s="3" t="s">
        <v>56</v>
      </c>
      <c r="P61" s="3" t="s">
        <v>56</v>
      </c>
      <c r="Q61" s="17" t="s">
        <v>71</v>
      </c>
      <c r="R61" s="46">
        <f>Table2[[#This Row],[mrp]]-Table2[[#This Row],[asp]]/Table2[[#This Row],[mrp]]</f>
        <v>33.058823529411768</v>
      </c>
    </row>
    <row r="62" spans="1:18" x14ac:dyDescent="0.3">
      <c r="A62" s="15" t="s">
        <v>76</v>
      </c>
      <c r="B62" s="3" t="s">
        <v>116</v>
      </c>
      <c r="C62" s="3" t="s">
        <v>94</v>
      </c>
      <c r="D62" s="3" t="s">
        <v>102</v>
      </c>
      <c r="E62" s="3">
        <v>50</v>
      </c>
      <c r="F62" s="3">
        <v>50</v>
      </c>
      <c r="G62" s="3" t="s">
        <v>69</v>
      </c>
      <c r="H62" s="3" t="s">
        <v>69</v>
      </c>
      <c r="I62" s="3" t="s">
        <v>64</v>
      </c>
      <c r="J62" s="3" t="s">
        <v>77</v>
      </c>
      <c r="K62" s="3" t="s">
        <v>59</v>
      </c>
      <c r="L62" s="3" t="s">
        <v>59</v>
      </c>
      <c r="M62" s="3" t="s">
        <v>78</v>
      </c>
      <c r="N62" s="3" t="s">
        <v>55</v>
      </c>
      <c r="O62" s="3" t="s">
        <v>56</v>
      </c>
      <c r="P62" s="3" t="s">
        <v>56</v>
      </c>
      <c r="Q62" s="17" t="s">
        <v>55</v>
      </c>
      <c r="R62" s="46">
        <f>Table2[[#This Row],[mrp]]-Table2[[#This Row],[asp]]/Table2[[#This Row],[mrp]]</f>
        <v>49</v>
      </c>
    </row>
    <row r="63" spans="1:18" x14ac:dyDescent="0.3">
      <c r="A63" s="15" t="s">
        <v>76</v>
      </c>
      <c r="B63" s="3" t="s">
        <v>116</v>
      </c>
      <c r="C63" s="3" t="s">
        <v>94</v>
      </c>
      <c r="D63" s="3" t="s">
        <v>102</v>
      </c>
      <c r="E63" s="3">
        <v>50</v>
      </c>
      <c r="F63" s="3">
        <v>48</v>
      </c>
      <c r="G63" s="3" t="s">
        <v>69</v>
      </c>
      <c r="H63" s="3" t="s">
        <v>69</v>
      </c>
      <c r="I63" s="3" t="s">
        <v>64</v>
      </c>
      <c r="J63" s="3" t="s">
        <v>77</v>
      </c>
      <c r="K63" s="3" t="s">
        <v>59</v>
      </c>
      <c r="L63" s="3" t="s">
        <v>59</v>
      </c>
      <c r="M63" s="3" t="s">
        <v>78</v>
      </c>
      <c r="N63" s="3" t="s">
        <v>55</v>
      </c>
      <c r="O63" s="3" t="s">
        <v>56</v>
      </c>
      <c r="P63" s="3" t="s">
        <v>56</v>
      </c>
      <c r="Q63" s="17" t="s">
        <v>55</v>
      </c>
      <c r="R63" s="46">
        <f>Table2[[#This Row],[mrp]]-Table2[[#This Row],[asp]]/Table2[[#This Row],[mrp]]</f>
        <v>49.04</v>
      </c>
    </row>
    <row r="64" spans="1:18" x14ac:dyDescent="0.3">
      <c r="A64" s="15" t="s">
        <v>82</v>
      </c>
      <c r="B64" s="3" t="s">
        <v>116</v>
      </c>
      <c r="C64" s="3" t="s">
        <v>94</v>
      </c>
      <c r="D64" s="3" t="s">
        <v>102</v>
      </c>
      <c r="E64" s="3">
        <v>304</v>
      </c>
      <c r="F64" s="3">
        <v>311</v>
      </c>
      <c r="G64" s="3" t="s">
        <v>83</v>
      </c>
      <c r="H64" s="3" t="s">
        <v>83</v>
      </c>
      <c r="I64" s="3" t="s">
        <v>64</v>
      </c>
      <c r="J64" s="3" t="s">
        <v>84</v>
      </c>
      <c r="K64" s="3" t="s">
        <v>85</v>
      </c>
      <c r="L64" s="3" t="s">
        <v>85</v>
      </c>
      <c r="M64" s="3" t="s">
        <v>86</v>
      </c>
      <c r="N64" s="3" t="s">
        <v>67</v>
      </c>
      <c r="O64" s="3" t="s">
        <v>56</v>
      </c>
      <c r="P64" s="3" t="s">
        <v>56</v>
      </c>
      <c r="Q64" s="17" t="s">
        <v>67</v>
      </c>
      <c r="R64" s="46">
        <f>Table2[[#This Row],[mrp]]-Table2[[#This Row],[asp]]/Table2[[#This Row],[mrp]]</f>
        <v>302.97697368421052</v>
      </c>
    </row>
    <row r="65" spans="1:18" x14ac:dyDescent="0.3">
      <c r="A65" s="15" t="s">
        <v>82</v>
      </c>
      <c r="B65" s="3" t="s">
        <v>116</v>
      </c>
      <c r="C65" s="3" t="s">
        <v>94</v>
      </c>
      <c r="D65" s="3" t="s">
        <v>102</v>
      </c>
      <c r="E65" s="3">
        <v>304</v>
      </c>
      <c r="F65" s="3">
        <v>311</v>
      </c>
      <c r="G65" s="3" t="s">
        <v>83</v>
      </c>
      <c r="H65" s="3" t="s">
        <v>83</v>
      </c>
      <c r="I65" s="3" t="s">
        <v>64</v>
      </c>
      <c r="J65" s="3" t="s">
        <v>84</v>
      </c>
      <c r="K65" s="3" t="s">
        <v>85</v>
      </c>
      <c r="L65" s="3" t="s">
        <v>85</v>
      </c>
      <c r="M65" s="3" t="s">
        <v>86</v>
      </c>
      <c r="N65" s="3" t="s">
        <v>67</v>
      </c>
      <c r="O65" s="3" t="s">
        <v>56</v>
      </c>
      <c r="P65" s="3" t="s">
        <v>56</v>
      </c>
      <c r="Q65" s="17" t="s">
        <v>67</v>
      </c>
      <c r="R65" s="46">
        <f>Table2[[#This Row],[mrp]]-Table2[[#This Row],[asp]]/Table2[[#This Row],[mrp]]</f>
        <v>302.97697368421052</v>
      </c>
    </row>
    <row r="66" spans="1:18" x14ac:dyDescent="0.3">
      <c r="A66" s="15" t="s">
        <v>57</v>
      </c>
      <c r="B66" s="3" t="s">
        <v>116</v>
      </c>
      <c r="C66" s="3" t="s">
        <v>95</v>
      </c>
      <c r="D66" s="3" t="s">
        <v>103</v>
      </c>
      <c r="E66" s="3">
        <v>29</v>
      </c>
      <c r="F66" s="3">
        <v>29</v>
      </c>
      <c r="G66" s="3" t="s">
        <v>51</v>
      </c>
      <c r="H66" s="3" t="s">
        <v>51</v>
      </c>
      <c r="I66" s="3" t="s">
        <v>52</v>
      </c>
      <c r="J66" s="3" t="s">
        <v>58</v>
      </c>
      <c r="K66" s="3" t="s">
        <v>59</v>
      </c>
      <c r="L66" s="3" t="s">
        <v>59</v>
      </c>
      <c r="M66" s="3" t="s">
        <v>60</v>
      </c>
      <c r="N66" s="3" t="s">
        <v>61</v>
      </c>
      <c r="O66" s="3" t="s">
        <v>56</v>
      </c>
      <c r="P66" s="3" t="s">
        <v>56</v>
      </c>
      <c r="Q66" s="17" t="s">
        <v>61</v>
      </c>
      <c r="R66" s="46">
        <f>Table2[[#This Row],[mrp]]-Table2[[#This Row],[asp]]/Table2[[#This Row],[mrp]]</f>
        <v>28</v>
      </c>
    </row>
    <row r="67" spans="1:18" x14ac:dyDescent="0.3">
      <c r="A67" s="15" t="s">
        <v>62</v>
      </c>
      <c r="B67" s="3" t="s">
        <v>116</v>
      </c>
      <c r="C67" s="3" t="s">
        <v>95</v>
      </c>
      <c r="D67" s="3" t="s">
        <v>103</v>
      </c>
      <c r="E67" s="3">
        <v>55</v>
      </c>
      <c r="F67" s="3">
        <v>55</v>
      </c>
      <c r="G67" s="3" t="s">
        <v>63</v>
      </c>
      <c r="H67" s="3" t="s">
        <v>63</v>
      </c>
      <c r="I67" s="3" t="s">
        <v>64</v>
      </c>
      <c r="J67" s="3" t="s">
        <v>65</v>
      </c>
      <c r="K67" s="3" t="s">
        <v>66</v>
      </c>
      <c r="L67" s="3" t="s">
        <v>66</v>
      </c>
      <c r="M67" s="3" t="s">
        <v>66</v>
      </c>
      <c r="N67" s="3" t="s">
        <v>67</v>
      </c>
      <c r="O67" s="3" t="s">
        <v>56</v>
      </c>
      <c r="P67" s="3" t="s">
        <v>56</v>
      </c>
      <c r="Q67" s="17" t="s">
        <v>67</v>
      </c>
      <c r="R67" s="46">
        <f>Table2[[#This Row],[mrp]]-Table2[[#This Row],[asp]]/Table2[[#This Row],[mrp]]</f>
        <v>54</v>
      </c>
    </row>
    <row r="68" spans="1:18" x14ac:dyDescent="0.3">
      <c r="A68" s="15" t="s">
        <v>62</v>
      </c>
      <c r="B68" s="3" t="s">
        <v>116</v>
      </c>
      <c r="C68" s="3" t="s">
        <v>95</v>
      </c>
      <c r="D68" s="3" t="s">
        <v>103</v>
      </c>
      <c r="E68" s="3">
        <v>55</v>
      </c>
      <c r="F68" s="3">
        <v>55</v>
      </c>
      <c r="G68" s="3" t="s">
        <v>63</v>
      </c>
      <c r="H68" s="3" t="s">
        <v>63</v>
      </c>
      <c r="I68" s="3" t="s">
        <v>64</v>
      </c>
      <c r="J68" s="3" t="s">
        <v>65</v>
      </c>
      <c r="K68" s="3" t="s">
        <v>66</v>
      </c>
      <c r="L68" s="3" t="s">
        <v>66</v>
      </c>
      <c r="M68" s="3" t="s">
        <v>66</v>
      </c>
      <c r="N68" s="3" t="s">
        <v>67</v>
      </c>
      <c r="O68" s="3" t="s">
        <v>56</v>
      </c>
      <c r="P68" s="3" t="s">
        <v>56</v>
      </c>
      <c r="Q68" s="17" t="s">
        <v>67</v>
      </c>
      <c r="R68" s="46">
        <f>Table2[[#This Row],[mrp]]-Table2[[#This Row],[asp]]/Table2[[#This Row],[mrp]]</f>
        <v>54</v>
      </c>
    </row>
    <row r="69" spans="1:18" x14ac:dyDescent="0.3">
      <c r="A69" s="15" t="s">
        <v>68</v>
      </c>
      <c r="B69" s="3" t="s">
        <v>116</v>
      </c>
      <c r="C69" s="3" t="s">
        <v>95</v>
      </c>
      <c r="D69" s="3" t="s">
        <v>103</v>
      </c>
      <c r="E69" s="3">
        <v>35</v>
      </c>
      <c r="F69" s="3">
        <v>35</v>
      </c>
      <c r="G69" s="3" t="s">
        <v>69</v>
      </c>
      <c r="H69" s="3" t="s">
        <v>69</v>
      </c>
      <c r="I69" s="3" t="s">
        <v>64</v>
      </c>
      <c r="J69" s="3" t="s">
        <v>70</v>
      </c>
      <c r="K69" s="3" t="s">
        <v>54</v>
      </c>
      <c r="L69" s="3" t="s">
        <v>54</v>
      </c>
      <c r="M69" s="3" t="s">
        <v>54</v>
      </c>
      <c r="N69" s="3" t="s">
        <v>71</v>
      </c>
      <c r="O69" s="3" t="s">
        <v>56</v>
      </c>
      <c r="P69" s="3" t="s">
        <v>56</v>
      </c>
      <c r="Q69" s="17" t="s">
        <v>71</v>
      </c>
      <c r="R69" s="46">
        <f>Table2[[#This Row],[mrp]]-Table2[[#This Row],[asp]]/Table2[[#This Row],[mrp]]</f>
        <v>34</v>
      </c>
    </row>
    <row r="70" spans="1:18" x14ac:dyDescent="0.3">
      <c r="A70" s="15" t="s">
        <v>68</v>
      </c>
      <c r="B70" s="3" t="s">
        <v>116</v>
      </c>
      <c r="C70" s="3" t="s">
        <v>95</v>
      </c>
      <c r="D70" s="3" t="s">
        <v>103</v>
      </c>
      <c r="E70" s="3">
        <v>35</v>
      </c>
      <c r="F70" s="3">
        <v>35</v>
      </c>
      <c r="G70" s="3" t="s">
        <v>69</v>
      </c>
      <c r="H70" s="3" t="s">
        <v>69</v>
      </c>
      <c r="I70" s="3" t="s">
        <v>64</v>
      </c>
      <c r="J70" s="3" t="s">
        <v>70</v>
      </c>
      <c r="K70" s="3" t="s">
        <v>54</v>
      </c>
      <c r="L70" s="3" t="s">
        <v>54</v>
      </c>
      <c r="M70" s="3" t="s">
        <v>54</v>
      </c>
      <c r="N70" s="3" t="s">
        <v>71</v>
      </c>
      <c r="O70" s="3" t="s">
        <v>56</v>
      </c>
      <c r="P70" s="3" t="s">
        <v>56</v>
      </c>
      <c r="Q70" s="17" t="s">
        <v>71</v>
      </c>
      <c r="R70" s="46">
        <f>Table2[[#This Row],[mrp]]-Table2[[#This Row],[asp]]/Table2[[#This Row],[mrp]]</f>
        <v>34</v>
      </c>
    </row>
    <row r="71" spans="1:18" x14ac:dyDescent="0.3">
      <c r="A71" s="15" t="s">
        <v>68</v>
      </c>
      <c r="B71" s="3" t="s">
        <v>116</v>
      </c>
      <c r="C71" s="3" t="s">
        <v>95</v>
      </c>
      <c r="D71" s="3" t="s">
        <v>103</v>
      </c>
      <c r="E71" s="3">
        <v>35</v>
      </c>
      <c r="F71" s="3">
        <v>35</v>
      </c>
      <c r="G71" s="3" t="s">
        <v>69</v>
      </c>
      <c r="H71" s="3" t="s">
        <v>69</v>
      </c>
      <c r="I71" s="3" t="s">
        <v>64</v>
      </c>
      <c r="J71" s="3" t="s">
        <v>70</v>
      </c>
      <c r="K71" s="3" t="s">
        <v>54</v>
      </c>
      <c r="L71" s="3" t="s">
        <v>54</v>
      </c>
      <c r="M71" s="3" t="s">
        <v>54</v>
      </c>
      <c r="N71" s="3" t="s">
        <v>71</v>
      </c>
      <c r="O71" s="3" t="s">
        <v>56</v>
      </c>
      <c r="P71" s="3" t="s">
        <v>56</v>
      </c>
      <c r="Q71" s="17" t="s">
        <v>71</v>
      </c>
      <c r="R71" s="46">
        <f>Table2[[#This Row],[mrp]]-Table2[[#This Row],[asp]]/Table2[[#This Row],[mrp]]</f>
        <v>34</v>
      </c>
    </row>
    <row r="72" spans="1:18" x14ac:dyDescent="0.3">
      <c r="A72" s="15" t="s">
        <v>72</v>
      </c>
      <c r="B72" s="3" t="s">
        <v>116</v>
      </c>
      <c r="C72" s="3" t="s">
        <v>95</v>
      </c>
      <c r="D72" s="3" t="s">
        <v>103</v>
      </c>
      <c r="E72" s="3">
        <v>34</v>
      </c>
      <c r="F72" s="3">
        <v>34</v>
      </c>
      <c r="G72" s="3" t="s">
        <v>69</v>
      </c>
      <c r="H72" s="3" t="s">
        <v>69</v>
      </c>
      <c r="I72" s="3" t="s">
        <v>64</v>
      </c>
      <c r="J72" s="3" t="s">
        <v>73</v>
      </c>
      <c r="K72" s="3" t="s">
        <v>66</v>
      </c>
      <c r="L72" s="3" t="s">
        <v>66</v>
      </c>
      <c r="M72" s="3" t="s">
        <v>66</v>
      </c>
      <c r="N72" s="3" t="s">
        <v>71</v>
      </c>
      <c r="O72" s="3" t="s">
        <v>56</v>
      </c>
      <c r="P72" s="3" t="s">
        <v>56</v>
      </c>
      <c r="Q72" s="17" t="s">
        <v>71</v>
      </c>
      <c r="R72" s="46">
        <f>Table2[[#This Row],[mrp]]-Table2[[#This Row],[asp]]/Table2[[#This Row],[mrp]]</f>
        <v>33</v>
      </c>
    </row>
    <row r="73" spans="1:18" x14ac:dyDescent="0.3">
      <c r="A73" s="15" t="s">
        <v>72</v>
      </c>
      <c r="B73" s="3" t="s">
        <v>116</v>
      </c>
      <c r="C73" s="3" t="s">
        <v>95</v>
      </c>
      <c r="D73" s="3" t="s">
        <v>103</v>
      </c>
      <c r="E73" s="3">
        <v>34</v>
      </c>
      <c r="F73" s="3">
        <v>34</v>
      </c>
      <c r="G73" s="3" t="s">
        <v>69</v>
      </c>
      <c r="H73" s="3" t="s">
        <v>69</v>
      </c>
      <c r="I73" s="3" t="s">
        <v>64</v>
      </c>
      <c r="J73" s="3" t="s">
        <v>73</v>
      </c>
      <c r="K73" s="3" t="s">
        <v>66</v>
      </c>
      <c r="L73" s="3" t="s">
        <v>66</v>
      </c>
      <c r="M73" s="3" t="s">
        <v>66</v>
      </c>
      <c r="N73" s="3" t="s">
        <v>71</v>
      </c>
      <c r="O73" s="3" t="s">
        <v>56</v>
      </c>
      <c r="P73" s="3" t="s">
        <v>56</v>
      </c>
      <c r="Q73" s="17" t="s">
        <v>71</v>
      </c>
      <c r="R73" s="46">
        <f>Table2[[#This Row],[mrp]]-Table2[[#This Row],[asp]]/Table2[[#This Row],[mrp]]</f>
        <v>33</v>
      </c>
    </row>
    <row r="74" spans="1:18" x14ac:dyDescent="0.3">
      <c r="A74" s="15" t="s">
        <v>72</v>
      </c>
      <c r="B74" s="3" t="s">
        <v>116</v>
      </c>
      <c r="C74" s="3" t="s">
        <v>95</v>
      </c>
      <c r="D74" s="3" t="s">
        <v>103</v>
      </c>
      <c r="E74" s="3">
        <v>34</v>
      </c>
      <c r="F74" s="3">
        <v>34</v>
      </c>
      <c r="G74" s="3" t="s">
        <v>69</v>
      </c>
      <c r="H74" s="3" t="s">
        <v>69</v>
      </c>
      <c r="I74" s="3" t="s">
        <v>64</v>
      </c>
      <c r="J74" s="3" t="s">
        <v>73</v>
      </c>
      <c r="K74" s="3" t="s">
        <v>66</v>
      </c>
      <c r="L74" s="3" t="s">
        <v>66</v>
      </c>
      <c r="M74" s="3" t="s">
        <v>66</v>
      </c>
      <c r="N74" s="3" t="s">
        <v>71</v>
      </c>
      <c r="O74" s="3" t="s">
        <v>56</v>
      </c>
      <c r="P74" s="3" t="s">
        <v>56</v>
      </c>
      <c r="Q74" s="17" t="s">
        <v>71</v>
      </c>
      <c r="R74" s="46">
        <f>Table2[[#This Row],[mrp]]-Table2[[#This Row],[asp]]/Table2[[#This Row],[mrp]]</f>
        <v>33</v>
      </c>
    </row>
    <row r="75" spans="1:18" x14ac:dyDescent="0.3">
      <c r="A75" s="15" t="s">
        <v>76</v>
      </c>
      <c r="B75" s="3" t="s">
        <v>116</v>
      </c>
      <c r="C75" s="3" t="s">
        <v>95</v>
      </c>
      <c r="D75" s="3" t="s">
        <v>103</v>
      </c>
      <c r="E75" s="3">
        <v>50</v>
      </c>
      <c r="F75" s="3">
        <v>50</v>
      </c>
      <c r="G75" s="3" t="s">
        <v>69</v>
      </c>
      <c r="H75" s="3" t="s">
        <v>69</v>
      </c>
      <c r="I75" s="3" t="s">
        <v>64</v>
      </c>
      <c r="J75" s="3" t="s">
        <v>77</v>
      </c>
      <c r="K75" s="3" t="s">
        <v>59</v>
      </c>
      <c r="L75" s="3" t="s">
        <v>59</v>
      </c>
      <c r="M75" s="3" t="s">
        <v>78</v>
      </c>
      <c r="N75" s="3" t="s">
        <v>55</v>
      </c>
      <c r="O75" s="3" t="s">
        <v>56</v>
      </c>
      <c r="P75" s="3" t="s">
        <v>56</v>
      </c>
      <c r="Q75" s="17" t="s">
        <v>55</v>
      </c>
      <c r="R75" s="46">
        <f>Table2[[#This Row],[mrp]]-Table2[[#This Row],[asp]]/Table2[[#This Row],[mrp]]</f>
        <v>49</v>
      </c>
    </row>
    <row r="76" spans="1:18" x14ac:dyDescent="0.3">
      <c r="A76" s="15" t="s">
        <v>76</v>
      </c>
      <c r="B76" s="3" t="s">
        <v>116</v>
      </c>
      <c r="C76" s="3" t="s">
        <v>95</v>
      </c>
      <c r="D76" s="3" t="s">
        <v>103</v>
      </c>
      <c r="E76" s="3">
        <v>50</v>
      </c>
      <c r="F76" s="3">
        <v>50</v>
      </c>
      <c r="G76" s="3" t="s">
        <v>69</v>
      </c>
      <c r="H76" s="3" t="s">
        <v>69</v>
      </c>
      <c r="I76" s="3" t="s">
        <v>64</v>
      </c>
      <c r="J76" s="3" t="s">
        <v>77</v>
      </c>
      <c r="K76" s="3" t="s">
        <v>59</v>
      </c>
      <c r="L76" s="3" t="s">
        <v>59</v>
      </c>
      <c r="M76" s="3" t="s">
        <v>78</v>
      </c>
      <c r="N76" s="3" t="s">
        <v>55</v>
      </c>
      <c r="O76" s="3" t="s">
        <v>56</v>
      </c>
      <c r="P76" s="3" t="s">
        <v>56</v>
      </c>
      <c r="Q76" s="17" t="s">
        <v>55</v>
      </c>
      <c r="R76" s="46">
        <f>Table2[[#This Row],[mrp]]-Table2[[#This Row],[asp]]/Table2[[#This Row],[mrp]]</f>
        <v>49</v>
      </c>
    </row>
    <row r="77" spans="1:18" x14ac:dyDescent="0.3">
      <c r="A77" s="15" t="s">
        <v>91</v>
      </c>
      <c r="B77" s="3" t="s">
        <v>116</v>
      </c>
      <c r="C77" s="3" t="s">
        <v>95</v>
      </c>
      <c r="D77" s="3" t="s">
        <v>103</v>
      </c>
      <c r="E77" s="3">
        <v>26</v>
      </c>
      <c r="F77" s="3">
        <v>26</v>
      </c>
      <c r="G77" s="3" t="s">
        <v>69</v>
      </c>
      <c r="H77" s="3" t="s">
        <v>69</v>
      </c>
      <c r="I77" s="3" t="s">
        <v>64</v>
      </c>
      <c r="J77" s="3" t="s">
        <v>92</v>
      </c>
      <c r="K77" s="3" t="s">
        <v>59</v>
      </c>
      <c r="L77" s="3" t="s">
        <v>59</v>
      </c>
      <c r="M77" s="3" t="s">
        <v>78</v>
      </c>
      <c r="N77" s="3" t="s">
        <v>61</v>
      </c>
      <c r="O77" s="3" t="s">
        <v>56</v>
      </c>
      <c r="P77" s="3" t="s">
        <v>56</v>
      </c>
      <c r="Q77" s="17" t="s">
        <v>61</v>
      </c>
      <c r="R77" s="46">
        <f>Table2[[#This Row],[mrp]]-Table2[[#This Row],[asp]]/Table2[[#This Row],[mrp]]</f>
        <v>25</v>
      </c>
    </row>
    <row r="78" spans="1:18" x14ac:dyDescent="0.3">
      <c r="A78" s="15" t="s">
        <v>79</v>
      </c>
      <c r="B78" s="3" t="s">
        <v>116</v>
      </c>
      <c r="C78" s="3" t="s">
        <v>95</v>
      </c>
      <c r="D78" s="3" t="s">
        <v>103</v>
      </c>
      <c r="E78" s="3">
        <v>34</v>
      </c>
      <c r="F78" s="3">
        <v>34</v>
      </c>
      <c r="G78" s="3" t="s">
        <v>69</v>
      </c>
      <c r="H78" s="3" t="s">
        <v>69</v>
      </c>
      <c r="I78" s="3" t="s">
        <v>64</v>
      </c>
      <c r="J78" s="3" t="s">
        <v>80</v>
      </c>
      <c r="K78" s="3" t="s">
        <v>59</v>
      </c>
      <c r="L78" s="3" t="s">
        <v>59</v>
      </c>
      <c r="M78" s="3" t="s">
        <v>81</v>
      </c>
      <c r="N78" s="3" t="s">
        <v>71</v>
      </c>
      <c r="O78" s="3" t="s">
        <v>56</v>
      </c>
      <c r="P78" s="3" t="s">
        <v>56</v>
      </c>
      <c r="Q78" s="17" t="s">
        <v>71</v>
      </c>
      <c r="R78" s="46">
        <f>Table2[[#This Row],[mrp]]-Table2[[#This Row],[asp]]/Table2[[#This Row],[mrp]]</f>
        <v>33</v>
      </c>
    </row>
    <row r="79" spans="1:18" x14ac:dyDescent="0.3">
      <c r="A79" s="15" t="s">
        <v>79</v>
      </c>
      <c r="B79" s="3" t="s">
        <v>116</v>
      </c>
      <c r="C79" s="3" t="s">
        <v>95</v>
      </c>
      <c r="D79" s="3" t="s">
        <v>103</v>
      </c>
      <c r="E79" s="3">
        <v>34</v>
      </c>
      <c r="F79" s="3">
        <v>34</v>
      </c>
      <c r="G79" s="3" t="s">
        <v>69</v>
      </c>
      <c r="H79" s="3" t="s">
        <v>69</v>
      </c>
      <c r="I79" s="3" t="s">
        <v>64</v>
      </c>
      <c r="J79" s="3" t="s">
        <v>80</v>
      </c>
      <c r="K79" s="3" t="s">
        <v>59</v>
      </c>
      <c r="L79" s="3" t="s">
        <v>59</v>
      </c>
      <c r="M79" s="3" t="s">
        <v>81</v>
      </c>
      <c r="N79" s="3" t="s">
        <v>71</v>
      </c>
      <c r="O79" s="3" t="s">
        <v>56</v>
      </c>
      <c r="P79" s="3" t="s">
        <v>56</v>
      </c>
      <c r="Q79" s="17" t="s">
        <v>71</v>
      </c>
      <c r="R79" s="46">
        <f>Table2[[#This Row],[mrp]]-Table2[[#This Row],[asp]]/Table2[[#This Row],[mrp]]</f>
        <v>33</v>
      </c>
    </row>
    <row r="80" spans="1:18" x14ac:dyDescent="0.3">
      <c r="A80" s="15" t="s">
        <v>79</v>
      </c>
      <c r="B80" s="3" t="s">
        <v>116</v>
      </c>
      <c r="C80" s="3" t="s">
        <v>95</v>
      </c>
      <c r="D80" s="3" t="s">
        <v>103</v>
      </c>
      <c r="E80" s="3">
        <v>34</v>
      </c>
      <c r="F80" s="3">
        <v>34</v>
      </c>
      <c r="G80" s="3" t="s">
        <v>69</v>
      </c>
      <c r="H80" s="3" t="s">
        <v>69</v>
      </c>
      <c r="I80" s="3" t="s">
        <v>64</v>
      </c>
      <c r="J80" s="3" t="s">
        <v>80</v>
      </c>
      <c r="K80" s="3" t="s">
        <v>59</v>
      </c>
      <c r="L80" s="3" t="s">
        <v>59</v>
      </c>
      <c r="M80" s="3" t="s">
        <v>81</v>
      </c>
      <c r="N80" s="3" t="s">
        <v>71</v>
      </c>
      <c r="O80" s="3" t="s">
        <v>56</v>
      </c>
      <c r="P80" s="3" t="s">
        <v>56</v>
      </c>
      <c r="Q80" s="17" t="s">
        <v>71</v>
      </c>
      <c r="R80" s="46">
        <f>Table2[[#This Row],[mrp]]-Table2[[#This Row],[asp]]/Table2[[#This Row],[mrp]]</f>
        <v>33</v>
      </c>
    </row>
    <row r="81" spans="1:18" x14ac:dyDescent="0.3">
      <c r="A81" s="15" t="s">
        <v>82</v>
      </c>
      <c r="B81" s="3" t="s">
        <v>116</v>
      </c>
      <c r="C81" s="3" t="s">
        <v>95</v>
      </c>
      <c r="D81" s="3" t="s">
        <v>103</v>
      </c>
      <c r="E81" s="3">
        <v>304</v>
      </c>
      <c r="F81" s="3">
        <v>297</v>
      </c>
      <c r="G81" s="3" t="s">
        <v>83</v>
      </c>
      <c r="H81" s="3" t="s">
        <v>83</v>
      </c>
      <c r="I81" s="3" t="s">
        <v>64</v>
      </c>
      <c r="J81" s="3" t="s">
        <v>84</v>
      </c>
      <c r="K81" s="3" t="s">
        <v>85</v>
      </c>
      <c r="L81" s="3" t="s">
        <v>85</v>
      </c>
      <c r="M81" s="3" t="s">
        <v>86</v>
      </c>
      <c r="N81" s="3" t="s">
        <v>67</v>
      </c>
      <c r="O81" s="3" t="s">
        <v>56</v>
      </c>
      <c r="P81" s="3" t="s">
        <v>56</v>
      </c>
      <c r="Q81" s="17" t="s">
        <v>67</v>
      </c>
      <c r="R81" s="46">
        <f>Table2[[#This Row],[mrp]]-Table2[[#This Row],[asp]]/Table2[[#This Row],[mrp]]</f>
        <v>303.02302631578948</v>
      </c>
    </row>
    <row r="82" spans="1:18" x14ac:dyDescent="0.3">
      <c r="A82" s="15" t="s">
        <v>82</v>
      </c>
      <c r="B82" s="3" t="s">
        <v>116</v>
      </c>
      <c r="C82" s="3" t="s">
        <v>95</v>
      </c>
      <c r="D82" s="3" t="s">
        <v>103</v>
      </c>
      <c r="E82" s="3">
        <v>304</v>
      </c>
      <c r="F82" s="3">
        <v>297</v>
      </c>
      <c r="G82" s="3" t="s">
        <v>83</v>
      </c>
      <c r="H82" s="3" t="s">
        <v>83</v>
      </c>
      <c r="I82" s="3" t="s">
        <v>64</v>
      </c>
      <c r="J82" s="3" t="s">
        <v>84</v>
      </c>
      <c r="K82" s="3" t="s">
        <v>85</v>
      </c>
      <c r="L82" s="3" t="s">
        <v>85</v>
      </c>
      <c r="M82" s="3" t="s">
        <v>86</v>
      </c>
      <c r="N82" s="3" t="s">
        <v>67</v>
      </c>
      <c r="O82" s="3" t="s">
        <v>56</v>
      </c>
      <c r="P82" s="3" t="s">
        <v>56</v>
      </c>
      <c r="Q82" s="17" t="s">
        <v>67</v>
      </c>
      <c r="R82" s="46">
        <f>Table2[[#This Row],[mrp]]-Table2[[#This Row],[asp]]/Table2[[#This Row],[mrp]]</f>
        <v>303.02302631578948</v>
      </c>
    </row>
    <row r="83" spans="1:18" x14ac:dyDescent="0.3">
      <c r="A83" s="15" t="s">
        <v>87</v>
      </c>
      <c r="B83" s="3" t="s">
        <v>116</v>
      </c>
      <c r="C83" s="3" t="s">
        <v>96</v>
      </c>
      <c r="D83" s="3" t="s">
        <v>103</v>
      </c>
      <c r="E83" s="3">
        <v>127</v>
      </c>
      <c r="F83" s="3">
        <v>127</v>
      </c>
      <c r="G83" s="3" t="s">
        <v>51</v>
      </c>
      <c r="H83" s="3" t="s">
        <v>51</v>
      </c>
      <c r="I83" s="3" t="s">
        <v>52</v>
      </c>
      <c r="J83" s="3" t="s">
        <v>89</v>
      </c>
      <c r="K83" s="3" t="s">
        <v>54</v>
      </c>
      <c r="L83" s="3" t="s">
        <v>54</v>
      </c>
      <c r="M83" s="3" t="s">
        <v>54</v>
      </c>
      <c r="N83" s="3" t="s">
        <v>90</v>
      </c>
      <c r="O83" s="3" t="s">
        <v>56</v>
      </c>
      <c r="P83" s="3" t="s">
        <v>56</v>
      </c>
      <c r="Q83" s="17" t="s">
        <v>90</v>
      </c>
      <c r="R83" s="46">
        <f>Table2[[#This Row],[mrp]]-Table2[[#This Row],[asp]]/Table2[[#This Row],[mrp]]</f>
        <v>126</v>
      </c>
    </row>
    <row r="84" spans="1:18" x14ac:dyDescent="0.3">
      <c r="A84" s="15" t="s">
        <v>57</v>
      </c>
      <c r="B84" s="3" t="s">
        <v>116</v>
      </c>
      <c r="C84" s="3" t="s">
        <v>96</v>
      </c>
      <c r="D84" s="3" t="s">
        <v>103</v>
      </c>
      <c r="E84" s="3">
        <v>29</v>
      </c>
      <c r="F84" s="3">
        <v>25</v>
      </c>
      <c r="G84" s="3" t="s">
        <v>51</v>
      </c>
      <c r="H84" s="3" t="s">
        <v>51</v>
      </c>
      <c r="I84" s="3" t="s">
        <v>52</v>
      </c>
      <c r="J84" s="3" t="s">
        <v>58</v>
      </c>
      <c r="K84" s="3" t="s">
        <v>59</v>
      </c>
      <c r="L84" s="3" t="s">
        <v>59</v>
      </c>
      <c r="M84" s="3" t="s">
        <v>60</v>
      </c>
      <c r="N84" s="3" t="s">
        <v>61</v>
      </c>
      <c r="O84" s="3" t="s">
        <v>56</v>
      </c>
      <c r="P84" s="3" t="s">
        <v>56</v>
      </c>
      <c r="Q84" s="17" t="s">
        <v>61</v>
      </c>
      <c r="R84" s="46">
        <f>Table2[[#This Row],[mrp]]-Table2[[#This Row],[asp]]/Table2[[#This Row],[mrp]]</f>
        <v>28.137931034482758</v>
      </c>
    </row>
    <row r="85" spans="1:18" x14ac:dyDescent="0.3">
      <c r="A85" s="32" t="s">
        <v>62</v>
      </c>
      <c r="B85" s="36" t="s">
        <v>116</v>
      </c>
      <c r="C85" s="36" t="s">
        <v>96</v>
      </c>
      <c r="D85" s="36" t="s">
        <v>103</v>
      </c>
      <c r="E85" s="36">
        <v>55</v>
      </c>
      <c r="F85" s="36">
        <v>51</v>
      </c>
      <c r="G85" s="36" t="s">
        <v>63</v>
      </c>
      <c r="H85" s="36" t="s">
        <v>63</v>
      </c>
      <c r="I85" s="36" t="s">
        <v>64</v>
      </c>
      <c r="J85" s="36" t="s">
        <v>65</v>
      </c>
      <c r="K85" s="36" t="s">
        <v>66</v>
      </c>
      <c r="L85" s="36" t="s">
        <v>66</v>
      </c>
      <c r="M85" s="36" t="s">
        <v>66</v>
      </c>
      <c r="N85" s="36" t="s">
        <v>67</v>
      </c>
      <c r="O85" s="36" t="s">
        <v>56</v>
      </c>
      <c r="P85" s="36" t="s">
        <v>56</v>
      </c>
      <c r="Q85" s="31" t="s">
        <v>67</v>
      </c>
      <c r="R85" s="47">
        <f>Table2[[#This Row],[mrp]]-Table2[[#This Row],[asp]]/Table2[[#This Row],[mrp]]</f>
        <v>54.072727272727271</v>
      </c>
    </row>
  </sheetData>
  <conditionalFormatting sqref="A1:R85">
    <cfRule type="expression" priority="1">
      <formula>ISBLANK(A1)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49014-4B44-466B-8FBC-59BE33E685C1}">
  <dimension ref="A1:F24"/>
  <sheetViews>
    <sheetView tabSelected="1" workbookViewId="0">
      <selection activeCell="I23" sqref="I23"/>
    </sheetView>
  </sheetViews>
  <sheetFormatPr defaultRowHeight="14.4" x14ac:dyDescent="0.3"/>
  <cols>
    <col min="1" max="1" width="12.5546875" bestFit="1" customWidth="1"/>
    <col min="2" max="2" width="20.77734375" bestFit="1" customWidth="1"/>
    <col min="3" max="3" width="9" bestFit="1" customWidth="1"/>
    <col min="4" max="4" width="8" bestFit="1" customWidth="1"/>
    <col min="5" max="12" width="7" bestFit="1" customWidth="1"/>
    <col min="13" max="13" width="10.77734375" bestFit="1" customWidth="1"/>
  </cols>
  <sheetData>
    <row r="1" spans="1:6" x14ac:dyDescent="0.3">
      <c r="A1" s="49" t="s">
        <v>106</v>
      </c>
      <c r="B1" s="49"/>
      <c r="C1" s="49"/>
    </row>
    <row r="3" spans="1:6" x14ac:dyDescent="0.3">
      <c r="A3" s="37" t="s">
        <v>134</v>
      </c>
      <c r="B3" s="37" t="s">
        <v>121</v>
      </c>
    </row>
    <row r="4" spans="1:6" x14ac:dyDescent="0.3">
      <c r="A4" s="37" t="s">
        <v>117</v>
      </c>
      <c r="B4" t="s">
        <v>63</v>
      </c>
      <c r="C4" t="s">
        <v>51</v>
      </c>
      <c r="D4" t="s">
        <v>69</v>
      </c>
      <c r="E4" t="s">
        <v>83</v>
      </c>
      <c r="F4" t="s">
        <v>118</v>
      </c>
    </row>
    <row r="5" spans="1:6" x14ac:dyDescent="0.3">
      <c r="A5" s="38" t="s">
        <v>101</v>
      </c>
      <c r="B5" s="44">
        <v>84.692307692307693</v>
      </c>
      <c r="C5" s="44">
        <v>73.2</v>
      </c>
      <c r="D5" s="44">
        <v>36.173913043478258</v>
      </c>
      <c r="E5" s="44">
        <v>304</v>
      </c>
      <c r="F5" s="44">
        <v>67.604651162790702</v>
      </c>
    </row>
    <row r="6" spans="1:6" x14ac:dyDescent="0.3">
      <c r="A6" s="38" t="s">
        <v>116</v>
      </c>
      <c r="B6" s="44">
        <v>74</v>
      </c>
      <c r="C6" s="44">
        <v>67.166666666666671</v>
      </c>
      <c r="D6" s="44">
        <v>36.695652173913047</v>
      </c>
      <c r="E6" s="44">
        <v>301</v>
      </c>
      <c r="F6" s="44">
        <v>85.292682926829272</v>
      </c>
    </row>
    <row r="7" spans="1:6" x14ac:dyDescent="0.3">
      <c r="A7" s="38" t="s">
        <v>118</v>
      </c>
      <c r="B7" s="44">
        <v>81.315789473684205</v>
      </c>
      <c r="C7" s="44">
        <v>69.909090909090907</v>
      </c>
      <c r="D7" s="44">
        <v>36.434782608695649</v>
      </c>
      <c r="E7" s="44">
        <v>301.75</v>
      </c>
      <c r="F7" s="44">
        <v>76.238095238095241</v>
      </c>
    </row>
    <row r="9" spans="1:6" x14ac:dyDescent="0.3">
      <c r="A9" s="49" t="s">
        <v>107</v>
      </c>
      <c r="B9" s="49"/>
      <c r="C9" s="49"/>
      <c r="D9" s="49"/>
    </row>
    <row r="11" spans="1:6" x14ac:dyDescent="0.3">
      <c r="A11" s="37" t="s">
        <v>136</v>
      </c>
      <c r="B11" s="37" t="s">
        <v>121</v>
      </c>
    </row>
    <row r="12" spans="1:6" x14ac:dyDescent="0.3">
      <c r="A12" s="37" t="s">
        <v>117</v>
      </c>
      <c r="B12" t="s">
        <v>63</v>
      </c>
      <c r="C12" t="s">
        <v>51</v>
      </c>
      <c r="D12" t="s">
        <v>69</v>
      </c>
      <c r="E12" t="s">
        <v>83</v>
      </c>
      <c r="F12" t="s">
        <v>118</v>
      </c>
    </row>
    <row r="13" spans="1:6" x14ac:dyDescent="0.3">
      <c r="A13" s="38" t="s">
        <v>101</v>
      </c>
      <c r="B13" s="44">
        <v>85.875122896905083</v>
      </c>
      <c r="C13" s="44">
        <v>75.868697770537295</v>
      </c>
      <c r="D13" s="44">
        <v>35.84426744610888</v>
      </c>
      <c r="E13" s="44">
        <v>303</v>
      </c>
      <c r="F13" s="44">
        <v>68.049726459836208</v>
      </c>
    </row>
    <row r="14" spans="1:6" x14ac:dyDescent="0.3">
      <c r="A14" s="38" t="s">
        <v>116</v>
      </c>
      <c r="B14" s="44">
        <v>77.045124512451238</v>
      </c>
      <c r="C14" s="44">
        <v>67.883939974457206</v>
      </c>
      <c r="D14" s="44">
        <v>36.767844636182232</v>
      </c>
      <c r="E14" s="44">
        <v>303.00986842105266</v>
      </c>
      <c r="F14" s="44">
        <v>86.177903026340431</v>
      </c>
    </row>
    <row r="15" spans="1:6" x14ac:dyDescent="0.3">
      <c r="A15" s="38" t="s">
        <v>118</v>
      </c>
      <c r="B15" s="44">
        <v>83.086702354445976</v>
      </c>
      <c r="C15" s="44">
        <v>71.51337533631181</v>
      </c>
      <c r="D15" s="44">
        <v>36.306056041145553</v>
      </c>
      <c r="E15" s="44">
        <v>303.00740131578948</v>
      </c>
      <c r="F15" s="44">
        <v>76.898003117296611</v>
      </c>
    </row>
    <row r="16" spans="1:6" x14ac:dyDescent="0.3">
      <c r="A16" s="38"/>
      <c r="B16" s="44"/>
      <c r="C16" s="44"/>
      <c r="D16" s="44"/>
      <c r="E16" s="44"/>
      <c r="F16" s="44"/>
    </row>
    <row r="17" spans="1:3" x14ac:dyDescent="0.3">
      <c r="A17" s="49" t="s">
        <v>108</v>
      </c>
      <c r="B17" s="49"/>
      <c r="C17" s="49"/>
    </row>
    <row r="19" spans="1:3" x14ac:dyDescent="0.3">
      <c r="A19" s="37" t="s">
        <v>117</v>
      </c>
      <c r="B19" t="s">
        <v>137</v>
      </c>
    </row>
    <row r="20" spans="1:3" x14ac:dyDescent="0.3">
      <c r="A20" s="38" t="s">
        <v>63</v>
      </c>
      <c r="B20" s="40">
        <v>19</v>
      </c>
    </row>
    <row r="21" spans="1:3" x14ac:dyDescent="0.3">
      <c r="A21" s="38" t="s">
        <v>51</v>
      </c>
      <c r="B21" s="40">
        <v>11</v>
      </c>
    </row>
    <row r="22" spans="1:3" x14ac:dyDescent="0.3">
      <c r="A22" s="38" t="s">
        <v>69</v>
      </c>
      <c r="B22" s="40">
        <v>46</v>
      </c>
    </row>
    <row r="23" spans="1:3" x14ac:dyDescent="0.3">
      <c r="A23" s="38" t="s">
        <v>83</v>
      </c>
      <c r="B23" s="40">
        <v>8</v>
      </c>
    </row>
    <row r="24" spans="1:3" x14ac:dyDescent="0.3">
      <c r="A24" s="38" t="s">
        <v>118</v>
      </c>
      <c r="B24" s="40">
        <v>84</v>
      </c>
    </row>
  </sheetData>
  <mergeCells count="3">
    <mergeCell ref="A1:C1"/>
    <mergeCell ref="A9:D9"/>
    <mergeCell ref="A17:C1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B2387-ED91-418B-AA81-9289768DFB46}">
  <dimension ref="A1:O85"/>
  <sheetViews>
    <sheetView topLeftCell="D1" workbookViewId="0">
      <selection activeCell="O1" sqref="O1"/>
    </sheetView>
  </sheetViews>
  <sheetFormatPr defaultRowHeight="14.4" x14ac:dyDescent="0.3"/>
  <cols>
    <col min="1" max="1" width="13.33203125" bestFit="1" customWidth="1"/>
    <col min="2" max="2" width="20" bestFit="1" customWidth="1"/>
    <col min="3" max="3" width="96.21875" bestFit="1" customWidth="1"/>
    <col min="4" max="4" width="8.77734375" customWidth="1"/>
    <col min="5" max="5" width="16.21875" style="43" customWidth="1"/>
    <col min="6" max="6" width="9" style="43" customWidth="1"/>
    <col min="7" max="7" width="9.77734375" style="43" customWidth="1"/>
    <col min="8" max="8" width="11.77734375" style="43" customWidth="1"/>
    <col min="9" max="9" width="7.21875" style="43" customWidth="1"/>
    <col min="10" max="10" width="4" bestFit="1" customWidth="1"/>
    <col min="12" max="12" width="8.5546875" bestFit="1" customWidth="1"/>
    <col min="13" max="13" width="12.44140625" bestFit="1" customWidth="1"/>
    <col min="15" max="15" width="42.6640625" bestFit="1" customWidth="1"/>
  </cols>
  <sheetData>
    <row r="1" spans="1:15" x14ac:dyDescent="0.3">
      <c r="A1" s="2" t="s">
        <v>31</v>
      </c>
      <c r="B1" s="2" t="s">
        <v>32</v>
      </c>
      <c r="C1" s="2" t="s">
        <v>33</v>
      </c>
      <c r="D1" s="4" t="s">
        <v>109</v>
      </c>
      <c r="E1" s="41" t="s">
        <v>97</v>
      </c>
      <c r="F1" s="41" t="s">
        <v>99</v>
      </c>
      <c r="G1" s="41" t="s">
        <v>98</v>
      </c>
      <c r="H1" s="41" t="s">
        <v>100</v>
      </c>
      <c r="I1" s="41" t="s">
        <v>43</v>
      </c>
      <c r="J1" s="4" t="s">
        <v>44</v>
      </c>
      <c r="K1" s="4" t="s">
        <v>45</v>
      </c>
      <c r="L1" s="4" t="s">
        <v>46</v>
      </c>
      <c r="M1" s="4" t="s">
        <v>47</v>
      </c>
      <c r="O1" s="5" t="s">
        <v>110</v>
      </c>
    </row>
    <row r="2" spans="1:15" ht="28.8" x14ac:dyDescent="0.3">
      <c r="A2" s="3" t="s">
        <v>48</v>
      </c>
      <c r="B2" s="3" t="s">
        <v>49</v>
      </c>
      <c r="C2" s="3" t="s">
        <v>50</v>
      </c>
      <c r="D2" s="3" t="str">
        <f>VLOOKUP('Test Sheet'!A2,Table2[#All],4,FALSE)</f>
        <v>Delhi</v>
      </c>
      <c r="E2" s="42" t="str">
        <f>VLOOKUP(A2,Table2[#All],10,FALSE)</f>
        <v>Lipton Tea (50 Bags)</v>
      </c>
      <c r="F2" s="42" t="str">
        <f>VLOOKUP(A2,Table2[#All],11,FALSE)</f>
        <v>Black Tea</v>
      </c>
      <c r="G2" s="42" t="str">
        <f>VLOOKUP(A2,Table2[#All],7,FALSE)</f>
        <v>Lipton</v>
      </c>
      <c r="H2" s="42" t="str">
        <f>VLOOKUP(A2,Table2[#All],8,FALSE)</f>
        <v>Lipton</v>
      </c>
      <c r="I2" s="42" t="str">
        <f>VLOOKUP(A2,'Dummy Data'!1:85,13,FALSE)</f>
        <v>Black Tea</v>
      </c>
      <c r="J2" s="3" t="str">
        <f>VLOOKUP(A2,Table2[#All],14,FALSE)</f>
        <v>50</v>
      </c>
      <c r="K2" s="3" t="str">
        <f>VLOOKUP(A2,Table2[#All],15,FALSE)</f>
        <v>bags</v>
      </c>
      <c r="L2" s="3" t="str">
        <f>VLOOKUP(A2,Table2[#All],16,FALSE)</f>
        <v>bags</v>
      </c>
      <c r="M2" s="3" t="str">
        <f>VLOOKUP(A2,Table2[#All],17,FALSE)</f>
        <v>50</v>
      </c>
    </row>
    <row r="3" spans="1:15" ht="28.8" x14ac:dyDescent="0.3">
      <c r="A3" s="3" t="s">
        <v>57</v>
      </c>
      <c r="B3" s="3" t="s">
        <v>49</v>
      </c>
      <c r="C3" s="3" t="s">
        <v>50</v>
      </c>
      <c r="D3" s="3" t="str">
        <f>VLOOKUP('Test Sheet'!A3,Table2[#All],4,FALSE)</f>
        <v>Delhi</v>
      </c>
      <c r="E3" s="42" t="str">
        <f>VLOOKUP(A3,Table2[#All],10,FALSE)</f>
        <v>Lipton Herbs Anise (20 Bags)</v>
      </c>
      <c r="F3" s="42" t="str">
        <f>VLOOKUP(A3,Table2[#All],11,FALSE)</f>
        <v>Herbal Tea</v>
      </c>
      <c r="G3" s="42" t="str">
        <f>VLOOKUP(A3,Table2[#All],7,FALSE)</f>
        <v>Lipton</v>
      </c>
      <c r="H3" s="42" t="str">
        <f>VLOOKUP(A3,Table2[#All],8,FALSE)</f>
        <v>Lipton</v>
      </c>
      <c r="I3" s="42" t="str">
        <f>VLOOKUP(A3,'Dummy Data'!2:86,13,FALSE)</f>
        <v>Anise</v>
      </c>
      <c r="J3" s="3" t="str">
        <f>VLOOKUP(A3,Table2[#All],14,FALSE)</f>
        <v>20</v>
      </c>
      <c r="K3" s="3" t="str">
        <f>VLOOKUP(A3,Table2[#All],15,FALSE)</f>
        <v>bags</v>
      </c>
      <c r="L3" s="3" t="str">
        <f>VLOOKUP(A3,Table2[#All],16,FALSE)</f>
        <v>bags</v>
      </c>
      <c r="M3" s="3" t="str">
        <f>VLOOKUP(A3,Table2[#All],17,FALSE)</f>
        <v>20</v>
      </c>
    </row>
    <row r="4" spans="1:15" ht="28.8" x14ac:dyDescent="0.3">
      <c r="A4" s="3" t="s">
        <v>62</v>
      </c>
      <c r="B4" s="3" t="s">
        <v>49</v>
      </c>
      <c r="C4" s="3" t="s">
        <v>50</v>
      </c>
      <c r="D4" s="3" t="str">
        <f>VLOOKUP('Test Sheet'!A4,Table2[#All],4,FALSE)</f>
        <v>Delhi</v>
      </c>
      <c r="E4" s="42" t="str">
        <f>VLOOKUP(A4,Table2[#All],10,FALSE)</f>
        <v>Ahmad Tea Green Tea (25 bags)</v>
      </c>
      <c r="F4" s="42" t="str">
        <f>VLOOKUP(A4,Table2[#All],11,FALSE)</f>
        <v>Green Tea</v>
      </c>
      <c r="G4" s="42" t="str">
        <f>VLOOKUP(A4,Table2[#All],7,FALSE)</f>
        <v>Ahmad Tea</v>
      </c>
      <c r="H4" s="42" t="str">
        <f>VLOOKUP(A4,Table2[#All],8,FALSE)</f>
        <v>Ahmad Tea</v>
      </c>
      <c r="I4" s="42" t="str">
        <f>VLOOKUP(A4,'Dummy Data'!3:87,13,FALSE)</f>
        <v>Green Tea</v>
      </c>
      <c r="J4" s="3" t="str">
        <f>VLOOKUP(A4,Table2[#All],14,FALSE)</f>
        <v>25</v>
      </c>
      <c r="K4" s="3" t="str">
        <f>VLOOKUP(A4,Table2[#All],15,FALSE)</f>
        <v>bags</v>
      </c>
      <c r="L4" s="3" t="str">
        <f>VLOOKUP(A4,Table2[#All],16,FALSE)</f>
        <v>bags</v>
      </c>
      <c r="M4" s="3" t="str">
        <f>VLOOKUP(A4,Table2[#All],17,FALSE)</f>
        <v>25</v>
      </c>
    </row>
    <row r="5" spans="1:15" ht="28.8" x14ac:dyDescent="0.3">
      <c r="A5" s="3" t="s">
        <v>62</v>
      </c>
      <c r="B5" s="3" t="s">
        <v>49</v>
      </c>
      <c r="C5" s="3" t="s">
        <v>50</v>
      </c>
      <c r="D5" s="3" t="str">
        <f>VLOOKUP('Test Sheet'!A5,Table2[#All],4,FALSE)</f>
        <v>Delhi</v>
      </c>
      <c r="E5" s="42" t="str">
        <f>VLOOKUP(A5,Table2[#All],10,FALSE)</f>
        <v>Ahmad Tea Green Tea (25 bags)</v>
      </c>
      <c r="F5" s="42" t="str">
        <f>VLOOKUP(A5,Table2[#All],11,FALSE)</f>
        <v>Green Tea</v>
      </c>
      <c r="G5" s="42" t="str">
        <f>VLOOKUP(A5,Table2[#All],7,FALSE)</f>
        <v>Ahmad Tea</v>
      </c>
      <c r="H5" s="42" t="str">
        <f>VLOOKUP(A5,Table2[#All],8,FALSE)</f>
        <v>Ahmad Tea</v>
      </c>
      <c r="I5" s="42" t="str">
        <f>VLOOKUP(A5,'Dummy Data'!4:88,13,FALSE)</f>
        <v>Green Tea</v>
      </c>
      <c r="J5" s="3" t="str">
        <f>VLOOKUP(A5,Table2[#All],14,FALSE)</f>
        <v>25</v>
      </c>
      <c r="K5" s="3" t="str">
        <f>VLOOKUP(A5,Table2[#All],15,FALSE)</f>
        <v>bags</v>
      </c>
      <c r="L5" s="3" t="str">
        <f>VLOOKUP(A5,Table2[#All],16,FALSE)</f>
        <v>bags</v>
      </c>
      <c r="M5" s="3" t="str">
        <f>VLOOKUP(A5,Table2[#All],17,FALSE)</f>
        <v>25</v>
      </c>
    </row>
    <row r="6" spans="1:15" ht="28.8" x14ac:dyDescent="0.3">
      <c r="A6" s="3" t="s">
        <v>68</v>
      </c>
      <c r="B6" s="3" t="s">
        <v>49</v>
      </c>
      <c r="C6" s="3" t="s">
        <v>50</v>
      </c>
      <c r="D6" s="3" t="str">
        <f>VLOOKUP('Test Sheet'!A6,Table2[#All],4,FALSE)</f>
        <v>Delhi</v>
      </c>
      <c r="E6" s="42" t="str">
        <f>VLOOKUP(A6,Table2[#All],10,FALSE)</f>
        <v>Roots Regime Tea (30 Envelopes)</v>
      </c>
      <c r="F6" s="42" t="str">
        <f>VLOOKUP(A6,Table2[#All],11,FALSE)</f>
        <v>Black Tea</v>
      </c>
      <c r="G6" s="42" t="str">
        <f>VLOOKUP(A6,Table2[#All],7,FALSE)</f>
        <v>Roots</v>
      </c>
      <c r="H6" s="42" t="str">
        <f>VLOOKUP(A6,Table2[#All],8,FALSE)</f>
        <v>Roots</v>
      </c>
      <c r="I6" s="42" t="str">
        <f>VLOOKUP(A6,'Dummy Data'!5:89,13,FALSE)</f>
        <v>Black Tea</v>
      </c>
      <c r="J6" s="3" t="str">
        <f>VLOOKUP(A6,Table2[#All],14,FALSE)</f>
        <v>30</v>
      </c>
      <c r="K6" s="3" t="str">
        <f>VLOOKUP(A6,Table2[#All],15,FALSE)</f>
        <v>bags</v>
      </c>
      <c r="L6" s="3" t="str">
        <f>VLOOKUP(A6,Table2[#All],16,FALSE)</f>
        <v>bags</v>
      </c>
      <c r="M6" s="3" t="str">
        <f>VLOOKUP(A6,Table2[#All],17,FALSE)</f>
        <v>30</v>
      </c>
    </row>
    <row r="7" spans="1:15" ht="28.8" x14ac:dyDescent="0.3">
      <c r="A7" s="3" t="s">
        <v>68</v>
      </c>
      <c r="B7" s="3" t="s">
        <v>49</v>
      </c>
      <c r="C7" s="3" t="s">
        <v>50</v>
      </c>
      <c r="D7" s="3" t="str">
        <f>VLOOKUP('Test Sheet'!A7,Table2[#All],4,FALSE)</f>
        <v>Delhi</v>
      </c>
      <c r="E7" s="42" t="str">
        <f>VLOOKUP(A7,Table2[#All],10,FALSE)</f>
        <v>Roots Regime Tea (30 Envelopes)</v>
      </c>
      <c r="F7" s="42" t="str">
        <f>VLOOKUP(A7,Table2[#All],11,FALSE)</f>
        <v>Black Tea</v>
      </c>
      <c r="G7" s="42" t="str">
        <f>VLOOKUP(A7,Table2[#All],7,FALSE)</f>
        <v>Roots</v>
      </c>
      <c r="H7" s="42" t="str">
        <f>VLOOKUP(A7,Table2[#All],8,FALSE)</f>
        <v>Roots</v>
      </c>
      <c r="I7" s="42" t="str">
        <f>VLOOKUP(A7,'Dummy Data'!6:90,13,FALSE)</f>
        <v>Black Tea</v>
      </c>
      <c r="J7" s="3" t="str">
        <f>VLOOKUP(A7,Table2[#All],14,FALSE)</f>
        <v>30</v>
      </c>
      <c r="K7" s="3" t="str">
        <f>VLOOKUP(A7,Table2[#All],15,FALSE)</f>
        <v>bags</v>
      </c>
      <c r="L7" s="3" t="str">
        <f>VLOOKUP(A7,Table2[#All],16,FALSE)</f>
        <v>bags</v>
      </c>
      <c r="M7" s="3" t="str">
        <f>VLOOKUP(A7,Table2[#All],17,FALSE)</f>
        <v>30</v>
      </c>
    </row>
    <row r="8" spans="1:15" ht="28.8" x14ac:dyDescent="0.3">
      <c r="A8" s="3" t="s">
        <v>68</v>
      </c>
      <c r="B8" s="3" t="s">
        <v>49</v>
      </c>
      <c r="C8" s="3" t="s">
        <v>50</v>
      </c>
      <c r="D8" s="3" t="str">
        <f>VLOOKUP('Test Sheet'!A8,Table2[#All],4,FALSE)</f>
        <v>Delhi</v>
      </c>
      <c r="E8" s="42" t="str">
        <f>VLOOKUP(A8,Table2[#All],10,FALSE)</f>
        <v>Roots Regime Tea (30 Envelopes)</v>
      </c>
      <c r="F8" s="42" t="str">
        <f>VLOOKUP(A8,Table2[#All],11,FALSE)</f>
        <v>Black Tea</v>
      </c>
      <c r="G8" s="42" t="str">
        <f>VLOOKUP(A8,Table2[#All],7,FALSE)</f>
        <v>Roots</v>
      </c>
      <c r="H8" s="42" t="str">
        <f>VLOOKUP(A8,Table2[#All],8,FALSE)</f>
        <v>Roots</v>
      </c>
      <c r="I8" s="42" t="str">
        <f>VLOOKUP(A8,'Dummy Data'!7:91,13,FALSE)</f>
        <v>Black Tea</v>
      </c>
      <c r="J8" s="3" t="str">
        <f>VLOOKUP(A8,Table2[#All],14,FALSE)</f>
        <v>30</v>
      </c>
      <c r="K8" s="3" t="str">
        <f>VLOOKUP(A8,Table2[#All],15,FALSE)</f>
        <v>bags</v>
      </c>
      <c r="L8" s="3" t="str">
        <f>VLOOKUP(A8,Table2[#All],16,FALSE)</f>
        <v>bags</v>
      </c>
      <c r="M8" s="3" t="str">
        <f>VLOOKUP(A8,Table2[#All],17,FALSE)</f>
        <v>30</v>
      </c>
    </row>
    <row r="9" spans="1:15" ht="28.8" x14ac:dyDescent="0.3">
      <c r="A9" s="3" t="s">
        <v>72</v>
      </c>
      <c r="B9" s="3" t="s">
        <v>49</v>
      </c>
      <c r="C9" s="3" t="s">
        <v>50</v>
      </c>
      <c r="D9" s="3" t="str">
        <f>VLOOKUP('Test Sheet'!A9,Table2[#All],4,FALSE)</f>
        <v>Delhi</v>
      </c>
      <c r="E9" s="42" t="str">
        <f>VLOOKUP(A9,Table2[#All],10,FALSE)</f>
        <v>Roots Green Tea Zero (30 Envelops)</v>
      </c>
      <c r="F9" s="42" t="str">
        <f>VLOOKUP(A9,Table2[#All],11,FALSE)</f>
        <v>Green Tea</v>
      </c>
      <c r="G9" s="42" t="str">
        <f>VLOOKUP(A9,Table2[#All],7,FALSE)</f>
        <v>Roots</v>
      </c>
      <c r="H9" s="42" t="str">
        <f>VLOOKUP(A9,Table2[#All],8,FALSE)</f>
        <v>Roots</v>
      </c>
      <c r="I9" s="42" t="str">
        <f>VLOOKUP(A9,'Dummy Data'!8:92,13,FALSE)</f>
        <v>Green Tea</v>
      </c>
      <c r="J9" s="3" t="str">
        <f>VLOOKUP(A9,Table2[#All],14,FALSE)</f>
        <v>30</v>
      </c>
      <c r="K9" s="3" t="str">
        <f>VLOOKUP(A9,Table2[#All],15,FALSE)</f>
        <v>bags</v>
      </c>
      <c r="L9" s="3" t="str">
        <f>VLOOKUP(A9,Table2[#All],16,FALSE)</f>
        <v>bags</v>
      </c>
      <c r="M9" s="3" t="str">
        <f>VLOOKUP(A9,Table2[#All],17,FALSE)</f>
        <v>30</v>
      </c>
    </row>
    <row r="10" spans="1:15" ht="28.8" x14ac:dyDescent="0.3">
      <c r="A10" s="3" t="s">
        <v>72</v>
      </c>
      <c r="B10" s="3" t="s">
        <v>49</v>
      </c>
      <c r="C10" s="3" t="s">
        <v>50</v>
      </c>
      <c r="D10" s="3" t="str">
        <f>VLOOKUP('Test Sheet'!A10,Table2[#All],4,FALSE)</f>
        <v>Delhi</v>
      </c>
      <c r="E10" s="42" t="str">
        <f>VLOOKUP(A10,Table2[#All],10,FALSE)</f>
        <v>Roots Green Tea Zero (30 Envelops)</v>
      </c>
      <c r="F10" s="42" t="str">
        <f>VLOOKUP(A10,Table2[#All],11,FALSE)</f>
        <v>Green Tea</v>
      </c>
      <c r="G10" s="42" t="str">
        <f>VLOOKUP(A10,Table2[#All],7,FALSE)</f>
        <v>Roots</v>
      </c>
      <c r="H10" s="42" t="str">
        <f>VLOOKUP(A10,Table2[#All],8,FALSE)</f>
        <v>Roots</v>
      </c>
      <c r="I10" s="42" t="str">
        <f>VLOOKUP(A10,'Dummy Data'!9:93,13,FALSE)</f>
        <v>Green Tea</v>
      </c>
      <c r="J10" s="3" t="str">
        <f>VLOOKUP(A10,Table2[#All],14,FALSE)</f>
        <v>30</v>
      </c>
      <c r="K10" s="3" t="str">
        <f>VLOOKUP(A10,Table2[#All],15,FALSE)</f>
        <v>bags</v>
      </c>
      <c r="L10" s="3" t="str">
        <f>VLOOKUP(A10,Table2[#All],16,FALSE)</f>
        <v>bags</v>
      </c>
      <c r="M10" s="3" t="str">
        <f>VLOOKUP(A10,Table2[#All],17,FALSE)</f>
        <v>30</v>
      </c>
    </row>
    <row r="11" spans="1:15" ht="28.8" x14ac:dyDescent="0.3">
      <c r="A11" s="3" t="s">
        <v>72</v>
      </c>
      <c r="B11" s="3" t="s">
        <v>49</v>
      </c>
      <c r="C11" s="3" t="s">
        <v>50</v>
      </c>
      <c r="D11" s="3" t="str">
        <f>VLOOKUP('Test Sheet'!A11,Table2[#All],4,FALSE)</f>
        <v>Delhi</v>
      </c>
      <c r="E11" s="42" t="str">
        <f>VLOOKUP(A11,Table2[#All],10,FALSE)</f>
        <v>Roots Green Tea Zero (30 Envelops)</v>
      </c>
      <c r="F11" s="42" t="str">
        <f>VLOOKUP(A11,Table2[#All],11,FALSE)</f>
        <v>Green Tea</v>
      </c>
      <c r="G11" s="42" t="str">
        <f>VLOOKUP(A11,Table2[#All],7,FALSE)</f>
        <v>Roots</v>
      </c>
      <c r="H11" s="42" t="str">
        <f>VLOOKUP(A11,Table2[#All],8,FALSE)</f>
        <v>Roots</v>
      </c>
      <c r="I11" s="42" t="str">
        <f>VLOOKUP(A11,'Dummy Data'!10:94,13,FALSE)</f>
        <v>Green Tea</v>
      </c>
      <c r="J11" s="3" t="str">
        <f>VLOOKUP(A11,Table2[#All],14,FALSE)</f>
        <v>30</v>
      </c>
      <c r="K11" s="3" t="str">
        <f>VLOOKUP(A11,Table2[#All],15,FALSE)</f>
        <v>bags</v>
      </c>
      <c r="L11" s="3" t="str">
        <f>VLOOKUP(A11,Table2[#All],16,FALSE)</f>
        <v>bags</v>
      </c>
      <c r="M11" s="3" t="str">
        <f>VLOOKUP(A11,Table2[#All],17,FALSE)</f>
        <v>30</v>
      </c>
    </row>
    <row r="12" spans="1:15" ht="72" x14ac:dyDescent="0.3">
      <c r="A12" s="3" t="s">
        <v>74</v>
      </c>
      <c r="B12" s="3" t="s">
        <v>49</v>
      </c>
      <c r="C12" s="3" t="s">
        <v>50</v>
      </c>
      <c r="D12" s="3" t="str">
        <f>VLOOKUP('Test Sheet'!A12,Table2[#All],4,FALSE)</f>
        <v>Delhi</v>
      </c>
      <c r="E12" s="42" t="str">
        <f>VLOOKUP(A12,Table2[#All],10,FALSE)</f>
        <v>Ahmad Tea's Peach And Passion Fruits Flavoured Black Tea (20 Foil Bags)</v>
      </c>
      <c r="F12" s="42" t="str">
        <f>VLOOKUP(A12,Table2[#All],11,FALSE)</f>
        <v>Black Tea</v>
      </c>
      <c r="G12" s="42" t="str">
        <f>VLOOKUP(A12,Table2[#All],7,FALSE)</f>
        <v>Ahmad Tea</v>
      </c>
      <c r="H12" s="42" t="str">
        <f>VLOOKUP(A12,Table2[#All],8,FALSE)</f>
        <v>Ahmad Tea</v>
      </c>
      <c r="I12" s="42" t="str">
        <f>VLOOKUP(A12,'Dummy Data'!11:95,13,FALSE)</f>
        <v>Black Tea</v>
      </c>
      <c r="J12" s="3" t="str">
        <f>VLOOKUP(A12,Table2[#All],14,FALSE)</f>
        <v>20</v>
      </c>
      <c r="K12" s="3" t="str">
        <f>VLOOKUP(A12,Table2[#All],15,FALSE)</f>
        <v>bags</v>
      </c>
      <c r="L12" s="3" t="str">
        <f>VLOOKUP(A12,Table2[#All],16,FALSE)</f>
        <v>bags</v>
      </c>
      <c r="M12" s="3" t="str">
        <f>VLOOKUP(A12,Table2[#All],17,FALSE)</f>
        <v>20</v>
      </c>
    </row>
    <row r="13" spans="1:15" ht="72" x14ac:dyDescent="0.3">
      <c r="A13" s="3" t="s">
        <v>74</v>
      </c>
      <c r="B13" s="3" t="s">
        <v>49</v>
      </c>
      <c r="C13" s="3" t="s">
        <v>50</v>
      </c>
      <c r="D13" s="3" t="str">
        <f>VLOOKUP('Test Sheet'!A13,Table2[#All],4,FALSE)</f>
        <v>Delhi</v>
      </c>
      <c r="E13" s="42" t="str">
        <f>VLOOKUP(A13,Table2[#All],10,FALSE)</f>
        <v>Ahmad Tea's Peach And Passion Fruits Flavoured Black Tea (20 Foil Bags)</v>
      </c>
      <c r="F13" s="42" t="str">
        <f>VLOOKUP(A13,Table2[#All],11,FALSE)</f>
        <v>Black Tea</v>
      </c>
      <c r="G13" s="42" t="str">
        <f>VLOOKUP(A13,Table2[#All],7,FALSE)</f>
        <v>Ahmad Tea</v>
      </c>
      <c r="H13" s="42" t="str">
        <f>VLOOKUP(A13,Table2[#All],8,FALSE)</f>
        <v>Ahmad Tea</v>
      </c>
      <c r="I13" s="42" t="str">
        <f>VLOOKUP(A13,'Dummy Data'!12:96,13,FALSE)</f>
        <v>Black Tea</v>
      </c>
      <c r="J13" s="3" t="str">
        <f>VLOOKUP(A13,Table2[#All],14,FALSE)</f>
        <v>20</v>
      </c>
      <c r="K13" s="3" t="str">
        <f>VLOOKUP(A13,Table2[#All],15,FALSE)</f>
        <v>bags</v>
      </c>
      <c r="L13" s="3" t="str">
        <f>VLOOKUP(A13,Table2[#All],16,FALSE)</f>
        <v>bags</v>
      </c>
      <c r="M13" s="3" t="str">
        <f>VLOOKUP(A13,Table2[#All],17,FALSE)</f>
        <v>20</v>
      </c>
    </row>
    <row r="14" spans="1:15" ht="72" x14ac:dyDescent="0.3">
      <c r="A14" s="3" t="s">
        <v>74</v>
      </c>
      <c r="B14" s="3" t="s">
        <v>49</v>
      </c>
      <c r="C14" s="3" t="s">
        <v>50</v>
      </c>
      <c r="D14" s="3" t="str">
        <f>VLOOKUP('Test Sheet'!A14,Table2[#All],4,FALSE)</f>
        <v>Delhi</v>
      </c>
      <c r="E14" s="42" t="str">
        <f>VLOOKUP(A14,Table2[#All],10,FALSE)</f>
        <v>Ahmad Tea's Peach And Passion Fruits Flavoured Black Tea (20 Foil Bags)</v>
      </c>
      <c r="F14" s="42" t="str">
        <f>VLOOKUP(A14,Table2[#All],11,FALSE)</f>
        <v>Black Tea</v>
      </c>
      <c r="G14" s="42" t="str">
        <f>VLOOKUP(A14,Table2[#All],7,FALSE)</f>
        <v>Ahmad Tea</v>
      </c>
      <c r="H14" s="42" t="str">
        <f>VLOOKUP(A14,Table2[#All],8,FALSE)</f>
        <v>Ahmad Tea</v>
      </c>
      <c r="I14" s="42" t="str">
        <f>VLOOKUP(A14,'Dummy Data'!13:97,13,FALSE)</f>
        <v>Black Tea</v>
      </c>
      <c r="J14" s="3" t="str">
        <f>VLOOKUP(A14,Table2[#All],14,FALSE)</f>
        <v>20</v>
      </c>
      <c r="K14" s="3" t="str">
        <f>VLOOKUP(A14,Table2[#All],15,FALSE)</f>
        <v>bags</v>
      </c>
      <c r="L14" s="3" t="str">
        <f>VLOOKUP(A14,Table2[#All],16,FALSE)</f>
        <v>bags</v>
      </c>
      <c r="M14" s="3" t="str">
        <f>VLOOKUP(A14,Table2[#All],17,FALSE)</f>
        <v>20</v>
      </c>
    </row>
    <row r="15" spans="1:15" ht="72" x14ac:dyDescent="0.3">
      <c r="A15" s="3" t="s">
        <v>74</v>
      </c>
      <c r="B15" s="3" t="s">
        <v>49</v>
      </c>
      <c r="C15" s="3" t="s">
        <v>50</v>
      </c>
      <c r="D15" s="3" t="str">
        <f>VLOOKUP('Test Sheet'!A15,Table2[#All],4,FALSE)</f>
        <v>Delhi</v>
      </c>
      <c r="E15" s="42" t="str">
        <f>VLOOKUP(A15,Table2[#All],10,FALSE)</f>
        <v>Ahmad Tea's Peach And Passion Fruits Flavoured Black Tea (20 Foil Bags)</v>
      </c>
      <c r="F15" s="42" t="str">
        <f>VLOOKUP(A15,Table2[#All],11,FALSE)</f>
        <v>Black Tea</v>
      </c>
      <c r="G15" s="42" t="str">
        <f>VLOOKUP(A15,Table2[#All],7,FALSE)</f>
        <v>Ahmad Tea</v>
      </c>
      <c r="H15" s="42" t="str">
        <f>VLOOKUP(A15,Table2[#All],8,FALSE)</f>
        <v>Ahmad Tea</v>
      </c>
      <c r="I15" s="42" t="str">
        <f>VLOOKUP(A15,'Dummy Data'!14:98,13,FALSE)</f>
        <v>Black Tea</v>
      </c>
      <c r="J15" s="3" t="str">
        <f>VLOOKUP(A15,Table2[#All],14,FALSE)</f>
        <v>20</v>
      </c>
      <c r="K15" s="3" t="str">
        <f>VLOOKUP(A15,Table2[#All],15,FALSE)</f>
        <v>bags</v>
      </c>
      <c r="L15" s="3" t="str">
        <f>VLOOKUP(A15,Table2[#All],16,FALSE)</f>
        <v>bags</v>
      </c>
      <c r="M15" s="3" t="str">
        <f>VLOOKUP(A15,Table2[#All],17,FALSE)</f>
        <v>20</v>
      </c>
    </row>
    <row r="16" spans="1:15" ht="28.8" x14ac:dyDescent="0.3">
      <c r="A16" s="3" t="s">
        <v>76</v>
      </c>
      <c r="B16" s="3" t="s">
        <v>49</v>
      </c>
      <c r="C16" s="3" t="s">
        <v>50</v>
      </c>
      <c r="D16" s="3" t="str">
        <f>VLOOKUP('Test Sheet'!A16,Table2[#All],4,FALSE)</f>
        <v>Delhi</v>
      </c>
      <c r="E16" s="42" t="str">
        <f>VLOOKUP(A16,Table2[#All],10,FALSE)</f>
        <v>Roots Hibiscus (50Envelops)</v>
      </c>
      <c r="F16" s="42" t="str">
        <f>VLOOKUP(A16,Table2[#All],11,FALSE)</f>
        <v>Herbal Tea</v>
      </c>
      <c r="G16" s="42" t="str">
        <f>VLOOKUP(A16,Table2[#All],7,FALSE)</f>
        <v>Roots</v>
      </c>
      <c r="H16" s="42" t="str">
        <f>VLOOKUP(A16,Table2[#All],8,FALSE)</f>
        <v>Roots</v>
      </c>
      <c r="I16" s="42" t="str">
        <f>VLOOKUP(A16,'Dummy Data'!15:99,13,FALSE)</f>
        <v>Hibiscus</v>
      </c>
      <c r="J16" s="3" t="str">
        <f>VLOOKUP(A16,Table2[#All],14,FALSE)</f>
        <v>50</v>
      </c>
      <c r="K16" s="3" t="str">
        <f>VLOOKUP(A16,Table2[#All],15,FALSE)</f>
        <v>bags</v>
      </c>
      <c r="L16" s="3" t="str">
        <f>VLOOKUP(A16,Table2[#All],16,FALSE)</f>
        <v>bags</v>
      </c>
      <c r="M16" s="3" t="str">
        <f>VLOOKUP(A16,Table2[#All],17,FALSE)</f>
        <v>50</v>
      </c>
    </row>
    <row r="17" spans="1:13" ht="28.8" x14ac:dyDescent="0.3">
      <c r="A17" s="3" t="s">
        <v>76</v>
      </c>
      <c r="B17" s="3" t="s">
        <v>49</v>
      </c>
      <c r="C17" s="3" t="s">
        <v>50</v>
      </c>
      <c r="D17" s="3" t="str">
        <f>VLOOKUP('Test Sheet'!A17,Table2[#All],4,FALSE)</f>
        <v>Delhi</v>
      </c>
      <c r="E17" s="42" t="str">
        <f>VLOOKUP(A17,Table2[#All],10,FALSE)</f>
        <v>Roots Hibiscus (50Envelops)</v>
      </c>
      <c r="F17" s="42" t="str">
        <f>VLOOKUP(A17,Table2[#All],11,FALSE)</f>
        <v>Herbal Tea</v>
      </c>
      <c r="G17" s="42" t="str">
        <f>VLOOKUP(A17,Table2[#All],7,FALSE)</f>
        <v>Roots</v>
      </c>
      <c r="H17" s="42" t="str">
        <f>VLOOKUP(A17,Table2[#All],8,FALSE)</f>
        <v>Roots</v>
      </c>
      <c r="I17" s="42" t="str">
        <f>VLOOKUP(A17,'Dummy Data'!16:100,13,FALSE)</f>
        <v>Hibiscus</v>
      </c>
      <c r="J17" s="3" t="str">
        <f>VLOOKUP(A17,Table2[#All],14,FALSE)</f>
        <v>50</v>
      </c>
      <c r="K17" s="3" t="str">
        <f>VLOOKUP(A17,Table2[#All],15,FALSE)</f>
        <v>bags</v>
      </c>
      <c r="L17" s="3" t="str">
        <f>VLOOKUP(A17,Table2[#All],16,FALSE)</f>
        <v>bags</v>
      </c>
      <c r="M17" s="3" t="str">
        <f>VLOOKUP(A17,Table2[#All],17,FALSE)</f>
        <v>50</v>
      </c>
    </row>
    <row r="18" spans="1:13" ht="43.2" x14ac:dyDescent="0.3">
      <c r="A18" s="3" t="s">
        <v>79</v>
      </c>
      <c r="B18" s="3" t="s">
        <v>49</v>
      </c>
      <c r="C18" s="3" t="s">
        <v>50</v>
      </c>
      <c r="D18" s="3" t="str">
        <f>VLOOKUP('Test Sheet'!A18,Table2[#All],4,FALSE)</f>
        <v>Delhi</v>
      </c>
      <c r="E18" s="42" t="str">
        <f>VLOOKUP(A18,Table2[#All],10,FALSE)</f>
        <v>Roots Lemon with Mint (25 Envelopes)</v>
      </c>
      <c r="F18" s="42" t="str">
        <f>VLOOKUP(A18,Table2[#All],11,FALSE)</f>
        <v>Herbal Tea</v>
      </c>
      <c r="G18" s="42" t="str">
        <f>VLOOKUP(A18,Table2[#All],7,FALSE)</f>
        <v>Roots</v>
      </c>
      <c r="H18" s="42" t="str">
        <f>VLOOKUP(A18,Table2[#All],8,FALSE)</f>
        <v>Roots</v>
      </c>
      <c r="I18" s="42" t="str">
        <f>VLOOKUP(A18,'Dummy Data'!17:101,13,FALSE)</f>
        <v>Mint</v>
      </c>
      <c r="J18" s="3" t="str">
        <f>VLOOKUP(A18,Table2[#All],14,FALSE)</f>
        <v>30</v>
      </c>
      <c r="K18" s="3" t="str">
        <f>VLOOKUP(A18,Table2[#All],15,FALSE)</f>
        <v>bags</v>
      </c>
      <c r="L18" s="3" t="str">
        <f>VLOOKUP(A18,Table2[#All],16,FALSE)</f>
        <v>bags</v>
      </c>
      <c r="M18" s="3" t="str">
        <f>VLOOKUP(A18,Table2[#All],17,FALSE)</f>
        <v>30</v>
      </c>
    </row>
    <row r="19" spans="1:13" ht="43.2" x14ac:dyDescent="0.3">
      <c r="A19" s="3" t="s">
        <v>79</v>
      </c>
      <c r="B19" s="3" t="s">
        <v>49</v>
      </c>
      <c r="C19" s="3" t="s">
        <v>50</v>
      </c>
      <c r="D19" s="3" t="str">
        <f>VLOOKUP('Test Sheet'!A19,Table2[#All],4,FALSE)</f>
        <v>Delhi</v>
      </c>
      <c r="E19" s="42" t="str">
        <f>VLOOKUP(A19,Table2[#All],10,FALSE)</f>
        <v>Roots Lemon with Mint (25 Envelopes)</v>
      </c>
      <c r="F19" s="42" t="str">
        <f>VLOOKUP(A19,Table2[#All],11,FALSE)</f>
        <v>Herbal Tea</v>
      </c>
      <c r="G19" s="42" t="str">
        <f>VLOOKUP(A19,Table2[#All],7,FALSE)</f>
        <v>Roots</v>
      </c>
      <c r="H19" s="42" t="str">
        <f>VLOOKUP(A19,Table2[#All],8,FALSE)</f>
        <v>Roots</v>
      </c>
      <c r="I19" s="42" t="str">
        <f>VLOOKUP(A19,'Dummy Data'!18:102,13,FALSE)</f>
        <v>Mint</v>
      </c>
      <c r="J19" s="3" t="str">
        <f>VLOOKUP(A19,Table2[#All],14,FALSE)</f>
        <v>30</v>
      </c>
      <c r="K19" s="3" t="str">
        <f>VLOOKUP(A19,Table2[#All],15,FALSE)</f>
        <v>bags</v>
      </c>
      <c r="L19" s="3" t="str">
        <f>VLOOKUP(A19,Table2[#All],16,FALSE)</f>
        <v>bags</v>
      </c>
      <c r="M19" s="3" t="str">
        <f>VLOOKUP(A19,Table2[#All],17,FALSE)</f>
        <v>30</v>
      </c>
    </row>
    <row r="20" spans="1:13" ht="43.2" x14ac:dyDescent="0.3">
      <c r="A20" s="3" t="s">
        <v>79</v>
      </c>
      <c r="B20" s="3" t="s">
        <v>49</v>
      </c>
      <c r="C20" s="3" t="s">
        <v>50</v>
      </c>
      <c r="D20" s="3" t="str">
        <f>VLOOKUP('Test Sheet'!A20,Table2[#All],4,FALSE)</f>
        <v>Delhi</v>
      </c>
      <c r="E20" s="42" t="str">
        <f>VLOOKUP(A20,Table2[#All],10,FALSE)</f>
        <v>Roots Lemon with Mint (25 Envelopes)</v>
      </c>
      <c r="F20" s="42" t="str">
        <f>VLOOKUP(A20,Table2[#All],11,FALSE)</f>
        <v>Herbal Tea</v>
      </c>
      <c r="G20" s="42" t="str">
        <f>VLOOKUP(A20,Table2[#All],7,FALSE)</f>
        <v>Roots</v>
      </c>
      <c r="H20" s="42" t="str">
        <f>VLOOKUP(A20,Table2[#All],8,FALSE)</f>
        <v>Roots</v>
      </c>
      <c r="I20" s="42" t="str">
        <f>VLOOKUP(A20,'Dummy Data'!19:103,13,FALSE)</f>
        <v>Mint</v>
      </c>
      <c r="J20" s="3" t="str">
        <f>VLOOKUP(A20,Table2[#All],14,FALSE)</f>
        <v>30</v>
      </c>
      <c r="K20" s="3" t="str">
        <f>VLOOKUP(A20,Table2[#All],15,FALSE)</f>
        <v>bags</v>
      </c>
      <c r="L20" s="3" t="str">
        <f>VLOOKUP(A20,Table2[#All],16,FALSE)</f>
        <v>bags</v>
      </c>
      <c r="M20" s="3" t="str">
        <f>VLOOKUP(A20,Table2[#All],17,FALSE)</f>
        <v>30</v>
      </c>
    </row>
    <row r="21" spans="1:13" ht="28.8" x14ac:dyDescent="0.3">
      <c r="A21" s="3" t="s">
        <v>82</v>
      </c>
      <c r="B21" s="3" t="s">
        <v>49</v>
      </c>
      <c r="C21" s="3" t="s">
        <v>50</v>
      </c>
      <c r="D21" s="3" t="str">
        <f>VLOOKUP('Test Sheet'!A21,Table2[#All],4,FALSE)</f>
        <v>Delhi</v>
      </c>
      <c r="E21" s="42" t="str">
        <f>VLOOKUP(A21,Table2[#All],10,FALSE)</f>
        <v>Twinings Earl Grey Tea (25 Bags)</v>
      </c>
      <c r="F21" s="42" t="str">
        <f>VLOOKUP(A21,Table2[#All],11,FALSE)</f>
        <v>Black Tea Speciality</v>
      </c>
      <c r="G21" s="42" t="str">
        <f>VLOOKUP(A21,Table2[#All],7,FALSE)</f>
        <v>Twinings</v>
      </c>
      <c r="H21" s="42" t="str">
        <f>VLOOKUP(A21,Table2[#All],8,FALSE)</f>
        <v>Twinings</v>
      </c>
      <c r="I21" s="42" t="str">
        <f>VLOOKUP(A21,'Dummy Data'!20:104,13,FALSE)</f>
        <v>Earl Grey</v>
      </c>
      <c r="J21" s="3" t="str">
        <f>VLOOKUP(A21,Table2[#All],14,FALSE)</f>
        <v>25</v>
      </c>
      <c r="K21" s="3" t="str">
        <f>VLOOKUP(A21,Table2[#All],15,FALSE)</f>
        <v>bags</v>
      </c>
      <c r="L21" s="3" t="str">
        <f>VLOOKUP(A21,Table2[#All],16,FALSE)</f>
        <v>bags</v>
      </c>
      <c r="M21" s="3" t="str">
        <f>VLOOKUP(A21,Table2[#All],17,FALSE)</f>
        <v>25</v>
      </c>
    </row>
    <row r="22" spans="1:13" ht="28.8" x14ac:dyDescent="0.3">
      <c r="A22" s="3" t="s">
        <v>82</v>
      </c>
      <c r="B22" s="3" t="s">
        <v>49</v>
      </c>
      <c r="C22" s="3" t="s">
        <v>50</v>
      </c>
      <c r="D22" s="3" t="str">
        <f>VLOOKUP('Test Sheet'!A22,Table2[#All],4,FALSE)</f>
        <v>Delhi</v>
      </c>
      <c r="E22" s="42" t="str">
        <f>VLOOKUP(A22,Table2[#All],10,FALSE)</f>
        <v>Twinings Earl Grey Tea (25 Bags)</v>
      </c>
      <c r="F22" s="42" t="str">
        <f>VLOOKUP(A22,Table2[#All],11,FALSE)</f>
        <v>Black Tea Speciality</v>
      </c>
      <c r="G22" s="42" t="str">
        <f>VLOOKUP(A22,Table2[#All],7,FALSE)</f>
        <v>Twinings</v>
      </c>
      <c r="H22" s="42" t="str">
        <f>VLOOKUP(A22,Table2[#All],8,FALSE)</f>
        <v>Twinings</v>
      </c>
      <c r="I22" s="42" t="str">
        <f>VLOOKUP(A22,'Dummy Data'!21:105,13,FALSE)</f>
        <v>Earl Grey</v>
      </c>
      <c r="J22" s="3" t="str">
        <f>VLOOKUP(A22,Table2[#All],14,FALSE)</f>
        <v>25</v>
      </c>
      <c r="K22" s="3" t="str">
        <f>VLOOKUP(A22,Table2[#All],15,FALSE)</f>
        <v>bags</v>
      </c>
      <c r="L22" s="3" t="str">
        <f>VLOOKUP(A22,Table2[#All],16,FALSE)</f>
        <v>bags</v>
      </c>
      <c r="M22" s="3" t="str">
        <f>VLOOKUP(A22,Table2[#All],17,FALSE)</f>
        <v>25</v>
      </c>
    </row>
    <row r="23" spans="1:13" ht="28.8" x14ac:dyDescent="0.3">
      <c r="A23" s="3" t="s">
        <v>87</v>
      </c>
      <c r="B23" s="3" t="s">
        <v>49</v>
      </c>
      <c r="C23" s="3" t="s">
        <v>88</v>
      </c>
      <c r="D23" s="3" t="str">
        <f>VLOOKUP('Test Sheet'!A23,Table2[#All],4,FALSE)</f>
        <v>Chennai</v>
      </c>
      <c r="E23" s="42" t="str">
        <f>VLOOKUP(A23,Table2[#All],10,FALSE)</f>
        <v>Lipton Tea (100 Bags)</v>
      </c>
      <c r="F23" s="42" t="str">
        <f>VLOOKUP(A23,Table2[#All],11,FALSE)</f>
        <v>Black Tea</v>
      </c>
      <c r="G23" s="42" t="str">
        <f>VLOOKUP(A23,Table2[#All],7,FALSE)</f>
        <v>Lipton</v>
      </c>
      <c r="H23" s="42" t="str">
        <f>VLOOKUP(A23,Table2[#All],8,FALSE)</f>
        <v>Lipton</v>
      </c>
      <c r="I23" s="42" t="str">
        <f>VLOOKUP(A23,'Dummy Data'!22:106,13,FALSE)</f>
        <v>Black Tea</v>
      </c>
      <c r="J23" s="3" t="str">
        <f>VLOOKUP(A23,Table2[#All],14,FALSE)</f>
        <v>100</v>
      </c>
      <c r="K23" s="3" t="str">
        <f>VLOOKUP(A23,Table2[#All],15,FALSE)</f>
        <v>bags</v>
      </c>
      <c r="L23" s="3" t="str">
        <f>VLOOKUP(A23,Table2[#All],16,FALSE)</f>
        <v>bags</v>
      </c>
      <c r="M23" s="3" t="str">
        <f>VLOOKUP(A23,Table2[#All],17,FALSE)</f>
        <v>100</v>
      </c>
    </row>
    <row r="24" spans="1:13" ht="28.8" x14ac:dyDescent="0.3">
      <c r="A24" s="3" t="s">
        <v>62</v>
      </c>
      <c r="B24" s="3" t="s">
        <v>49</v>
      </c>
      <c r="C24" s="3" t="s">
        <v>88</v>
      </c>
      <c r="D24" s="3" t="str">
        <f>VLOOKUP('Test Sheet'!A24,Table2[#All],4,FALSE)</f>
        <v>Delhi</v>
      </c>
      <c r="E24" s="42" t="str">
        <f>VLOOKUP(A24,Table2[#All],10,FALSE)</f>
        <v>Ahmad Tea Green Tea (25 bags)</v>
      </c>
      <c r="F24" s="42" t="str">
        <f>VLOOKUP(A24,Table2[#All],11,FALSE)</f>
        <v>Green Tea</v>
      </c>
      <c r="G24" s="42" t="str">
        <f>VLOOKUP(A24,Table2[#All],7,FALSE)</f>
        <v>Ahmad Tea</v>
      </c>
      <c r="H24" s="42" t="str">
        <f>VLOOKUP(A24,Table2[#All],8,FALSE)</f>
        <v>Ahmad Tea</v>
      </c>
      <c r="I24" s="42" t="str">
        <f>VLOOKUP(A24,'Dummy Data'!23:107,13,FALSE)</f>
        <v>Green Tea</v>
      </c>
      <c r="J24" s="3" t="str">
        <f>VLOOKUP(A24,Table2[#All],14,FALSE)</f>
        <v>25</v>
      </c>
      <c r="K24" s="3" t="str">
        <f>VLOOKUP(A24,Table2[#All],15,FALSE)</f>
        <v>bags</v>
      </c>
      <c r="L24" s="3" t="str">
        <f>VLOOKUP(A24,Table2[#All],16,FALSE)</f>
        <v>bags</v>
      </c>
      <c r="M24" s="3" t="str">
        <f>VLOOKUP(A24,Table2[#All],17,FALSE)</f>
        <v>25</v>
      </c>
    </row>
    <row r="25" spans="1:13" ht="28.8" x14ac:dyDescent="0.3">
      <c r="A25" s="3" t="s">
        <v>62</v>
      </c>
      <c r="B25" s="3" t="s">
        <v>49</v>
      </c>
      <c r="C25" s="3" t="s">
        <v>88</v>
      </c>
      <c r="D25" s="3" t="str">
        <f>VLOOKUP('Test Sheet'!A25,Table2[#All],4,FALSE)</f>
        <v>Delhi</v>
      </c>
      <c r="E25" s="42" t="str">
        <f>VLOOKUP(A25,Table2[#All],10,FALSE)</f>
        <v>Ahmad Tea Green Tea (25 bags)</v>
      </c>
      <c r="F25" s="42" t="str">
        <f>VLOOKUP(A25,Table2[#All],11,FALSE)</f>
        <v>Green Tea</v>
      </c>
      <c r="G25" s="42" t="str">
        <f>VLOOKUP(A25,Table2[#All],7,FALSE)</f>
        <v>Ahmad Tea</v>
      </c>
      <c r="H25" s="42" t="str">
        <f>VLOOKUP(A25,Table2[#All],8,FALSE)</f>
        <v>Ahmad Tea</v>
      </c>
      <c r="I25" s="42" t="str">
        <f>VLOOKUP(A25,'Dummy Data'!24:108,13,FALSE)</f>
        <v>Green Tea</v>
      </c>
      <c r="J25" s="3" t="str">
        <f>VLOOKUP(A25,Table2[#All],14,FALSE)</f>
        <v>25</v>
      </c>
      <c r="K25" s="3" t="str">
        <f>VLOOKUP(A25,Table2[#All],15,FALSE)</f>
        <v>bags</v>
      </c>
      <c r="L25" s="3" t="str">
        <f>VLOOKUP(A25,Table2[#All],16,FALSE)</f>
        <v>bags</v>
      </c>
      <c r="M25" s="3" t="str">
        <f>VLOOKUP(A25,Table2[#All],17,FALSE)</f>
        <v>25</v>
      </c>
    </row>
    <row r="26" spans="1:13" ht="28.8" x14ac:dyDescent="0.3">
      <c r="A26" s="3" t="s">
        <v>68</v>
      </c>
      <c r="B26" s="3" t="s">
        <v>49</v>
      </c>
      <c r="C26" s="3" t="s">
        <v>88</v>
      </c>
      <c r="D26" s="3" t="str">
        <f>VLOOKUP('Test Sheet'!A26,Table2[#All],4,FALSE)</f>
        <v>Delhi</v>
      </c>
      <c r="E26" s="42" t="str">
        <f>VLOOKUP(A26,Table2[#All],10,FALSE)</f>
        <v>Roots Regime Tea (30 Envelopes)</v>
      </c>
      <c r="F26" s="42" t="str">
        <f>VLOOKUP(A26,Table2[#All],11,FALSE)</f>
        <v>Black Tea</v>
      </c>
      <c r="G26" s="42" t="str">
        <f>VLOOKUP(A26,Table2[#All],7,FALSE)</f>
        <v>Roots</v>
      </c>
      <c r="H26" s="42" t="str">
        <f>VLOOKUP(A26,Table2[#All],8,FALSE)</f>
        <v>Roots</v>
      </c>
      <c r="I26" s="42" t="str">
        <f>VLOOKUP(A26,'Dummy Data'!25:109,13,FALSE)</f>
        <v>Black Tea</v>
      </c>
      <c r="J26" s="3" t="str">
        <f>VLOOKUP(A26,Table2[#All],14,FALSE)</f>
        <v>30</v>
      </c>
      <c r="K26" s="3" t="str">
        <f>VLOOKUP(A26,Table2[#All],15,FALSE)</f>
        <v>bags</v>
      </c>
      <c r="L26" s="3" t="str">
        <f>VLOOKUP(A26,Table2[#All],16,FALSE)</f>
        <v>bags</v>
      </c>
      <c r="M26" s="3" t="str">
        <f>VLOOKUP(A26,Table2[#All],17,FALSE)</f>
        <v>30</v>
      </c>
    </row>
    <row r="27" spans="1:13" ht="28.8" x14ac:dyDescent="0.3">
      <c r="A27" s="3" t="s">
        <v>68</v>
      </c>
      <c r="B27" s="3" t="s">
        <v>49</v>
      </c>
      <c r="C27" s="3" t="s">
        <v>88</v>
      </c>
      <c r="D27" s="3" t="str">
        <f>VLOOKUP('Test Sheet'!A27,Table2[#All],4,FALSE)</f>
        <v>Delhi</v>
      </c>
      <c r="E27" s="42" t="str">
        <f>VLOOKUP(A27,Table2[#All],10,FALSE)</f>
        <v>Roots Regime Tea (30 Envelopes)</v>
      </c>
      <c r="F27" s="42" t="str">
        <f>VLOOKUP(A27,Table2[#All],11,FALSE)</f>
        <v>Black Tea</v>
      </c>
      <c r="G27" s="42" t="str">
        <f>VLOOKUP(A27,Table2[#All],7,FALSE)</f>
        <v>Roots</v>
      </c>
      <c r="H27" s="42" t="str">
        <f>VLOOKUP(A27,Table2[#All],8,FALSE)</f>
        <v>Roots</v>
      </c>
      <c r="I27" s="42" t="str">
        <f>VLOOKUP(A27,'Dummy Data'!26:110,13,FALSE)</f>
        <v>Black Tea</v>
      </c>
      <c r="J27" s="3" t="str">
        <f>VLOOKUP(A27,Table2[#All],14,FALSE)</f>
        <v>30</v>
      </c>
      <c r="K27" s="3" t="str">
        <f>VLOOKUP(A27,Table2[#All],15,FALSE)</f>
        <v>bags</v>
      </c>
      <c r="L27" s="3" t="str">
        <f>VLOOKUP(A27,Table2[#All],16,FALSE)</f>
        <v>bags</v>
      </c>
      <c r="M27" s="3" t="str">
        <f>VLOOKUP(A27,Table2[#All],17,FALSE)</f>
        <v>30</v>
      </c>
    </row>
    <row r="28" spans="1:13" ht="28.8" x14ac:dyDescent="0.3">
      <c r="A28" s="3" t="s">
        <v>68</v>
      </c>
      <c r="B28" s="3" t="s">
        <v>49</v>
      </c>
      <c r="C28" s="3" t="s">
        <v>88</v>
      </c>
      <c r="D28" s="3" t="str">
        <f>VLOOKUP('Test Sheet'!A28,Table2[#All],4,FALSE)</f>
        <v>Delhi</v>
      </c>
      <c r="E28" s="42" t="str">
        <f>VLOOKUP(A28,Table2[#All],10,FALSE)</f>
        <v>Roots Regime Tea (30 Envelopes)</v>
      </c>
      <c r="F28" s="42" t="str">
        <f>VLOOKUP(A28,Table2[#All],11,FALSE)</f>
        <v>Black Tea</v>
      </c>
      <c r="G28" s="42" t="str">
        <f>VLOOKUP(A28,Table2[#All],7,FALSE)</f>
        <v>Roots</v>
      </c>
      <c r="H28" s="42" t="str">
        <f>VLOOKUP(A28,Table2[#All],8,FALSE)</f>
        <v>Roots</v>
      </c>
      <c r="I28" s="42" t="str">
        <f>VLOOKUP(A28,'Dummy Data'!27:111,13,FALSE)</f>
        <v>Black Tea</v>
      </c>
      <c r="J28" s="3" t="str">
        <f>VLOOKUP(A28,Table2[#All],14,FALSE)</f>
        <v>30</v>
      </c>
      <c r="K28" s="3" t="str">
        <f>VLOOKUP(A28,Table2[#All],15,FALSE)</f>
        <v>bags</v>
      </c>
      <c r="L28" s="3" t="str">
        <f>VLOOKUP(A28,Table2[#All],16,FALSE)</f>
        <v>bags</v>
      </c>
      <c r="M28" s="3" t="str">
        <f>VLOOKUP(A28,Table2[#All],17,FALSE)</f>
        <v>30</v>
      </c>
    </row>
    <row r="29" spans="1:13" ht="72" x14ac:dyDescent="0.3">
      <c r="A29" s="3" t="s">
        <v>74</v>
      </c>
      <c r="B29" s="3" t="s">
        <v>49</v>
      </c>
      <c r="C29" s="3" t="s">
        <v>88</v>
      </c>
      <c r="D29" s="3" t="str">
        <f>VLOOKUP('Test Sheet'!A29,Table2[#All],4,FALSE)</f>
        <v>Delhi</v>
      </c>
      <c r="E29" s="42" t="str">
        <f>VLOOKUP(A29,Table2[#All],10,FALSE)</f>
        <v>Ahmad Tea's Peach And Passion Fruits Flavoured Black Tea (20 Foil Bags)</v>
      </c>
      <c r="F29" s="42" t="str">
        <f>VLOOKUP(A29,Table2[#All],11,FALSE)</f>
        <v>Black Tea</v>
      </c>
      <c r="G29" s="42" t="str">
        <f>VLOOKUP(A29,Table2[#All],7,FALSE)</f>
        <v>Ahmad Tea</v>
      </c>
      <c r="H29" s="42" t="str">
        <f>VLOOKUP(A29,Table2[#All],8,FALSE)</f>
        <v>Ahmad Tea</v>
      </c>
      <c r="I29" s="42" t="str">
        <f>VLOOKUP(A29,'Dummy Data'!28:112,13,FALSE)</f>
        <v>Black Tea</v>
      </c>
      <c r="J29" s="3" t="str">
        <f>VLOOKUP(A29,Table2[#All],14,FALSE)</f>
        <v>20</v>
      </c>
      <c r="K29" s="3" t="str">
        <f>VLOOKUP(A29,Table2[#All],15,FALSE)</f>
        <v>bags</v>
      </c>
      <c r="L29" s="3" t="str">
        <f>VLOOKUP(A29,Table2[#All],16,FALSE)</f>
        <v>bags</v>
      </c>
      <c r="M29" s="3" t="str">
        <f>VLOOKUP(A29,Table2[#All],17,FALSE)</f>
        <v>20</v>
      </c>
    </row>
    <row r="30" spans="1:13" ht="72" x14ac:dyDescent="0.3">
      <c r="A30" s="3" t="s">
        <v>74</v>
      </c>
      <c r="B30" s="3" t="s">
        <v>49</v>
      </c>
      <c r="C30" s="3" t="s">
        <v>88</v>
      </c>
      <c r="D30" s="3" t="str">
        <f>VLOOKUP('Test Sheet'!A30,Table2[#All],4,FALSE)</f>
        <v>Delhi</v>
      </c>
      <c r="E30" s="42" t="str">
        <f>VLOOKUP(A30,Table2[#All],10,FALSE)</f>
        <v>Ahmad Tea's Peach And Passion Fruits Flavoured Black Tea (20 Foil Bags)</v>
      </c>
      <c r="F30" s="42" t="str">
        <f>VLOOKUP(A30,Table2[#All],11,FALSE)</f>
        <v>Black Tea</v>
      </c>
      <c r="G30" s="42" t="str">
        <f>VLOOKUP(A30,Table2[#All],7,FALSE)</f>
        <v>Ahmad Tea</v>
      </c>
      <c r="H30" s="42" t="str">
        <f>VLOOKUP(A30,Table2[#All],8,FALSE)</f>
        <v>Ahmad Tea</v>
      </c>
      <c r="I30" s="42" t="str">
        <f>VLOOKUP(A30,'Dummy Data'!29:113,13,FALSE)</f>
        <v>Black Tea</v>
      </c>
      <c r="J30" s="3" t="str">
        <f>VLOOKUP(A30,Table2[#All],14,FALSE)</f>
        <v>20</v>
      </c>
      <c r="K30" s="3" t="str">
        <f>VLOOKUP(A30,Table2[#All],15,FALSE)</f>
        <v>bags</v>
      </c>
      <c r="L30" s="3" t="str">
        <f>VLOOKUP(A30,Table2[#All],16,FALSE)</f>
        <v>bags</v>
      </c>
      <c r="M30" s="3" t="str">
        <f>VLOOKUP(A30,Table2[#All],17,FALSE)</f>
        <v>20</v>
      </c>
    </row>
    <row r="31" spans="1:13" ht="72" x14ac:dyDescent="0.3">
      <c r="A31" s="3" t="s">
        <v>74</v>
      </c>
      <c r="B31" s="3" t="s">
        <v>49</v>
      </c>
      <c r="C31" s="3" t="s">
        <v>88</v>
      </c>
      <c r="D31" s="3" t="str">
        <f>VLOOKUP('Test Sheet'!A31,Table2[#All],4,FALSE)</f>
        <v>Delhi</v>
      </c>
      <c r="E31" s="42" t="str">
        <f>VLOOKUP(A31,Table2[#All],10,FALSE)</f>
        <v>Ahmad Tea's Peach And Passion Fruits Flavoured Black Tea (20 Foil Bags)</v>
      </c>
      <c r="F31" s="42" t="str">
        <f>VLOOKUP(A31,Table2[#All],11,FALSE)</f>
        <v>Black Tea</v>
      </c>
      <c r="G31" s="42" t="str">
        <f>VLOOKUP(A31,Table2[#All],7,FALSE)</f>
        <v>Ahmad Tea</v>
      </c>
      <c r="H31" s="42" t="str">
        <f>VLOOKUP(A31,Table2[#All],8,FALSE)</f>
        <v>Ahmad Tea</v>
      </c>
      <c r="I31" s="42" t="str">
        <f>VLOOKUP(A31,'Dummy Data'!30:114,13,FALSE)</f>
        <v>Black Tea</v>
      </c>
      <c r="J31" s="3" t="str">
        <f>VLOOKUP(A31,Table2[#All],14,FALSE)</f>
        <v>20</v>
      </c>
      <c r="K31" s="3" t="str">
        <f>VLOOKUP(A31,Table2[#All],15,FALSE)</f>
        <v>bags</v>
      </c>
      <c r="L31" s="3" t="str">
        <f>VLOOKUP(A31,Table2[#All],16,FALSE)</f>
        <v>bags</v>
      </c>
      <c r="M31" s="3" t="str">
        <f>VLOOKUP(A31,Table2[#All],17,FALSE)</f>
        <v>20</v>
      </c>
    </row>
    <row r="32" spans="1:13" ht="72" x14ac:dyDescent="0.3">
      <c r="A32" s="3" t="s">
        <v>74</v>
      </c>
      <c r="B32" s="3" t="s">
        <v>49</v>
      </c>
      <c r="C32" s="3" t="s">
        <v>88</v>
      </c>
      <c r="D32" s="3" t="str">
        <f>VLOOKUP('Test Sheet'!A32,Table2[#All],4,FALSE)</f>
        <v>Delhi</v>
      </c>
      <c r="E32" s="42" t="str">
        <f>VLOOKUP(A32,Table2[#All],10,FALSE)</f>
        <v>Ahmad Tea's Peach And Passion Fruits Flavoured Black Tea (20 Foil Bags)</v>
      </c>
      <c r="F32" s="42" t="str">
        <f>VLOOKUP(A32,Table2[#All],11,FALSE)</f>
        <v>Black Tea</v>
      </c>
      <c r="G32" s="42" t="str">
        <f>VLOOKUP(A32,Table2[#All],7,FALSE)</f>
        <v>Ahmad Tea</v>
      </c>
      <c r="H32" s="42" t="str">
        <f>VLOOKUP(A32,Table2[#All],8,FALSE)</f>
        <v>Ahmad Tea</v>
      </c>
      <c r="I32" s="42" t="str">
        <f>VLOOKUP(A32,'Dummy Data'!31:115,13,FALSE)</f>
        <v>Black Tea</v>
      </c>
      <c r="J32" s="3" t="str">
        <f>VLOOKUP(A32,Table2[#All],14,FALSE)</f>
        <v>20</v>
      </c>
      <c r="K32" s="3" t="str">
        <f>VLOOKUP(A32,Table2[#All],15,FALSE)</f>
        <v>bags</v>
      </c>
      <c r="L32" s="3" t="str">
        <f>VLOOKUP(A32,Table2[#All],16,FALSE)</f>
        <v>bags</v>
      </c>
      <c r="M32" s="3" t="str">
        <f>VLOOKUP(A32,Table2[#All],17,FALSE)</f>
        <v>20</v>
      </c>
    </row>
    <row r="33" spans="1:13" ht="28.8" x14ac:dyDescent="0.3">
      <c r="A33" s="3" t="s">
        <v>76</v>
      </c>
      <c r="B33" s="3" t="s">
        <v>49</v>
      </c>
      <c r="C33" s="3" t="s">
        <v>88</v>
      </c>
      <c r="D33" s="3" t="str">
        <f>VLOOKUP('Test Sheet'!A33,Table2[#All],4,FALSE)</f>
        <v>Delhi</v>
      </c>
      <c r="E33" s="42" t="str">
        <f>VLOOKUP(A33,Table2[#All],10,FALSE)</f>
        <v>Roots Hibiscus (50Envelops)</v>
      </c>
      <c r="F33" s="42" t="str">
        <f>VLOOKUP(A33,Table2[#All],11,FALSE)</f>
        <v>Herbal Tea</v>
      </c>
      <c r="G33" s="42" t="str">
        <f>VLOOKUP(A33,Table2[#All],7,FALSE)</f>
        <v>Roots</v>
      </c>
      <c r="H33" s="42" t="str">
        <f>VLOOKUP(A33,Table2[#All],8,FALSE)</f>
        <v>Roots</v>
      </c>
      <c r="I33" s="42" t="str">
        <f>VLOOKUP(A33,'Dummy Data'!32:116,13,FALSE)</f>
        <v>Hibiscus</v>
      </c>
      <c r="J33" s="3" t="str">
        <f>VLOOKUP(A33,Table2[#All],14,FALSE)</f>
        <v>50</v>
      </c>
      <c r="K33" s="3" t="str">
        <f>VLOOKUP(A33,Table2[#All],15,FALSE)</f>
        <v>bags</v>
      </c>
      <c r="L33" s="3" t="str">
        <f>VLOOKUP(A33,Table2[#All],16,FALSE)</f>
        <v>bags</v>
      </c>
      <c r="M33" s="3" t="str">
        <f>VLOOKUP(A33,Table2[#All],17,FALSE)</f>
        <v>50</v>
      </c>
    </row>
    <row r="34" spans="1:13" ht="28.8" x14ac:dyDescent="0.3">
      <c r="A34" s="3" t="s">
        <v>76</v>
      </c>
      <c r="B34" s="3" t="s">
        <v>49</v>
      </c>
      <c r="C34" s="3" t="s">
        <v>88</v>
      </c>
      <c r="D34" s="3" t="str">
        <f>VLOOKUP('Test Sheet'!A34,Table2[#All],4,FALSE)</f>
        <v>Delhi</v>
      </c>
      <c r="E34" s="42" t="str">
        <f>VLOOKUP(A34,Table2[#All],10,FALSE)</f>
        <v>Roots Hibiscus (50Envelops)</v>
      </c>
      <c r="F34" s="42" t="str">
        <f>VLOOKUP(A34,Table2[#All],11,FALSE)</f>
        <v>Herbal Tea</v>
      </c>
      <c r="G34" s="42" t="str">
        <f>VLOOKUP(A34,Table2[#All],7,FALSE)</f>
        <v>Roots</v>
      </c>
      <c r="H34" s="42" t="str">
        <f>VLOOKUP(A34,Table2[#All],8,FALSE)</f>
        <v>Roots</v>
      </c>
      <c r="I34" s="42" t="str">
        <f>VLOOKUP(A34,'Dummy Data'!33:117,13,FALSE)</f>
        <v>Hibiscus</v>
      </c>
      <c r="J34" s="3" t="str">
        <f>VLOOKUP(A34,Table2[#All],14,FALSE)</f>
        <v>50</v>
      </c>
      <c r="K34" s="3" t="str">
        <f>VLOOKUP(A34,Table2[#All],15,FALSE)</f>
        <v>bags</v>
      </c>
      <c r="L34" s="3" t="str">
        <f>VLOOKUP(A34,Table2[#All],16,FALSE)</f>
        <v>bags</v>
      </c>
      <c r="M34" s="3" t="str">
        <f>VLOOKUP(A34,Table2[#All],17,FALSE)</f>
        <v>50</v>
      </c>
    </row>
    <row r="35" spans="1:13" ht="28.8" x14ac:dyDescent="0.3">
      <c r="A35" s="3" t="s">
        <v>91</v>
      </c>
      <c r="B35" s="3" t="s">
        <v>49</v>
      </c>
      <c r="C35" s="3" t="s">
        <v>88</v>
      </c>
      <c r="D35" s="3" t="str">
        <f>VLOOKUP('Test Sheet'!A35,Table2[#All],4,FALSE)</f>
        <v>Chennai</v>
      </c>
      <c r="E35" s="42" t="str">
        <f>VLOOKUP(A35,Table2[#All],10,FALSE)</f>
        <v>Roots Hibiscus (20Envelops)</v>
      </c>
      <c r="F35" s="42" t="str">
        <f>VLOOKUP(A35,Table2[#All],11,FALSE)</f>
        <v>Herbal Tea</v>
      </c>
      <c r="G35" s="42" t="str">
        <f>VLOOKUP(A35,Table2[#All],7,FALSE)</f>
        <v>Roots</v>
      </c>
      <c r="H35" s="42" t="str">
        <f>VLOOKUP(A35,Table2[#All],8,FALSE)</f>
        <v>Roots</v>
      </c>
      <c r="I35" s="42" t="str">
        <f>VLOOKUP(A35,'Dummy Data'!34:118,13,FALSE)</f>
        <v>Hibiscus</v>
      </c>
      <c r="J35" s="3" t="str">
        <f>VLOOKUP(A35,Table2[#All],14,FALSE)</f>
        <v>20</v>
      </c>
      <c r="K35" s="3" t="str">
        <f>VLOOKUP(A35,Table2[#All],15,FALSE)</f>
        <v>bags</v>
      </c>
      <c r="L35" s="3" t="str">
        <f>VLOOKUP(A35,Table2[#All],16,FALSE)</f>
        <v>bags</v>
      </c>
      <c r="M35" s="3" t="str">
        <f>VLOOKUP(A35,Table2[#All],17,FALSE)</f>
        <v>20</v>
      </c>
    </row>
    <row r="36" spans="1:13" ht="43.2" x14ac:dyDescent="0.3">
      <c r="A36" s="3" t="s">
        <v>79</v>
      </c>
      <c r="B36" s="3" t="s">
        <v>49</v>
      </c>
      <c r="C36" s="3" t="s">
        <v>88</v>
      </c>
      <c r="D36" s="3" t="str">
        <f>VLOOKUP('Test Sheet'!A36,Table2[#All],4,FALSE)</f>
        <v>Delhi</v>
      </c>
      <c r="E36" s="42" t="str">
        <f>VLOOKUP(A36,Table2[#All],10,FALSE)</f>
        <v>Roots Lemon with Mint (25 Envelopes)</v>
      </c>
      <c r="F36" s="42" t="str">
        <f>VLOOKUP(A36,Table2[#All],11,FALSE)</f>
        <v>Herbal Tea</v>
      </c>
      <c r="G36" s="42" t="str">
        <f>VLOOKUP(A36,Table2[#All],7,FALSE)</f>
        <v>Roots</v>
      </c>
      <c r="H36" s="42" t="str">
        <f>VLOOKUP(A36,Table2[#All],8,FALSE)</f>
        <v>Roots</v>
      </c>
      <c r="I36" s="42" t="str">
        <f>VLOOKUP(A36,'Dummy Data'!35:119,13,FALSE)</f>
        <v>Mint</v>
      </c>
      <c r="J36" s="3" t="str">
        <f>VLOOKUP(A36,Table2[#All],14,FALSE)</f>
        <v>30</v>
      </c>
      <c r="K36" s="3" t="str">
        <f>VLOOKUP(A36,Table2[#All],15,FALSE)</f>
        <v>bags</v>
      </c>
      <c r="L36" s="3" t="str">
        <f>VLOOKUP(A36,Table2[#All],16,FALSE)</f>
        <v>bags</v>
      </c>
      <c r="M36" s="3" t="str">
        <f>VLOOKUP(A36,Table2[#All],17,FALSE)</f>
        <v>30</v>
      </c>
    </row>
    <row r="37" spans="1:13" ht="43.2" x14ac:dyDescent="0.3">
      <c r="A37" s="3" t="s">
        <v>79</v>
      </c>
      <c r="B37" s="3" t="s">
        <v>49</v>
      </c>
      <c r="C37" s="3" t="s">
        <v>88</v>
      </c>
      <c r="D37" s="3" t="str">
        <f>VLOOKUP('Test Sheet'!A37,Table2[#All],4,FALSE)</f>
        <v>Delhi</v>
      </c>
      <c r="E37" s="42" t="str">
        <f>VLOOKUP(A37,Table2[#All],10,FALSE)</f>
        <v>Roots Lemon with Mint (25 Envelopes)</v>
      </c>
      <c r="F37" s="42" t="str">
        <f>VLOOKUP(A37,Table2[#All],11,FALSE)</f>
        <v>Herbal Tea</v>
      </c>
      <c r="G37" s="42" t="str">
        <f>VLOOKUP(A37,Table2[#All],7,FALSE)</f>
        <v>Roots</v>
      </c>
      <c r="H37" s="42" t="str">
        <f>VLOOKUP(A37,Table2[#All],8,FALSE)</f>
        <v>Roots</v>
      </c>
      <c r="I37" s="42" t="str">
        <f>VLOOKUP(A37,'Dummy Data'!36:120,13,FALSE)</f>
        <v>Mint</v>
      </c>
      <c r="J37" s="3" t="str">
        <f>VLOOKUP(A37,Table2[#All],14,FALSE)</f>
        <v>30</v>
      </c>
      <c r="K37" s="3" t="str">
        <f>VLOOKUP(A37,Table2[#All],15,FALSE)</f>
        <v>bags</v>
      </c>
      <c r="L37" s="3" t="str">
        <f>VLOOKUP(A37,Table2[#All],16,FALSE)</f>
        <v>bags</v>
      </c>
      <c r="M37" s="3" t="str">
        <f>VLOOKUP(A37,Table2[#All],17,FALSE)</f>
        <v>30</v>
      </c>
    </row>
    <row r="38" spans="1:13" ht="43.2" x14ac:dyDescent="0.3">
      <c r="A38" s="3" t="s">
        <v>79</v>
      </c>
      <c r="B38" s="3" t="s">
        <v>49</v>
      </c>
      <c r="C38" s="3" t="s">
        <v>88</v>
      </c>
      <c r="D38" s="3" t="str">
        <f>VLOOKUP('Test Sheet'!A38,Table2[#All],4,FALSE)</f>
        <v>Delhi</v>
      </c>
      <c r="E38" s="42" t="str">
        <f>VLOOKUP(A38,Table2[#All],10,FALSE)</f>
        <v>Roots Lemon with Mint (25 Envelopes)</v>
      </c>
      <c r="F38" s="42" t="str">
        <f>VLOOKUP(A38,Table2[#All],11,FALSE)</f>
        <v>Herbal Tea</v>
      </c>
      <c r="G38" s="42" t="str">
        <f>VLOOKUP(A38,Table2[#All],7,FALSE)</f>
        <v>Roots</v>
      </c>
      <c r="H38" s="42" t="str">
        <f>VLOOKUP(A38,Table2[#All],8,FALSE)</f>
        <v>Roots</v>
      </c>
      <c r="I38" s="42" t="str">
        <f>VLOOKUP(A38,'Dummy Data'!37:121,13,FALSE)</f>
        <v>Mint</v>
      </c>
      <c r="J38" s="3" t="str">
        <f>VLOOKUP(A38,Table2[#All],14,FALSE)</f>
        <v>30</v>
      </c>
      <c r="K38" s="3" t="str">
        <f>VLOOKUP(A38,Table2[#All],15,FALSE)</f>
        <v>bags</v>
      </c>
      <c r="L38" s="3" t="str">
        <f>VLOOKUP(A38,Table2[#All],16,FALSE)</f>
        <v>bags</v>
      </c>
      <c r="M38" s="3" t="str">
        <f>VLOOKUP(A38,Table2[#All],17,FALSE)</f>
        <v>30</v>
      </c>
    </row>
    <row r="39" spans="1:13" ht="28.8" x14ac:dyDescent="0.3">
      <c r="A39" s="3" t="s">
        <v>87</v>
      </c>
      <c r="B39" s="3" t="s">
        <v>49</v>
      </c>
      <c r="C39" s="3" t="s">
        <v>93</v>
      </c>
      <c r="D39" s="3" t="str">
        <f>VLOOKUP('Test Sheet'!A39,Table2[#All],4,FALSE)</f>
        <v>Chennai</v>
      </c>
      <c r="E39" s="42" t="str">
        <f>VLOOKUP(A39,Table2[#All],10,FALSE)</f>
        <v>Lipton Tea (100 Bags)</v>
      </c>
      <c r="F39" s="42" t="str">
        <f>VLOOKUP(A39,Table2[#All],11,FALSE)</f>
        <v>Black Tea</v>
      </c>
      <c r="G39" s="42" t="str">
        <f>VLOOKUP(A39,Table2[#All],7,FALSE)</f>
        <v>Lipton</v>
      </c>
      <c r="H39" s="42" t="str">
        <f>VLOOKUP(A39,Table2[#All],8,FALSE)</f>
        <v>Lipton</v>
      </c>
      <c r="I39" s="42" t="str">
        <f>VLOOKUP(A39,'Dummy Data'!38:122,13,FALSE)</f>
        <v>Black Tea</v>
      </c>
      <c r="J39" s="3" t="str">
        <f>VLOOKUP(A39,Table2[#All],14,FALSE)</f>
        <v>100</v>
      </c>
      <c r="K39" s="3" t="str">
        <f>VLOOKUP(A39,Table2[#All],15,FALSE)</f>
        <v>bags</v>
      </c>
      <c r="L39" s="3" t="str">
        <f>VLOOKUP(A39,Table2[#All],16,FALSE)</f>
        <v>bags</v>
      </c>
      <c r="M39" s="3" t="str">
        <f>VLOOKUP(A39,Table2[#All],17,FALSE)</f>
        <v>100</v>
      </c>
    </row>
    <row r="40" spans="1:13" ht="28.8" x14ac:dyDescent="0.3">
      <c r="A40" s="3" t="s">
        <v>57</v>
      </c>
      <c r="B40" s="3" t="s">
        <v>49</v>
      </c>
      <c r="C40" s="3" t="s">
        <v>93</v>
      </c>
      <c r="D40" s="3" t="str">
        <f>VLOOKUP('Test Sheet'!A40,Table2[#All],4,FALSE)</f>
        <v>Delhi</v>
      </c>
      <c r="E40" s="42" t="str">
        <f>VLOOKUP(A40,Table2[#All],10,FALSE)</f>
        <v>Lipton Herbs Anise (20 Bags)</v>
      </c>
      <c r="F40" s="42" t="str">
        <f>VLOOKUP(A40,Table2[#All],11,FALSE)</f>
        <v>Herbal Tea</v>
      </c>
      <c r="G40" s="42" t="str">
        <f>VLOOKUP(A40,Table2[#All],7,FALSE)</f>
        <v>Lipton</v>
      </c>
      <c r="H40" s="42" t="str">
        <f>VLOOKUP(A40,Table2[#All],8,FALSE)</f>
        <v>Lipton</v>
      </c>
      <c r="I40" s="42" t="str">
        <f>VLOOKUP(A40,'Dummy Data'!39:123,13,FALSE)</f>
        <v>Anise</v>
      </c>
      <c r="J40" s="3" t="str">
        <f>VLOOKUP(A40,Table2[#All],14,FALSE)</f>
        <v>20</v>
      </c>
      <c r="K40" s="3" t="str">
        <f>VLOOKUP(A40,Table2[#All],15,FALSE)</f>
        <v>bags</v>
      </c>
      <c r="L40" s="3" t="str">
        <f>VLOOKUP(A40,Table2[#All],16,FALSE)</f>
        <v>bags</v>
      </c>
      <c r="M40" s="3" t="str">
        <f>VLOOKUP(A40,Table2[#All],17,FALSE)</f>
        <v>20</v>
      </c>
    </row>
    <row r="41" spans="1:13" ht="28.8" x14ac:dyDescent="0.3">
      <c r="A41" s="3" t="s">
        <v>68</v>
      </c>
      <c r="B41" s="3" t="s">
        <v>49</v>
      </c>
      <c r="C41" s="3" t="s">
        <v>93</v>
      </c>
      <c r="D41" s="3" t="str">
        <f>VLOOKUP('Test Sheet'!A41,Table2[#All],4,FALSE)</f>
        <v>Delhi</v>
      </c>
      <c r="E41" s="42" t="str">
        <f>VLOOKUP(A41,Table2[#All],10,FALSE)</f>
        <v>Roots Regime Tea (30 Envelopes)</v>
      </c>
      <c r="F41" s="42" t="str">
        <f>VLOOKUP(A41,Table2[#All],11,FALSE)</f>
        <v>Black Tea</v>
      </c>
      <c r="G41" s="42" t="str">
        <f>VLOOKUP(A41,Table2[#All],7,FALSE)</f>
        <v>Roots</v>
      </c>
      <c r="H41" s="42" t="str">
        <f>VLOOKUP(A41,Table2[#All],8,FALSE)</f>
        <v>Roots</v>
      </c>
      <c r="I41" s="42" t="str">
        <f>VLOOKUP(A41,'Dummy Data'!40:124,13,FALSE)</f>
        <v>Black Tea</v>
      </c>
      <c r="J41" s="3" t="str">
        <f>VLOOKUP(A41,Table2[#All],14,FALSE)</f>
        <v>30</v>
      </c>
      <c r="K41" s="3" t="str">
        <f>VLOOKUP(A41,Table2[#All],15,FALSE)</f>
        <v>bags</v>
      </c>
      <c r="L41" s="3" t="str">
        <f>VLOOKUP(A41,Table2[#All],16,FALSE)</f>
        <v>bags</v>
      </c>
      <c r="M41" s="3" t="str">
        <f>VLOOKUP(A41,Table2[#All],17,FALSE)</f>
        <v>30</v>
      </c>
    </row>
    <row r="42" spans="1:13" ht="28.8" x14ac:dyDescent="0.3">
      <c r="A42" s="3" t="s">
        <v>68</v>
      </c>
      <c r="B42" s="3" t="s">
        <v>49</v>
      </c>
      <c r="C42" s="3" t="s">
        <v>93</v>
      </c>
      <c r="D42" s="3" t="str">
        <f>VLOOKUP('Test Sheet'!A42,Table2[#All],4,FALSE)</f>
        <v>Delhi</v>
      </c>
      <c r="E42" s="42" t="str">
        <f>VLOOKUP(A42,Table2[#All],10,FALSE)</f>
        <v>Roots Regime Tea (30 Envelopes)</v>
      </c>
      <c r="F42" s="42" t="str">
        <f>VLOOKUP(A42,Table2[#All],11,FALSE)</f>
        <v>Black Tea</v>
      </c>
      <c r="G42" s="42" t="str">
        <f>VLOOKUP(A42,Table2[#All],7,FALSE)</f>
        <v>Roots</v>
      </c>
      <c r="H42" s="42" t="str">
        <f>VLOOKUP(A42,Table2[#All],8,FALSE)</f>
        <v>Roots</v>
      </c>
      <c r="I42" s="42" t="str">
        <f>VLOOKUP(A42,'Dummy Data'!41:125,13,FALSE)</f>
        <v>Black Tea</v>
      </c>
      <c r="J42" s="3" t="str">
        <f>VLOOKUP(A42,Table2[#All],14,FALSE)</f>
        <v>30</v>
      </c>
      <c r="K42" s="3" t="str">
        <f>VLOOKUP(A42,Table2[#All],15,FALSE)</f>
        <v>bags</v>
      </c>
      <c r="L42" s="3" t="str">
        <f>VLOOKUP(A42,Table2[#All],16,FALSE)</f>
        <v>bags</v>
      </c>
      <c r="M42" s="3" t="str">
        <f>VLOOKUP(A42,Table2[#All],17,FALSE)</f>
        <v>30</v>
      </c>
    </row>
    <row r="43" spans="1:13" ht="28.8" x14ac:dyDescent="0.3">
      <c r="A43" s="3" t="s">
        <v>68</v>
      </c>
      <c r="B43" s="3" t="s">
        <v>49</v>
      </c>
      <c r="C43" s="3" t="s">
        <v>93</v>
      </c>
      <c r="D43" s="3" t="str">
        <f>VLOOKUP('Test Sheet'!A43,Table2[#All],4,FALSE)</f>
        <v>Delhi</v>
      </c>
      <c r="E43" s="42" t="str">
        <f>VLOOKUP(A43,Table2[#All],10,FALSE)</f>
        <v>Roots Regime Tea (30 Envelopes)</v>
      </c>
      <c r="F43" s="42" t="str">
        <f>VLOOKUP(A43,Table2[#All],11,FALSE)</f>
        <v>Black Tea</v>
      </c>
      <c r="G43" s="42" t="str">
        <f>VLOOKUP(A43,Table2[#All],7,FALSE)</f>
        <v>Roots</v>
      </c>
      <c r="H43" s="42" t="str">
        <f>VLOOKUP(A43,Table2[#All],8,FALSE)</f>
        <v>Roots</v>
      </c>
      <c r="I43" s="42" t="str">
        <f>VLOOKUP(A43,'Dummy Data'!42:126,13,FALSE)</f>
        <v>Black Tea</v>
      </c>
      <c r="J43" s="3" t="str">
        <f>VLOOKUP(A43,Table2[#All],14,FALSE)</f>
        <v>30</v>
      </c>
      <c r="K43" s="3" t="str">
        <f>VLOOKUP(A43,Table2[#All],15,FALSE)</f>
        <v>bags</v>
      </c>
      <c r="L43" s="3" t="str">
        <f>VLOOKUP(A43,Table2[#All],16,FALSE)</f>
        <v>bags</v>
      </c>
      <c r="M43" s="3" t="str">
        <f>VLOOKUP(A43,Table2[#All],17,FALSE)</f>
        <v>30</v>
      </c>
    </row>
    <row r="44" spans="1:13" ht="72" x14ac:dyDescent="0.3">
      <c r="A44" s="3" t="s">
        <v>74</v>
      </c>
      <c r="B44" s="3" t="s">
        <v>49</v>
      </c>
      <c r="C44" s="3" t="s">
        <v>93</v>
      </c>
      <c r="D44" s="3" t="str">
        <f>VLOOKUP('Test Sheet'!A44,Table2[#All],4,FALSE)</f>
        <v>Delhi</v>
      </c>
      <c r="E44" s="42" t="str">
        <f>VLOOKUP(A44,Table2[#All],10,FALSE)</f>
        <v>Ahmad Tea's Peach And Passion Fruits Flavoured Black Tea (20 Foil Bags)</v>
      </c>
      <c r="F44" s="42" t="str">
        <f>VLOOKUP(A44,Table2[#All],11,FALSE)</f>
        <v>Black Tea</v>
      </c>
      <c r="G44" s="42" t="str">
        <f>VLOOKUP(A44,Table2[#All],7,FALSE)</f>
        <v>Ahmad Tea</v>
      </c>
      <c r="H44" s="42" t="str">
        <f>VLOOKUP(A44,Table2[#All],8,FALSE)</f>
        <v>Ahmad Tea</v>
      </c>
      <c r="I44" s="42" t="str">
        <f>VLOOKUP(A44,'Dummy Data'!43:127,13,FALSE)</f>
        <v>Black Tea</v>
      </c>
      <c r="J44" s="3" t="str">
        <f>VLOOKUP(A44,Table2[#All],14,FALSE)</f>
        <v>20</v>
      </c>
      <c r="K44" s="3" t="str">
        <f>VLOOKUP(A44,Table2[#All],15,FALSE)</f>
        <v>bags</v>
      </c>
      <c r="L44" s="3" t="str">
        <f>VLOOKUP(A44,Table2[#All],16,FALSE)</f>
        <v>bags</v>
      </c>
      <c r="M44" s="3" t="str">
        <f>VLOOKUP(A44,Table2[#All],17,FALSE)</f>
        <v>20</v>
      </c>
    </row>
    <row r="45" spans="1:13" ht="72" x14ac:dyDescent="0.3">
      <c r="A45" s="3" t="s">
        <v>74</v>
      </c>
      <c r="B45" s="3" t="s">
        <v>49</v>
      </c>
      <c r="C45" s="3" t="s">
        <v>93</v>
      </c>
      <c r="D45" s="3" t="str">
        <f>VLOOKUP('Test Sheet'!A45,Table2[#All],4,FALSE)</f>
        <v>Delhi</v>
      </c>
      <c r="E45" s="42" t="str">
        <f>VLOOKUP(A45,Table2[#All],10,FALSE)</f>
        <v>Ahmad Tea's Peach And Passion Fruits Flavoured Black Tea (20 Foil Bags)</v>
      </c>
      <c r="F45" s="42" t="str">
        <f>VLOOKUP(A45,Table2[#All],11,FALSE)</f>
        <v>Black Tea</v>
      </c>
      <c r="G45" s="42" t="str">
        <f>VLOOKUP(A45,Table2[#All],7,FALSE)</f>
        <v>Ahmad Tea</v>
      </c>
      <c r="H45" s="42" t="str">
        <f>VLOOKUP(A45,Table2[#All],8,FALSE)</f>
        <v>Ahmad Tea</v>
      </c>
      <c r="I45" s="42" t="str">
        <f>VLOOKUP(A45,'Dummy Data'!44:128,13,FALSE)</f>
        <v>Black Tea</v>
      </c>
      <c r="J45" s="3" t="str">
        <f>VLOOKUP(A45,Table2[#All],14,FALSE)</f>
        <v>20</v>
      </c>
      <c r="K45" s="3" t="str">
        <f>VLOOKUP(A45,Table2[#All],15,FALSE)</f>
        <v>bags</v>
      </c>
      <c r="L45" s="3" t="str">
        <f>VLOOKUP(A45,Table2[#All],16,FALSE)</f>
        <v>bags</v>
      </c>
      <c r="M45" s="3" t="str">
        <f>VLOOKUP(A45,Table2[#All],17,FALSE)</f>
        <v>20</v>
      </c>
    </row>
    <row r="46" spans="1:13" ht="72" x14ac:dyDescent="0.3">
      <c r="A46" s="3" t="s">
        <v>74</v>
      </c>
      <c r="B46" s="3" t="s">
        <v>49</v>
      </c>
      <c r="C46" s="3" t="s">
        <v>93</v>
      </c>
      <c r="D46" s="3" t="str">
        <f>VLOOKUP('Test Sheet'!A46,Table2[#All],4,FALSE)</f>
        <v>Delhi</v>
      </c>
      <c r="E46" s="42" t="str">
        <f>VLOOKUP(A46,Table2[#All],10,FALSE)</f>
        <v>Ahmad Tea's Peach And Passion Fruits Flavoured Black Tea (20 Foil Bags)</v>
      </c>
      <c r="F46" s="42" t="str">
        <f>VLOOKUP(A46,Table2[#All],11,FALSE)</f>
        <v>Black Tea</v>
      </c>
      <c r="G46" s="42" t="str">
        <f>VLOOKUP(A46,Table2[#All],7,FALSE)</f>
        <v>Ahmad Tea</v>
      </c>
      <c r="H46" s="42" t="str">
        <f>VLOOKUP(A46,Table2[#All],8,FALSE)</f>
        <v>Ahmad Tea</v>
      </c>
      <c r="I46" s="42" t="str">
        <f>VLOOKUP(A46,'Dummy Data'!45:129,13,FALSE)</f>
        <v>Black Tea</v>
      </c>
      <c r="J46" s="3" t="str">
        <f>VLOOKUP(A46,Table2[#All],14,FALSE)</f>
        <v>20</v>
      </c>
      <c r="K46" s="3" t="str">
        <f>VLOOKUP(A46,Table2[#All],15,FALSE)</f>
        <v>bags</v>
      </c>
      <c r="L46" s="3" t="str">
        <f>VLOOKUP(A46,Table2[#All],16,FALSE)</f>
        <v>bags</v>
      </c>
      <c r="M46" s="3" t="str">
        <f>VLOOKUP(A46,Table2[#All],17,FALSE)</f>
        <v>20</v>
      </c>
    </row>
    <row r="47" spans="1:13" ht="72" x14ac:dyDescent="0.3">
      <c r="A47" s="3" t="s">
        <v>74</v>
      </c>
      <c r="B47" s="3" t="s">
        <v>49</v>
      </c>
      <c r="C47" s="3" t="s">
        <v>93</v>
      </c>
      <c r="D47" s="3" t="str">
        <f>VLOOKUP('Test Sheet'!A47,Table2[#All],4,FALSE)</f>
        <v>Delhi</v>
      </c>
      <c r="E47" s="42" t="str">
        <f>VLOOKUP(A47,Table2[#All],10,FALSE)</f>
        <v>Ahmad Tea's Peach And Passion Fruits Flavoured Black Tea (20 Foil Bags)</v>
      </c>
      <c r="F47" s="42" t="str">
        <f>VLOOKUP(A47,Table2[#All],11,FALSE)</f>
        <v>Black Tea</v>
      </c>
      <c r="G47" s="42" t="str">
        <f>VLOOKUP(A47,Table2[#All],7,FALSE)</f>
        <v>Ahmad Tea</v>
      </c>
      <c r="H47" s="42" t="str">
        <f>VLOOKUP(A47,Table2[#All],8,FALSE)</f>
        <v>Ahmad Tea</v>
      </c>
      <c r="I47" s="42" t="str">
        <f>VLOOKUP(A47,'Dummy Data'!46:130,13,FALSE)</f>
        <v>Black Tea</v>
      </c>
      <c r="J47" s="3" t="str">
        <f>VLOOKUP(A47,Table2[#All],14,FALSE)</f>
        <v>20</v>
      </c>
      <c r="K47" s="3" t="str">
        <f>VLOOKUP(A47,Table2[#All],15,FALSE)</f>
        <v>bags</v>
      </c>
      <c r="L47" s="3" t="str">
        <f>VLOOKUP(A47,Table2[#All],16,FALSE)</f>
        <v>bags</v>
      </c>
      <c r="M47" s="3" t="str">
        <f>VLOOKUP(A47,Table2[#All],17,FALSE)</f>
        <v>20</v>
      </c>
    </row>
    <row r="48" spans="1:13" ht="28.8" x14ac:dyDescent="0.3">
      <c r="A48" s="3" t="s">
        <v>76</v>
      </c>
      <c r="B48" s="3" t="s">
        <v>49</v>
      </c>
      <c r="C48" s="3" t="s">
        <v>93</v>
      </c>
      <c r="D48" s="3" t="str">
        <f>VLOOKUP('Test Sheet'!A48,Table2[#All],4,FALSE)</f>
        <v>Delhi</v>
      </c>
      <c r="E48" s="42" t="str">
        <f>VLOOKUP(A48,Table2[#All],10,FALSE)</f>
        <v>Roots Hibiscus (50Envelops)</v>
      </c>
      <c r="F48" s="42" t="str">
        <f>VLOOKUP(A48,Table2[#All],11,FALSE)</f>
        <v>Herbal Tea</v>
      </c>
      <c r="G48" s="42" t="str">
        <f>VLOOKUP(A48,Table2[#All],7,FALSE)</f>
        <v>Roots</v>
      </c>
      <c r="H48" s="42" t="str">
        <f>VLOOKUP(A48,Table2[#All],8,FALSE)</f>
        <v>Roots</v>
      </c>
      <c r="I48" s="42" t="str">
        <f>VLOOKUP(A48,'Dummy Data'!47:131,13,FALSE)</f>
        <v>Hibiscus</v>
      </c>
      <c r="J48" s="3" t="str">
        <f>VLOOKUP(A48,Table2[#All],14,FALSE)</f>
        <v>50</v>
      </c>
      <c r="K48" s="3" t="str">
        <f>VLOOKUP(A48,Table2[#All],15,FALSE)</f>
        <v>bags</v>
      </c>
      <c r="L48" s="3" t="str">
        <f>VLOOKUP(A48,Table2[#All],16,FALSE)</f>
        <v>bags</v>
      </c>
      <c r="M48" s="3" t="str">
        <f>VLOOKUP(A48,Table2[#All],17,FALSE)</f>
        <v>50</v>
      </c>
    </row>
    <row r="49" spans="1:13" ht="28.8" x14ac:dyDescent="0.3">
      <c r="A49" s="3" t="s">
        <v>76</v>
      </c>
      <c r="B49" s="3" t="s">
        <v>49</v>
      </c>
      <c r="C49" s="3" t="s">
        <v>93</v>
      </c>
      <c r="D49" s="3" t="str">
        <f>VLOOKUP('Test Sheet'!A49,Table2[#All],4,FALSE)</f>
        <v>Delhi</v>
      </c>
      <c r="E49" s="42" t="str">
        <f>VLOOKUP(A49,Table2[#All],10,FALSE)</f>
        <v>Roots Hibiscus (50Envelops)</v>
      </c>
      <c r="F49" s="42" t="str">
        <f>VLOOKUP(A49,Table2[#All],11,FALSE)</f>
        <v>Herbal Tea</v>
      </c>
      <c r="G49" s="42" t="str">
        <f>VLOOKUP(A49,Table2[#All],7,FALSE)</f>
        <v>Roots</v>
      </c>
      <c r="H49" s="42" t="str">
        <f>VLOOKUP(A49,Table2[#All],8,FALSE)</f>
        <v>Roots</v>
      </c>
      <c r="I49" s="42" t="str">
        <f>VLOOKUP(A49,'Dummy Data'!48:132,13,FALSE)</f>
        <v>Hibiscus</v>
      </c>
      <c r="J49" s="3" t="str">
        <f>VLOOKUP(A49,Table2[#All],14,FALSE)</f>
        <v>50</v>
      </c>
      <c r="K49" s="3" t="str">
        <f>VLOOKUP(A49,Table2[#All],15,FALSE)</f>
        <v>bags</v>
      </c>
      <c r="L49" s="3" t="str">
        <f>VLOOKUP(A49,Table2[#All],16,FALSE)</f>
        <v>bags</v>
      </c>
      <c r="M49" s="3" t="str">
        <f>VLOOKUP(A49,Table2[#All],17,FALSE)</f>
        <v>50</v>
      </c>
    </row>
    <row r="50" spans="1:13" ht="28.8" x14ac:dyDescent="0.3">
      <c r="A50" s="3" t="s">
        <v>91</v>
      </c>
      <c r="B50" s="3" t="s">
        <v>49</v>
      </c>
      <c r="C50" s="3" t="s">
        <v>93</v>
      </c>
      <c r="D50" s="3" t="str">
        <f>VLOOKUP('Test Sheet'!A50,Table2[#All],4,FALSE)</f>
        <v>Chennai</v>
      </c>
      <c r="E50" s="42" t="str">
        <f>VLOOKUP(A50,Table2[#All],10,FALSE)</f>
        <v>Roots Hibiscus (20Envelops)</v>
      </c>
      <c r="F50" s="42" t="str">
        <f>VLOOKUP(A50,Table2[#All],11,FALSE)</f>
        <v>Herbal Tea</v>
      </c>
      <c r="G50" s="42" t="str">
        <f>VLOOKUP(A50,Table2[#All],7,FALSE)</f>
        <v>Roots</v>
      </c>
      <c r="H50" s="42" t="str">
        <f>VLOOKUP(A50,Table2[#All],8,FALSE)</f>
        <v>Roots</v>
      </c>
      <c r="I50" s="42" t="str">
        <f>VLOOKUP(A50,'Dummy Data'!49:133,13,FALSE)</f>
        <v>Hibiscus</v>
      </c>
      <c r="J50" s="3" t="str">
        <f>VLOOKUP(A50,Table2[#All],14,FALSE)</f>
        <v>20</v>
      </c>
      <c r="K50" s="3" t="str">
        <f>VLOOKUP(A50,Table2[#All],15,FALSE)</f>
        <v>bags</v>
      </c>
      <c r="L50" s="3" t="str">
        <f>VLOOKUP(A50,Table2[#All],16,FALSE)</f>
        <v>bags</v>
      </c>
      <c r="M50" s="3" t="str">
        <f>VLOOKUP(A50,Table2[#All],17,FALSE)</f>
        <v>20</v>
      </c>
    </row>
    <row r="51" spans="1:13" ht="28.8" x14ac:dyDescent="0.3">
      <c r="A51" s="3" t="s">
        <v>82</v>
      </c>
      <c r="B51" s="3" t="s">
        <v>49</v>
      </c>
      <c r="C51" s="3" t="s">
        <v>93</v>
      </c>
      <c r="D51" s="3" t="str">
        <f>VLOOKUP('Test Sheet'!A51,Table2[#All],4,FALSE)</f>
        <v>Delhi</v>
      </c>
      <c r="E51" s="42" t="str">
        <f>VLOOKUP(A51,Table2[#All],10,FALSE)</f>
        <v>Twinings Earl Grey Tea (25 Bags)</v>
      </c>
      <c r="F51" s="42" t="str">
        <f>VLOOKUP(A51,Table2[#All],11,FALSE)</f>
        <v>Black Tea Speciality</v>
      </c>
      <c r="G51" s="42" t="str">
        <f>VLOOKUP(A51,Table2[#All],7,FALSE)</f>
        <v>Twinings</v>
      </c>
      <c r="H51" s="42" t="str">
        <f>VLOOKUP(A51,Table2[#All],8,FALSE)</f>
        <v>Twinings</v>
      </c>
      <c r="I51" s="42" t="str">
        <f>VLOOKUP(A51,'Dummy Data'!50:134,13,FALSE)</f>
        <v>Earl Grey</v>
      </c>
      <c r="J51" s="3" t="str">
        <f>VLOOKUP(A51,Table2[#All],14,FALSE)</f>
        <v>25</v>
      </c>
      <c r="K51" s="3" t="str">
        <f>VLOOKUP(A51,Table2[#All],15,FALSE)</f>
        <v>bags</v>
      </c>
      <c r="L51" s="3" t="str">
        <f>VLOOKUP(A51,Table2[#All],16,FALSE)</f>
        <v>bags</v>
      </c>
      <c r="M51" s="3" t="str">
        <f>VLOOKUP(A51,Table2[#All],17,FALSE)</f>
        <v>25</v>
      </c>
    </row>
    <row r="52" spans="1:13" ht="28.8" x14ac:dyDescent="0.3">
      <c r="A52" s="3" t="s">
        <v>82</v>
      </c>
      <c r="B52" s="3" t="s">
        <v>49</v>
      </c>
      <c r="C52" s="3" t="s">
        <v>93</v>
      </c>
      <c r="D52" s="3" t="str">
        <f>VLOOKUP('Test Sheet'!A52,Table2[#All],4,FALSE)</f>
        <v>Delhi</v>
      </c>
      <c r="E52" s="42" t="str">
        <f>VLOOKUP(A52,Table2[#All],10,FALSE)</f>
        <v>Twinings Earl Grey Tea (25 Bags)</v>
      </c>
      <c r="F52" s="42" t="str">
        <f>VLOOKUP(A52,Table2[#All],11,FALSE)</f>
        <v>Black Tea Speciality</v>
      </c>
      <c r="G52" s="42" t="str">
        <f>VLOOKUP(A52,Table2[#All],7,FALSE)</f>
        <v>Twinings</v>
      </c>
      <c r="H52" s="42" t="str">
        <f>VLOOKUP(A52,Table2[#All],8,FALSE)</f>
        <v>Twinings</v>
      </c>
      <c r="I52" s="42" t="str">
        <f>VLOOKUP(A52,'Dummy Data'!51:135,13,FALSE)</f>
        <v>Earl Grey</v>
      </c>
      <c r="J52" s="3" t="str">
        <f>VLOOKUP(A52,Table2[#All],14,FALSE)</f>
        <v>25</v>
      </c>
      <c r="K52" s="3" t="str">
        <f>VLOOKUP(A52,Table2[#All],15,FALSE)</f>
        <v>bags</v>
      </c>
      <c r="L52" s="3" t="str">
        <f>VLOOKUP(A52,Table2[#All],16,FALSE)</f>
        <v>bags</v>
      </c>
      <c r="M52" s="3" t="str">
        <f>VLOOKUP(A52,Table2[#All],17,FALSE)</f>
        <v>25</v>
      </c>
    </row>
    <row r="53" spans="1:13" ht="28.8" x14ac:dyDescent="0.3">
      <c r="A53" s="3" t="s">
        <v>48</v>
      </c>
      <c r="B53" s="3" t="s">
        <v>49</v>
      </c>
      <c r="C53" s="3" t="s">
        <v>94</v>
      </c>
      <c r="D53" s="3" t="str">
        <f>VLOOKUP('Test Sheet'!A53,Table2[#All],4,FALSE)</f>
        <v>Delhi</v>
      </c>
      <c r="E53" s="42" t="str">
        <f>VLOOKUP(A53,Table2[#All],10,FALSE)</f>
        <v>Lipton Tea (50 Bags)</v>
      </c>
      <c r="F53" s="42" t="str">
        <f>VLOOKUP(A53,Table2[#All],11,FALSE)</f>
        <v>Black Tea</v>
      </c>
      <c r="G53" s="42" t="str">
        <f>VLOOKUP(A53,Table2[#All],7,FALSE)</f>
        <v>Lipton</v>
      </c>
      <c r="H53" s="42" t="str">
        <f>VLOOKUP(A53,Table2[#All],8,FALSE)</f>
        <v>Lipton</v>
      </c>
      <c r="I53" s="42" t="str">
        <f>VLOOKUP(A53,'Dummy Data'!52:136,13,FALSE)</f>
        <v>Black Tea</v>
      </c>
      <c r="J53" s="3" t="str">
        <f>VLOOKUP(A53,Table2[#All],14,FALSE)</f>
        <v>50</v>
      </c>
      <c r="K53" s="3" t="str">
        <f>VLOOKUP(A53,Table2[#All],15,FALSE)</f>
        <v>bags</v>
      </c>
      <c r="L53" s="3" t="str">
        <f>VLOOKUP(A53,Table2[#All],16,FALSE)</f>
        <v>bags</v>
      </c>
      <c r="M53" s="3" t="str">
        <f>VLOOKUP(A53,Table2[#All],17,FALSE)</f>
        <v>50</v>
      </c>
    </row>
    <row r="54" spans="1:13" ht="28.8" x14ac:dyDescent="0.3">
      <c r="A54" s="3" t="s">
        <v>87</v>
      </c>
      <c r="B54" s="3" t="s">
        <v>49</v>
      </c>
      <c r="C54" s="3" t="s">
        <v>94</v>
      </c>
      <c r="D54" s="3" t="str">
        <f>VLOOKUP('Test Sheet'!A54,Table2[#All],4,FALSE)</f>
        <v>Chennai</v>
      </c>
      <c r="E54" s="42" t="str">
        <f>VLOOKUP(A54,Table2[#All],10,FALSE)</f>
        <v>Lipton Tea (100 Bags)</v>
      </c>
      <c r="F54" s="42" t="str">
        <f>VLOOKUP(A54,Table2[#All],11,FALSE)</f>
        <v>Black Tea</v>
      </c>
      <c r="G54" s="42" t="str">
        <f>VLOOKUP(A54,Table2[#All],7,FALSE)</f>
        <v>Lipton</v>
      </c>
      <c r="H54" s="42" t="str">
        <f>VLOOKUP(A54,Table2[#All],8,FALSE)</f>
        <v>Lipton</v>
      </c>
      <c r="I54" s="42" t="str">
        <f>VLOOKUP(A54,'Dummy Data'!53:137,13,FALSE)</f>
        <v>Black Tea</v>
      </c>
      <c r="J54" s="3" t="str">
        <f>VLOOKUP(A54,Table2[#All],14,FALSE)</f>
        <v>100</v>
      </c>
      <c r="K54" s="3" t="str">
        <f>VLOOKUP(A54,Table2[#All],15,FALSE)</f>
        <v>bags</v>
      </c>
      <c r="L54" s="3" t="str">
        <f>VLOOKUP(A54,Table2[#All],16,FALSE)</f>
        <v>bags</v>
      </c>
      <c r="M54" s="3" t="str">
        <f>VLOOKUP(A54,Table2[#All],17,FALSE)</f>
        <v>100</v>
      </c>
    </row>
    <row r="55" spans="1:13" ht="28.8" x14ac:dyDescent="0.3">
      <c r="A55" s="3" t="s">
        <v>57</v>
      </c>
      <c r="B55" s="3" t="s">
        <v>49</v>
      </c>
      <c r="C55" s="3" t="s">
        <v>94</v>
      </c>
      <c r="D55" s="3" t="str">
        <f>VLOOKUP('Test Sheet'!A55,Table2[#All],4,FALSE)</f>
        <v>Delhi</v>
      </c>
      <c r="E55" s="42" t="str">
        <f>VLOOKUP(A55,Table2[#All],10,FALSE)</f>
        <v>Lipton Herbs Anise (20 Bags)</v>
      </c>
      <c r="F55" s="42" t="str">
        <f>VLOOKUP(A55,Table2[#All],11,FALSE)</f>
        <v>Herbal Tea</v>
      </c>
      <c r="G55" s="42" t="str">
        <f>VLOOKUP(A55,Table2[#All],7,FALSE)</f>
        <v>Lipton</v>
      </c>
      <c r="H55" s="42" t="str">
        <f>VLOOKUP(A55,Table2[#All],8,FALSE)</f>
        <v>Lipton</v>
      </c>
      <c r="I55" s="42" t="str">
        <f>VLOOKUP(A55,'Dummy Data'!54:138,13,FALSE)</f>
        <v>Anise</v>
      </c>
      <c r="J55" s="3" t="str">
        <f>VLOOKUP(A55,Table2[#All],14,FALSE)</f>
        <v>20</v>
      </c>
      <c r="K55" s="3" t="str">
        <f>VLOOKUP(A55,Table2[#All],15,FALSE)</f>
        <v>bags</v>
      </c>
      <c r="L55" s="3" t="str">
        <f>VLOOKUP(A55,Table2[#All],16,FALSE)</f>
        <v>bags</v>
      </c>
      <c r="M55" s="3" t="str">
        <f>VLOOKUP(A55,Table2[#All],17,FALSE)</f>
        <v>20</v>
      </c>
    </row>
    <row r="56" spans="1:13" ht="28.8" x14ac:dyDescent="0.3">
      <c r="A56" s="3" t="s">
        <v>68</v>
      </c>
      <c r="B56" s="3" t="s">
        <v>49</v>
      </c>
      <c r="C56" s="3" t="s">
        <v>94</v>
      </c>
      <c r="D56" s="3" t="str">
        <f>VLOOKUP('Test Sheet'!A56,Table2[#All],4,FALSE)</f>
        <v>Delhi</v>
      </c>
      <c r="E56" s="42" t="str">
        <f>VLOOKUP(A56,Table2[#All],10,FALSE)</f>
        <v>Roots Regime Tea (30 Envelopes)</v>
      </c>
      <c r="F56" s="42" t="str">
        <f>VLOOKUP(A56,Table2[#All],11,FALSE)</f>
        <v>Black Tea</v>
      </c>
      <c r="G56" s="42" t="str">
        <f>VLOOKUP(A56,Table2[#All],7,FALSE)</f>
        <v>Roots</v>
      </c>
      <c r="H56" s="42" t="str">
        <f>VLOOKUP(A56,Table2[#All],8,FALSE)</f>
        <v>Roots</v>
      </c>
      <c r="I56" s="42" t="str">
        <f>VLOOKUP(A56,'Dummy Data'!55:139,13,FALSE)</f>
        <v>Black Tea</v>
      </c>
      <c r="J56" s="3" t="str">
        <f>VLOOKUP(A56,Table2[#All],14,FALSE)</f>
        <v>30</v>
      </c>
      <c r="K56" s="3" t="str">
        <f>VLOOKUP(A56,Table2[#All],15,FALSE)</f>
        <v>bags</v>
      </c>
      <c r="L56" s="3" t="str">
        <f>VLOOKUP(A56,Table2[#All],16,FALSE)</f>
        <v>bags</v>
      </c>
      <c r="M56" s="3" t="str">
        <f>VLOOKUP(A56,Table2[#All],17,FALSE)</f>
        <v>30</v>
      </c>
    </row>
    <row r="57" spans="1:13" ht="28.8" x14ac:dyDescent="0.3">
      <c r="A57" s="3" t="s">
        <v>68</v>
      </c>
      <c r="B57" s="3" t="s">
        <v>49</v>
      </c>
      <c r="C57" s="3" t="s">
        <v>94</v>
      </c>
      <c r="D57" s="3" t="str">
        <f>VLOOKUP('Test Sheet'!A57,Table2[#All],4,FALSE)</f>
        <v>Delhi</v>
      </c>
      <c r="E57" s="42" t="str">
        <f>VLOOKUP(A57,Table2[#All],10,FALSE)</f>
        <v>Roots Regime Tea (30 Envelopes)</v>
      </c>
      <c r="F57" s="42" t="str">
        <f>VLOOKUP(A57,Table2[#All],11,FALSE)</f>
        <v>Black Tea</v>
      </c>
      <c r="G57" s="42" t="str">
        <f>VLOOKUP(A57,Table2[#All],7,FALSE)</f>
        <v>Roots</v>
      </c>
      <c r="H57" s="42" t="str">
        <f>VLOOKUP(A57,Table2[#All],8,FALSE)</f>
        <v>Roots</v>
      </c>
      <c r="I57" s="42" t="str">
        <f>VLOOKUP(A57,'Dummy Data'!56:140,13,FALSE)</f>
        <v>Black Tea</v>
      </c>
      <c r="J57" s="3" t="str">
        <f>VLOOKUP(A57,Table2[#All],14,FALSE)</f>
        <v>30</v>
      </c>
      <c r="K57" s="3" t="str">
        <f>VLOOKUP(A57,Table2[#All],15,FALSE)</f>
        <v>bags</v>
      </c>
      <c r="L57" s="3" t="str">
        <f>VLOOKUP(A57,Table2[#All],16,FALSE)</f>
        <v>bags</v>
      </c>
      <c r="M57" s="3" t="str">
        <f>VLOOKUP(A57,Table2[#All],17,FALSE)</f>
        <v>30</v>
      </c>
    </row>
    <row r="58" spans="1:13" ht="28.8" x14ac:dyDescent="0.3">
      <c r="A58" s="3" t="s">
        <v>68</v>
      </c>
      <c r="B58" s="3" t="s">
        <v>49</v>
      </c>
      <c r="C58" s="3" t="s">
        <v>94</v>
      </c>
      <c r="D58" s="3" t="str">
        <f>VLOOKUP('Test Sheet'!A58,Table2[#All],4,FALSE)</f>
        <v>Delhi</v>
      </c>
      <c r="E58" s="42" t="str">
        <f>VLOOKUP(A58,Table2[#All],10,FALSE)</f>
        <v>Roots Regime Tea (30 Envelopes)</v>
      </c>
      <c r="F58" s="42" t="str">
        <f>VLOOKUP(A58,Table2[#All],11,FALSE)</f>
        <v>Black Tea</v>
      </c>
      <c r="G58" s="42" t="str">
        <f>VLOOKUP(A58,Table2[#All],7,FALSE)</f>
        <v>Roots</v>
      </c>
      <c r="H58" s="42" t="str">
        <f>VLOOKUP(A58,Table2[#All],8,FALSE)</f>
        <v>Roots</v>
      </c>
      <c r="I58" s="42" t="str">
        <f>VLOOKUP(A58,'Dummy Data'!57:141,13,FALSE)</f>
        <v>Black Tea</v>
      </c>
      <c r="J58" s="3" t="str">
        <f>VLOOKUP(A58,Table2[#All],14,FALSE)</f>
        <v>30</v>
      </c>
      <c r="K58" s="3" t="str">
        <f>VLOOKUP(A58,Table2[#All],15,FALSE)</f>
        <v>bags</v>
      </c>
      <c r="L58" s="3" t="str">
        <f>VLOOKUP(A58,Table2[#All],16,FALSE)</f>
        <v>bags</v>
      </c>
      <c r="M58" s="3" t="str">
        <f>VLOOKUP(A58,Table2[#All],17,FALSE)</f>
        <v>30</v>
      </c>
    </row>
    <row r="59" spans="1:13" ht="28.8" x14ac:dyDescent="0.3">
      <c r="A59" s="3" t="s">
        <v>72</v>
      </c>
      <c r="B59" s="3" t="s">
        <v>49</v>
      </c>
      <c r="C59" s="3" t="s">
        <v>94</v>
      </c>
      <c r="D59" s="3" t="str">
        <f>VLOOKUP('Test Sheet'!A59,Table2[#All],4,FALSE)</f>
        <v>Delhi</v>
      </c>
      <c r="E59" s="42" t="str">
        <f>VLOOKUP(A59,Table2[#All],10,FALSE)</f>
        <v>Roots Green Tea Zero (30 Envelops)</v>
      </c>
      <c r="F59" s="42" t="str">
        <f>VLOOKUP(A59,Table2[#All],11,FALSE)</f>
        <v>Green Tea</v>
      </c>
      <c r="G59" s="42" t="str">
        <f>VLOOKUP(A59,Table2[#All],7,FALSE)</f>
        <v>Roots</v>
      </c>
      <c r="H59" s="42" t="str">
        <f>VLOOKUP(A59,Table2[#All],8,FALSE)</f>
        <v>Roots</v>
      </c>
      <c r="I59" s="42" t="str">
        <f>VLOOKUP(A59,'Dummy Data'!58:142,13,FALSE)</f>
        <v>Green Tea</v>
      </c>
      <c r="J59" s="3" t="str">
        <f>VLOOKUP(A59,Table2[#All],14,FALSE)</f>
        <v>30</v>
      </c>
      <c r="K59" s="3" t="str">
        <f>VLOOKUP(A59,Table2[#All],15,FALSE)</f>
        <v>bags</v>
      </c>
      <c r="L59" s="3" t="str">
        <f>VLOOKUP(A59,Table2[#All],16,FALSE)</f>
        <v>bags</v>
      </c>
      <c r="M59" s="3" t="str">
        <f>VLOOKUP(A59,Table2[#All],17,FALSE)</f>
        <v>30</v>
      </c>
    </row>
    <row r="60" spans="1:13" ht="28.8" x14ac:dyDescent="0.3">
      <c r="A60" s="3" t="s">
        <v>72</v>
      </c>
      <c r="B60" s="3" t="s">
        <v>49</v>
      </c>
      <c r="C60" s="3" t="s">
        <v>94</v>
      </c>
      <c r="D60" s="3" t="str">
        <f>VLOOKUP('Test Sheet'!A60,Table2[#All],4,FALSE)</f>
        <v>Delhi</v>
      </c>
      <c r="E60" s="42" t="str">
        <f>VLOOKUP(A60,Table2[#All],10,FALSE)</f>
        <v>Roots Green Tea Zero (30 Envelops)</v>
      </c>
      <c r="F60" s="42" t="str">
        <f>VLOOKUP(A60,Table2[#All],11,FALSE)</f>
        <v>Green Tea</v>
      </c>
      <c r="G60" s="42" t="str">
        <f>VLOOKUP(A60,Table2[#All],7,FALSE)</f>
        <v>Roots</v>
      </c>
      <c r="H60" s="42" t="str">
        <f>VLOOKUP(A60,Table2[#All],8,FALSE)</f>
        <v>Roots</v>
      </c>
      <c r="I60" s="42" t="str">
        <f>VLOOKUP(A60,'Dummy Data'!59:143,13,FALSE)</f>
        <v>Green Tea</v>
      </c>
      <c r="J60" s="3" t="str">
        <f>VLOOKUP(A60,Table2[#All],14,FALSE)</f>
        <v>30</v>
      </c>
      <c r="K60" s="3" t="str">
        <f>VLOOKUP(A60,Table2[#All],15,FALSE)</f>
        <v>bags</v>
      </c>
      <c r="L60" s="3" t="str">
        <f>VLOOKUP(A60,Table2[#All],16,FALSE)</f>
        <v>bags</v>
      </c>
      <c r="M60" s="3" t="str">
        <f>VLOOKUP(A60,Table2[#All],17,FALSE)</f>
        <v>30</v>
      </c>
    </row>
    <row r="61" spans="1:13" ht="28.8" x14ac:dyDescent="0.3">
      <c r="A61" s="3" t="s">
        <v>72</v>
      </c>
      <c r="B61" s="3" t="s">
        <v>49</v>
      </c>
      <c r="C61" s="3" t="s">
        <v>94</v>
      </c>
      <c r="D61" s="3" t="str">
        <f>VLOOKUP('Test Sheet'!A61,Table2[#All],4,FALSE)</f>
        <v>Delhi</v>
      </c>
      <c r="E61" s="42" t="str">
        <f>VLOOKUP(A61,Table2[#All],10,FALSE)</f>
        <v>Roots Green Tea Zero (30 Envelops)</v>
      </c>
      <c r="F61" s="42" t="str">
        <f>VLOOKUP(A61,Table2[#All],11,FALSE)</f>
        <v>Green Tea</v>
      </c>
      <c r="G61" s="42" t="str">
        <f>VLOOKUP(A61,Table2[#All],7,FALSE)</f>
        <v>Roots</v>
      </c>
      <c r="H61" s="42" t="str">
        <f>VLOOKUP(A61,Table2[#All],8,FALSE)</f>
        <v>Roots</v>
      </c>
      <c r="I61" s="42" t="str">
        <f>VLOOKUP(A61,'Dummy Data'!60:144,13,FALSE)</f>
        <v>Green Tea</v>
      </c>
      <c r="J61" s="3" t="str">
        <f>VLOOKUP(A61,Table2[#All],14,FALSE)</f>
        <v>30</v>
      </c>
      <c r="K61" s="3" t="str">
        <f>VLOOKUP(A61,Table2[#All],15,FALSE)</f>
        <v>bags</v>
      </c>
      <c r="L61" s="3" t="str">
        <f>VLOOKUP(A61,Table2[#All],16,FALSE)</f>
        <v>bags</v>
      </c>
      <c r="M61" s="3" t="str">
        <f>VLOOKUP(A61,Table2[#All],17,FALSE)</f>
        <v>30</v>
      </c>
    </row>
    <row r="62" spans="1:13" ht="28.8" x14ac:dyDescent="0.3">
      <c r="A62" s="3" t="s">
        <v>76</v>
      </c>
      <c r="B62" s="3" t="s">
        <v>49</v>
      </c>
      <c r="C62" s="3" t="s">
        <v>94</v>
      </c>
      <c r="D62" s="3" t="str">
        <f>VLOOKUP('Test Sheet'!A62,Table2[#All],4,FALSE)</f>
        <v>Delhi</v>
      </c>
      <c r="E62" s="42" t="str">
        <f>VLOOKUP(A62,Table2[#All],10,FALSE)</f>
        <v>Roots Hibiscus (50Envelops)</v>
      </c>
      <c r="F62" s="42" t="str">
        <f>VLOOKUP(A62,Table2[#All],11,FALSE)</f>
        <v>Herbal Tea</v>
      </c>
      <c r="G62" s="42" t="str">
        <f>VLOOKUP(A62,Table2[#All],7,FALSE)</f>
        <v>Roots</v>
      </c>
      <c r="H62" s="42" t="str">
        <f>VLOOKUP(A62,Table2[#All],8,FALSE)</f>
        <v>Roots</v>
      </c>
      <c r="I62" s="42" t="str">
        <f>VLOOKUP(A62,'Dummy Data'!61:145,13,FALSE)</f>
        <v>Hibiscus</v>
      </c>
      <c r="J62" s="3" t="str">
        <f>VLOOKUP(A62,Table2[#All],14,FALSE)</f>
        <v>50</v>
      </c>
      <c r="K62" s="3" t="str">
        <f>VLOOKUP(A62,Table2[#All],15,FALSE)</f>
        <v>bags</v>
      </c>
      <c r="L62" s="3" t="str">
        <f>VLOOKUP(A62,Table2[#All],16,FALSE)</f>
        <v>bags</v>
      </c>
      <c r="M62" s="3" t="str">
        <f>VLOOKUP(A62,Table2[#All],17,FALSE)</f>
        <v>50</v>
      </c>
    </row>
    <row r="63" spans="1:13" ht="28.8" x14ac:dyDescent="0.3">
      <c r="A63" s="3" t="s">
        <v>76</v>
      </c>
      <c r="B63" s="3" t="s">
        <v>49</v>
      </c>
      <c r="C63" s="3" t="s">
        <v>94</v>
      </c>
      <c r="D63" s="3" t="str">
        <f>VLOOKUP('Test Sheet'!A63,Table2[#All],4,FALSE)</f>
        <v>Delhi</v>
      </c>
      <c r="E63" s="42" t="str">
        <f>VLOOKUP(A63,Table2[#All],10,FALSE)</f>
        <v>Roots Hibiscus (50Envelops)</v>
      </c>
      <c r="F63" s="42" t="str">
        <f>VLOOKUP(A63,Table2[#All],11,FALSE)</f>
        <v>Herbal Tea</v>
      </c>
      <c r="G63" s="42" t="str">
        <f>VLOOKUP(A63,Table2[#All],7,FALSE)</f>
        <v>Roots</v>
      </c>
      <c r="H63" s="42" t="str">
        <f>VLOOKUP(A63,Table2[#All],8,FALSE)</f>
        <v>Roots</v>
      </c>
      <c r="I63" s="42" t="str">
        <f>VLOOKUP(A63,'Dummy Data'!62:146,13,FALSE)</f>
        <v>Hibiscus</v>
      </c>
      <c r="J63" s="3" t="str">
        <f>VLOOKUP(A63,Table2[#All],14,FALSE)</f>
        <v>50</v>
      </c>
      <c r="K63" s="3" t="str">
        <f>VLOOKUP(A63,Table2[#All],15,FALSE)</f>
        <v>bags</v>
      </c>
      <c r="L63" s="3" t="str">
        <f>VLOOKUP(A63,Table2[#All],16,FALSE)</f>
        <v>bags</v>
      </c>
      <c r="M63" s="3" t="str">
        <f>VLOOKUP(A63,Table2[#All],17,FALSE)</f>
        <v>50</v>
      </c>
    </row>
    <row r="64" spans="1:13" ht="28.8" x14ac:dyDescent="0.3">
      <c r="A64" s="3" t="s">
        <v>82</v>
      </c>
      <c r="B64" s="3" t="s">
        <v>49</v>
      </c>
      <c r="C64" s="3" t="s">
        <v>94</v>
      </c>
      <c r="D64" s="3" t="str">
        <f>VLOOKUP('Test Sheet'!A64,Table2[#All],4,FALSE)</f>
        <v>Delhi</v>
      </c>
      <c r="E64" s="42" t="str">
        <f>VLOOKUP(A64,Table2[#All],10,FALSE)</f>
        <v>Twinings Earl Grey Tea (25 Bags)</v>
      </c>
      <c r="F64" s="42" t="str">
        <f>VLOOKUP(A64,Table2[#All],11,FALSE)</f>
        <v>Black Tea Speciality</v>
      </c>
      <c r="G64" s="42" t="str">
        <f>VLOOKUP(A64,Table2[#All],7,FALSE)</f>
        <v>Twinings</v>
      </c>
      <c r="H64" s="42" t="str">
        <f>VLOOKUP(A64,Table2[#All],8,FALSE)</f>
        <v>Twinings</v>
      </c>
      <c r="I64" s="42" t="str">
        <f>VLOOKUP(A64,'Dummy Data'!63:147,13,FALSE)</f>
        <v>Earl Grey</v>
      </c>
      <c r="J64" s="3" t="str">
        <f>VLOOKUP(A64,Table2[#All],14,FALSE)</f>
        <v>25</v>
      </c>
      <c r="K64" s="3" t="str">
        <f>VLOOKUP(A64,Table2[#All],15,FALSE)</f>
        <v>bags</v>
      </c>
      <c r="L64" s="3" t="str">
        <f>VLOOKUP(A64,Table2[#All],16,FALSE)</f>
        <v>bags</v>
      </c>
      <c r="M64" s="3" t="str">
        <f>VLOOKUP(A64,Table2[#All],17,FALSE)</f>
        <v>25</v>
      </c>
    </row>
    <row r="65" spans="1:13" ht="28.8" x14ac:dyDescent="0.3">
      <c r="A65" s="3" t="s">
        <v>82</v>
      </c>
      <c r="B65" s="3" t="s">
        <v>49</v>
      </c>
      <c r="C65" s="3" t="s">
        <v>94</v>
      </c>
      <c r="D65" s="3" t="str">
        <f>VLOOKUP('Test Sheet'!A65,Table2[#All],4,FALSE)</f>
        <v>Delhi</v>
      </c>
      <c r="E65" s="42" t="str">
        <f>VLOOKUP(A65,Table2[#All],10,FALSE)</f>
        <v>Twinings Earl Grey Tea (25 Bags)</v>
      </c>
      <c r="F65" s="42" t="str">
        <f>VLOOKUP(A65,Table2[#All],11,FALSE)</f>
        <v>Black Tea Speciality</v>
      </c>
      <c r="G65" s="42" t="str">
        <f>VLOOKUP(A65,Table2[#All],7,FALSE)</f>
        <v>Twinings</v>
      </c>
      <c r="H65" s="42" t="str">
        <f>VLOOKUP(A65,Table2[#All],8,FALSE)</f>
        <v>Twinings</v>
      </c>
      <c r="I65" s="42" t="str">
        <f>VLOOKUP(A65,'Dummy Data'!64:148,13,FALSE)</f>
        <v>Earl Grey</v>
      </c>
      <c r="J65" s="3" t="str">
        <f>VLOOKUP(A65,Table2[#All],14,FALSE)</f>
        <v>25</v>
      </c>
      <c r="K65" s="3" t="str">
        <f>VLOOKUP(A65,Table2[#All],15,FALSE)</f>
        <v>bags</v>
      </c>
      <c r="L65" s="3" t="str">
        <f>VLOOKUP(A65,Table2[#All],16,FALSE)</f>
        <v>bags</v>
      </c>
      <c r="M65" s="3" t="str">
        <f>VLOOKUP(A65,Table2[#All],17,FALSE)</f>
        <v>25</v>
      </c>
    </row>
    <row r="66" spans="1:13" ht="28.8" x14ac:dyDescent="0.3">
      <c r="A66" s="3" t="s">
        <v>57</v>
      </c>
      <c r="B66" s="3" t="s">
        <v>49</v>
      </c>
      <c r="C66" s="3" t="s">
        <v>95</v>
      </c>
      <c r="D66" s="3" t="str">
        <f>VLOOKUP('Test Sheet'!A66,Table2[#All],4,FALSE)</f>
        <v>Delhi</v>
      </c>
      <c r="E66" s="42" t="str">
        <f>VLOOKUP(A66,Table2[#All],10,FALSE)</f>
        <v>Lipton Herbs Anise (20 Bags)</v>
      </c>
      <c r="F66" s="42" t="str">
        <f>VLOOKUP(A66,Table2[#All],11,FALSE)</f>
        <v>Herbal Tea</v>
      </c>
      <c r="G66" s="42" t="str">
        <f>VLOOKUP(A66,Table2[#All],7,FALSE)</f>
        <v>Lipton</v>
      </c>
      <c r="H66" s="42" t="str">
        <f>VLOOKUP(A66,Table2[#All],8,FALSE)</f>
        <v>Lipton</v>
      </c>
      <c r="I66" s="42" t="str">
        <f>VLOOKUP(A66,'Dummy Data'!65:149,13,FALSE)</f>
        <v>Anise</v>
      </c>
      <c r="J66" s="3" t="str">
        <f>VLOOKUP(A66,Table2[#All],14,FALSE)</f>
        <v>20</v>
      </c>
      <c r="K66" s="3" t="str">
        <f>VLOOKUP(A66,Table2[#All],15,FALSE)</f>
        <v>bags</v>
      </c>
      <c r="L66" s="3" t="str">
        <f>VLOOKUP(A66,Table2[#All],16,FALSE)</f>
        <v>bags</v>
      </c>
      <c r="M66" s="3" t="str">
        <f>VLOOKUP(A66,Table2[#All],17,FALSE)</f>
        <v>20</v>
      </c>
    </row>
    <row r="67" spans="1:13" ht="28.8" x14ac:dyDescent="0.3">
      <c r="A67" s="3" t="s">
        <v>62</v>
      </c>
      <c r="B67" s="3" t="s">
        <v>49</v>
      </c>
      <c r="C67" s="3" t="s">
        <v>95</v>
      </c>
      <c r="D67" s="3" t="str">
        <f>VLOOKUP('Test Sheet'!A67,Table2[#All],4,FALSE)</f>
        <v>Delhi</v>
      </c>
      <c r="E67" s="42" t="str">
        <f>VLOOKUP(A67,Table2[#All],10,FALSE)</f>
        <v>Ahmad Tea Green Tea (25 bags)</v>
      </c>
      <c r="F67" s="42" t="str">
        <f>VLOOKUP(A67,Table2[#All],11,FALSE)</f>
        <v>Green Tea</v>
      </c>
      <c r="G67" s="42" t="str">
        <f>VLOOKUP(A67,Table2[#All],7,FALSE)</f>
        <v>Ahmad Tea</v>
      </c>
      <c r="H67" s="42" t="str">
        <f>VLOOKUP(A67,Table2[#All],8,FALSE)</f>
        <v>Ahmad Tea</v>
      </c>
      <c r="I67" s="42" t="str">
        <f>VLOOKUP(A67,'Dummy Data'!66:150,13,FALSE)</f>
        <v>Green Tea</v>
      </c>
      <c r="J67" s="3" t="str">
        <f>VLOOKUP(A67,Table2[#All],14,FALSE)</f>
        <v>25</v>
      </c>
      <c r="K67" s="3" t="str">
        <f>VLOOKUP(A67,Table2[#All],15,FALSE)</f>
        <v>bags</v>
      </c>
      <c r="L67" s="3" t="str">
        <f>VLOOKUP(A67,Table2[#All],16,FALSE)</f>
        <v>bags</v>
      </c>
      <c r="M67" s="3" t="str">
        <f>VLOOKUP(A67,Table2[#All],17,FALSE)</f>
        <v>25</v>
      </c>
    </row>
    <row r="68" spans="1:13" ht="28.8" x14ac:dyDescent="0.3">
      <c r="A68" s="3" t="s">
        <v>62</v>
      </c>
      <c r="B68" s="3" t="s">
        <v>49</v>
      </c>
      <c r="C68" s="3" t="s">
        <v>95</v>
      </c>
      <c r="D68" s="3" t="str">
        <f>VLOOKUP('Test Sheet'!A68,Table2[#All],4,FALSE)</f>
        <v>Delhi</v>
      </c>
      <c r="E68" s="42" t="str">
        <f>VLOOKUP(A68,Table2[#All],10,FALSE)</f>
        <v>Ahmad Tea Green Tea (25 bags)</v>
      </c>
      <c r="F68" s="42" t="str">
        <f>VLOOKUP(A68,Table2[#All],11,FALSE)</f>
        <v>Green Tea</v>
      </c>
      <c r="G68" s="42" t="str">
        <f>VLOOKUP(A68,Table2[#All],7,FALSE)</f>
        <v>Ahmad Tea</v>
      </c>
      <c r="H68" s="42" t="str">
        <f>VLOOKUP(A68,Table2[#All],8,FALSE)</f>
        <v>Ahmad Tea</v>
      </c>
      <c r="I68" s="42" t="str">
        <f>VLOOKUP(A68,'Dummy Data'!67:151,13,FALSE)</f>
        <v>Green Tea</v>
      </c>
      <c r="J68" s="3" t="str">
        <f>VLOOKUP(A68,Table2[#All],14,FALSE)</f>
        <v>25</v>
      </c>
      <c r="K68" s="3" t="str">
        <f>VLOOKUP(A68,Table2[#All],15,FALSE)</f>
        <v>bags</v>
      </c>
      <c r="L68" s="3" t="str">
        <f>VLOOKUP(A68,Table2[#All],16,FALSE)</f>
        <v>bags</v>
      </c>
      <c r="M68" s="3" t="str">
        <f>VLOOKUP(A68,Table2[#All],17,FALSE)</f>
        <v>25</v>
      </c>
    </row>
    <row r="69" spans="1:13" ht="28.8" x14ac:dyDescent="0.3">
      <c r="A69" s="3" t="s">
        <v>68</v>
      </c>
      <c r="B69" s="3" t="s">
        <v>49</v>
      </c>
      <c r="C69" s="3" t="s">
        <v>95</v>
      </c>
      <c r="D69" s="3" t="str">
        <f>VLOOKUP('Test Sheet'!A69,Table2[#All],4,FALSE)</f>
        <v>Delhi</v>
      </c>
      <c r="E69" s="42" t="str">
        <f>VLOOKUP(A69,Table2[#All],10,FALSE)</f>
        <v>Roots Regime Tea (30 Envelopes)</v>
      </c>
      <c r="F69" s="42" t="str">
        <f>VLOOKUP(A69,Table2[#All],11,FALSE)</f>
        <v>Black Tea</v>
      </c>
      <c r="G69" s="42" t="str">
        <f>VLOOKUP(A69,Table2[#All],7,FALSE)</f>
        <v>Roots</v>
      </c>
      <c r="H69" s="42" t="str">
        <f>VLOOKUP(A69,Table2[#All],8,FALSE)</f>
        <v>Roots</v>
      </c>
      <c r="I69" s="42" t="str">
        <f>VLOOKUP(A69,'Dummy Data'!68:152,13,FALSE)</f>
        <v>Black Tea</v>
      </c>
      <c r="J69" s="3" t="str">
        <f>VLOOKUP(A69,Table2[#All],14,FALSE)</f>
        <v>30</v>
      </c>
      <c r="K69" s="3" t="str">
        <f>VLOOKUP(A69,Table2[#All],15,FALSE)</f>
        <v>bags</v>
      </c>
      <c r="L69" s="3" t="str">
        <f>VLOOKUP(A69,Table2[#All],16,FALSE)</f>
        <v>bags</v>
      </c>
      <c r="M69" s="3" t="str">
        <f>VLOOKUP(A69,Table2[#All],17,FALSE)</f>
        <v>30</v>
      </c>
    </row>
    <row r="70" spans="1:13" ht="28.8" x14ac:dyDescent="0.3">
      <c r="A70" s="3" t="s">
        <v>68</v>
      </c>
      <c r="B70" s="3" t="s">
        <v>49</v>
      </c>
      <c r="C70" s="3" t="s">
        <v>95</v>
      </c>
      <c r="D70" s="3" t="str">
        <f>VLOOKUP('Test Sheet'!A70,Table2[#All],4,FALSE)</f>
        <v>Delhi</v>
      </c>
      <c r="E70" s="42" t="str">
        <f>VLOOKUP(A70,Table2[#All],10,FALSE)</f>
        <v>Roots Regime Tea (30 Envelopes)</v>
      </c>
      <c r="F70" s="42" t="str">
        <f>VLOOKUP(A70,Table2[#All],11,FALSE)</f>
        <v>Black Tea</v>
      </c>
      <c r="G70" s="42" t="str">
        <f>VLOOKUP(A70,Table2[#All],7,FALSE)</f>
        <v>Roots</v>
      </c>
      <c r="H70" s="42" t="str">
        <f>VLOOKUP(A70,Table2[#All],8,FALSE)</f>
        <v>Roots</v>
      </c>
      <c r="I70" s="42" t="str">
        <f>VLOOKUP(A70,'Dummy Data'!69:153,13,FALSE)</f>
        <v>Black Tea</v>
      </c>
      <c r="J70" s="3" t="str">
        <f>VLOOKUP(A70,Table2[#All],14,FALSE)</f>
        <v>30</v>
      </c>
      <c r="K70" s="3" t="str">
        <f>VLOOKUP(A70,Table2[#All],15,FALSE)</f>
        <v>bags</v>
      </c>
      <c r="L70" s="3" t="str">
        <f>VLOOKUP(A70,Table2[#All],16,FALSE)</f>
        <v>bags</v>
      </c>
      <c r="M70" s="3" t="str">
        <f>VLOOKUP(A70,Table2[#All],17,FALSE)</f>
        <v>30</v>
      </c>
    </row>
    <row r="71" spans="1:13" ht="28.8" x14ac:dyDescent="0.3">
      <c r="A71" s="3" t="s">
        <v>68</v>
      </c>
      <c r="B71" s="3" t="s">
        <v>49</v>
      </c>
      <c r="C71" s="3" t="s">
        <v>95</v>
      </c>
      <c r="D71" s="3" t="str">
        <f>VLOOKUP('Test Sheet'!A71,Table2[#All],4,FALSE)</f>
        <v>Delhi</v>
      </c>
      <c r="E71" s="42" t="str">
        <f>VLOOKUP(A71,Table2[#All],10,FALSE)</f>
        <v>Roots Regime Tea (30 Envelopes)</v>
      </c>
      <c r="F71" s="42" t="str">
        <f>VLOOKUP(A71,Table2[#All],11,FALSE)</f>
        <v>Black Tea</v>
      </c>
      <c r="G71" s="42" t="str">
        <f>VLOOKUP(A71,Table2[#All],7,FALSE)</f>
        <v>Roots</v>
      </c>
      <c r="H71" s="42" t="str">
        <f>VLOOKUP(A71,Table2[#All],8,FALSE)</f>
        <v>Roots</v>
      </c>
      <c r="I71" s="42" t="str">
        <f>VLOOKUP(A71,'Dummy Data'!70:154,13,FALSE)</f>
        <v>Black Tea</v>
      </c>
      <c r="J71" s="3" t="str">
        <f>VLOOKUP(A71,Table2[#All],14,FALSE)</f>
        <v>30</v>
      </c>
      <c r="K71" s="3" t="str">
        <f>VLOOKUP(A71,Table2[#All],15,FALSE)</f>
        <v>bags</v>
      </c>
      <c r="L71" s="3" t="str">
        <f>VLOOKUP(A71,Table2[#All],16,FALSE)</f>
        <v>bags</v>
      </c>
      <c r="M71" s="3" t="str">
        <f>VLOOKUP(A71,Table2[#All],17,FALSE)</f>
        <v>30</v>
      </c>
    </row>
    <row r="72" spans="1:13" ht="28.8" x14ac:dyDescent="0.3">
      <c r="A72" s="3" t="s">
        <v>72</v>
      </c>
      <c r="B72" s="3" t="s">
        <v>49</v>
      </c>
      <c r="C72" s="3" t="s">
        <v>95</v>
      </c>
      <c r="D72" s="3" t="str">
        <f>VLOOKUP('Test Sheet'!A72,Table2[#All],4,FALSE)</f>
        <v>Delhi</v>
      </c>
      <c r="E72" s="42" t="str">
        <f>VLOOKUP(A72,Table2[#All],10,FALSE)</f>
        <v>Roots Green Tea Zero (30 Envelops)</v>
      </c>
      <c r="F72" s="42" t="str">
        <f>VLOOKUP(A72,Table2[#All],11,FALSE)</f>
        <v>Green Tea</v>
      </c>
      <c r="G72" s="42" t="str">
        <f>VLOOKUP(A72,Table2[#All],7,FALSE)</f>
        <v>Roots</v>
      </c>
      <c r="H72" s="42" t="str">
        <f>VLOOKUP(A72,Table2[#All],8,FALSE)</f>
        <v>Roots</v>
      </c>
      <c r="I72" s="42" t="str">
        <f>VLOOKUP(A72,'Dummy Data'!71:155,13,FALSE)</f>
        <v>Green Tea</v>
      </c>
      <c r="J72" s="3" t="str">
        <f>VLOOKUP(A72,Table2[#All],14,FALSE)</f>
        <v>30</v>
      </c>
      <c r="K72" s="3" t="str">
        <f>VLOOKUP(A72,Table2[#All],15,FALSE)</f>
        <v>bags</v>
      </c>
      <c r="L72" s="3" t="str">
        <f>VLOOKUP(A72,Table2[#All],16,FALSE)</f>
        <v>bags</v>
      </c>
      <c r="M72" s="3" t="str">
        <f>VLOOKUP(A72,Table2[#All],17,FALSE)</f>
        <v>30</v>
      </c>
    </row>
    <row r="73" spans="1:13" ht="28.8" x14ac:dyDescent="0.3">
      <c r="A73" s="3" t="s">
        <v>72</v>
      </c>
      <c r="B73" s="3" t="s">
        <v>49</v>
      </c>
      <c r="C73" s="3" t="s">
        <v>95</v>
      </c>
      <c r="D73" s="3" t="str">
        <f>VLOOKUP('Test Sheet'!A73,Table2[#All],4,FALSE)</f>
        <v>Delhi</v>
      </c>
      <c r="E73" s="42" t="str">
        <f>VLOOKUP(A73,Table2[#All],10,FALSE)</f>
        <v>Roots Green Tea Zero (30 Envelops)</v>
      </c>
      <c r="F73" s="42" t="str">
        <f>VLOOKUP(A73,Table2[#All],11,FALSE)</f>
        <v>Green Tea</v>
      </c>
      <c r="G73" s="42" t="str">
        <f>VLOOKUP(A73,Table2[#All],7,FALSE)</f>
        <v>Roots</v>
      </c>
      <c r="H73" s="42" t="str">
        <f>VLOOKUP(A73,Table2[#All],8,FALSE)</f>
        <v>Roots</v>
      </c>
      <c r="I73" s="42" t="str">
        <f>VLOOKUP(A73,'Dummy Data'!72:156,13,FALSE)</f>
        <v>Green Tea</v>
      </c>
      <c r="J73" s="3" t="str">
        <f>VLOOKUP(A73,Table2[#All],14,FALSE)</f>
        <v>30</v>
      </c>
      <c r="K73" s="3" t="str">
        <f>VLOOKUP(A73,Table2[#All],15,FALSE)</f>
        <v>bags</v>
      </c>
      <c r="L73" s="3" t="str">
        <f>VLOOKUP(A73,Table2[#All],16,FALSE)</f>
        <v>bags</v>
      </c>
      <c r="M73" s="3" t="str">
        <f>VLOOKUP(A73,Table2[#All],17,FALSE)</f>
        <v>30</v>
      </c>
    </row>
    <row r="74" spans="1:13" ht="28.8" x14ac:dyDescent="0.3">
      <c r="A74" s="3" t="s">
        <v>72</v>
      </c>
      <c r="B74" s="3" t="s">
        <v>49</v>
      </c>
      <c r="C74" s="3" t="s">
        <v>95</v>
      </c>
      <c r="D74" s="3" t="str">
        <f>VLOOKUP('Test Sheet'!A74,Table2[#All],4,FALSE)</f>
        <v>Delhi</v>
      </c>
      <c r="E74" s="42" t="str">
        <f>VLOOKUP(A74,Table2[#All],10,FALSE)</f>
        <v>Roots Green Tea Zero (30 Envelops)</v>
      </c>
      <c r="F74" s="42" t="str">
        <f>VLOOKUP(A74,Table2[#All],11,FALSE)</f>
        <v>Green Tea</v>
      </c>
      <c r="G74" s="42" t="str">
        <f>VLOOKUP(A74,Table2[#All],7,FALSE)</f>
        <v>Roots</v>
      </c>
      <c r="H74" s="42" t="str">
        <f>VLOOKUP(A74,Table2[#All],8,FALSE)</f>
        <v>Roots</v>
      </c>
      <c r="I74" s="42" t="str">
        <f>VLOOKUP(A74,'Dummy Data'!73:157,13,FALSE)</f>
        <v>Green Tea</v>
      </c>
      <c r="J74" s="3" t="str">
        <f>VLOOKUP(A74,Table2[#All],14,FALSE)</f>
        <v>30</v>
      </c>
      <c r="K74" s="3" t="str">
        <f>VLOOKUP(A74,Table2[#All],15,FALSE)</f>
        <v>bags</v>
      </c>
      <c r="L74" s="3" t="str">
        <f>VLOOKUP(A74,Table2[#All],16,FALSE)</f>
        <v>bags</v>
      </c>
      <c r="M74" s="3" t="str">
        <f>VLOOKUP(A74,Table2[#All],17,FALSE)</f>
        <v>30</v>
      </c>
    </row>
    <row r="75" spans="1:13" ht="28.8" x14ac:dyDescent="0.3">
      <c r="A75" s="3" t="s">
        <v>76</v>
      </c>
      <c r="B75" s="3" t="s">
        <v>49</v>
      </c>
      <c r="C75" s="3" t="s">
        <v>95</v>
      </c>
      <c r="D75" s="3" t="str">
        <f>VLOOKUP('Test Sheet'!A75,Table2[#All],4,FALSE)</f>
        <v>Delhi</v>
      </c>
      <c r="E75" s="42" t="str">
        <f>VLOOKUP(A75,Table2[#All],10,FALSE)</f>
        <v>Roots Hibiscus (50Envelops)</v>
      </c>
      <c r="F75" s="42" t="str">
        <f>VLOOKUP(A75,Table2[#All],11,FALSE)</f>
        <v>Herbal Tea</v>
      </c>
      <c r="G75" s="42" t="str">
        <f>VLOOKUP(A75,Table2[#All],7,FALSE)</f>
        <v>Roots</v>
      </c>
      <c r="H75" s="42" t="str">
        <f>VLOOKUP(A75,Table2[#All],8,FALSE)</f>
        <v>Roots</v>
      </c>
      <c r="I75" s="42" t="str">
        <f>VLOOKUP(A75,'Dummy Data'!74:158,13,FALSE)</f>
        <v>Hibiscus</v>
      </c>
      <c r="J75" s="3" t="str">
        <f>VLOOKUP(A75,Table2[#All],14,FALSE)</f>
        <v>50</v>
      </c>
      <c r="K75" s="3" t="str">
        <f>VLOOKUP(A75,Table2[#All],15,FALSE)</f>
        <v>bags</v>
      </c>
      <c r="L75" s="3" t="str">
        <f>VLOOKUP(A75,Table2[#All],16,FALSE)</f>
        <v>bags</v>
      </c>
      <c r="M75" s="3" t="str">
        <f>VLOOKUP(A75,Table2[#All],17,FALSE)</f>
        <v>50</v>
      </c>
    </row>
    <row r="76" spans="1:13" ht="28.8" x14ac:dyDescent="0.3">
      <c r="A76" s="3" t="s">
        <v>76</v>
      </c>
      <c r="B76" s="3" t="s">
        <v>49</v>
      </c>
      <c r="C76" s="3" t="s">
        <v>95</v>
      </c>
      <c r="D76" s="3" t="str">
        <f>VLOOKUP('Test Sheet'!A76,Table2[#All],4,FALSE)</f>
        <v>Delhi</v>
      </c>
      <c r="E76" s="42" t="str">
        <f>VLOOKUP(A76,Table2[#All],10,FALSE)</f>
        <v>Roots Hibiscus (50Envelops)</v>
      </c>
      <c r="F76" s="42" t="str">
        <f>VLOOKUP(A76,Table2[#All],11,FALSE)</f>
        <v>Herbal Tea</v>
      </c>
      <c r="G76" s="42" t="str">
        <f>VLOOKUP(A76,Table2[#All],7,FALSE)</f>
        <v>Roots</v>
      </c>
      <c r="H76" s="42" t="str">
        <f>VLOOKUP(A76,Table2[#All],8,FALSE)</f>
        <v>Roots</v>
      </c>
      <c r="I76" s="42" t="str">
        <f>VLOOKUP(A76,'Dummy Data'!75:159,13,FALSE)</f>
        <v>Hibiscus</v>
      </c>
      <c r="J76" s="3" t="str">
        <f>VLOOKUP(A76,Table2[#All],14,FALSE)</f>
        <v>50</v>
      </c>
      <c r="K76" s="3" t="str">
        <f>VLOOKUP(A76,Table2[#All],15,FALSE)</f>
        <v>bags</v>
      </c>
      <c r="L76" s="3" t="str">
        <f>VLOOKUP(A76,Table2[#All],16,FALSE)</f>
        <v>bags</v>
      </c>
      <c r="M76" s="3" t="str">
        <f>VLOOKUP(A76,Table2[#All],17,FALSE)</f>
        <v>50</v>
      </c>
    </row>
    <row r="77" spans="1:13" ht="28.8" x14ac:dyDescent="0.3">
      <c r="A77" s="3" t="s">
        <v>91</v>
      </c>
      <c r="B77" s="3" t="s">
        <v>49</v>
      </c>
      <c r="C77" s="3" t="s">
        <v>95</v>
      </c>
      <c r="D77" s="3" t="str">
        <f>VLOOKUP('Test Sheet'!A77,Table2[#All],4,FALSE)</f>
        <v>Chennai</v>
      </c>
      <c r="E77" s="42" t="str">
        <f>VLOOKUP(A77,Table2[#All],10,FALSE)</f>
        <v>Roots Hibiscus (20Envelops)</v>
      </c>
      <c r="F77" s="42" t="str">
        <f>VLOOKUP(A77,Table2[#All],11,FALSE)</f>
        <v>Herbal Tea</v>
      </c>
      <c r="G77" s="42" t="str">
        <f>VLOOKUP(A77,Table2[#All],7,FALSE)</f>
        <v>Roots</v>
      </c>
      <c r="H77" s="42" t="str">
        <f>VLOOKUP(A77,Table2[#All],8,FALSE)</f>
        <v>Roots</v>
      </c>
      <c r="I77" s="42" t="str">
        <f>VLOOKUP(A77,'Dummy Data'!76:160,13,FALSE)</f>
        <v>Hibiscus</v>
      </c>
      <c r="J77" s="3" t="str">
        <f>VLOOKUP(A77,Table2[#All],14,FALSE)</f>
        <v>20</v>
      </c>
      <c r="K77" s="3" t="str">
        <f>VLOOKUP(A77,Table2[#All],15,FALSE)</f>
        <v>bags</v>
      </c>
      <c r="L77" s="3" t="str">
        <f>VLOOKUP(A77,Table2[#All],16,FALSE)</f>
        <v>bags</v>
      </c>
      <c r="M77" s="3" t="str">
        <f>VLOOKUP(A77,Table2[#All],17,FALSE)</f>
        <v>20</v>
      </c>
    </row>
    <row r="78" spans="1:13" ht="43.2" x14ac:dyDescent="0.3">
      <c r="A78" s="3" t="s">
        <v>79</v>
      </c>
      <c r="B78" s="3" t="s">
        <v>49</v>
      </c>
      <c r="C78" s="3" t="s">
        <v>95</v>
      </c>
      <c r="D78" s="3" t="str">
        <f>VLOOKUP('Test Sheet'!A78,Table2[#All],4,FALSE)</f>
        <v>Delhi</v>
      </c>
      <c r="E78" s="42" t="str">
        <f>VLOOKUP(A78,Table2[#All],10,FALSE)</f>
        <v>Roots Lemon with Mint (25 Envelopes)</v>
      </c>
      <c r="F78" s="42" t="str">
        <f>VLOOKUP(A78,Table2[#All],11,FALSE)</f>
        <v>Herbal Tea</v>
      </c>
      <c r="G78" s="42" t="str">
        <f>VLOOKUP(A78,Table2[#All],7,FALSE)</f>
        <v>Roots</v>
      </c>
      <c r="H78" s="42" t="str">
        <f>VLOOKUP(A78,Table2[#All],8,FALSE)</f>
        <v>Roots</v>
      </c>
      <c r="I78" s="42" t="str">
        <f>VLOOKUP(A78,'Dummy Data'!77:161,13,FALSE)</f>
        <v>Mint</v>
      </c>
      <c r="J78" s="3" t="str">
        <f>VLOOKUP(A78,Table2[#All],14,FALSE)</f>
        <v>30</v>
      </c>
      <c r="K78" s="3" t="str">
        <f>VLOOKUP(A78,Table2[#All],15,FALSE)</f>
        <v>bags</v>
      </c>
      <c r="L78" s="3" t="str">
        <f>VLOOKUP(A78,Table2[#All],16,FALSE)</f>
        <v>bags</v>
      </c>
      <c r="M78" s="3" t="str">
        <f>VLOOKUP(A78,Table2[#All],17,FALSE)</f>
        <v>30</v>
      </c>
    </row>
    <row r="79" spans="1:13" ht="43.2" x14ac:dyDescent="0.3">
      <c r="A79" s="3" t="s">
        <v>79</v>
      </c>
      <c r="B79" s="3" t="s">
        <v>49</v>
      </c>
      <c r="C79" s="3" t="s">
        <v>95</v>
      </c>
      <c r="D79" s="3" t="str">
        <f>VLOOKUP('Test Sheet'!A79,Table2[#All],4,FALSE)</f>
        <v>Delhi</v>
      </c>
      <c r="E79" s="42" t="str">
        <f>VLOOKUP(A79,Table2[#All],10,FALSE)</f>
        <v>Roots Lemon with Mint (25 Envelopes)</v>
      </c>
      <c r="F79" s="42" t="str">
        <f>VLOOKUP(A79,Table2[#All],11,FALSE)</f>
        <v>Herbal Tea</v>
      </c>
      <c r="G79" s="42" t="str">
        <f>VLOOKUP(A79,Table2[#All],7,FALSE)</f>
        <v>Roots</v>
      </c>
      <c r="H79" s="42" t="str">
        <f>VLOOKUP(A79,Table2[#All],8,FALSE)</f>
        <v>Roots</v>
      </c>
      <c r="I79" s="42" t="str">
        <f>VLOOKUP(A79,'Dummy Data'!78:162,13,FALSE)</f>
        <v>Mint</v>
      </c>
      <c r="J79" s="3" t="str">
        <f>VLOOKUP(A79,Table2[#All],14,FALSE)</f>
        <v>30</v>
      </c>
      <c r="K79" s="3" t="str">
        <f>VLOOKUP(A79,Table2[#All],15,FALSE)</f>
        <v>bags</v>
      </c>
      <c r="L79" s="3" t="str">
        <f>VLOOKUP(A79,Table2[#All],16,FALSE)</f>
        <v>bags</v>
      </c>
      <c r="M79" s="3" t="str">
        <f>VLOOKUP(A79,Table2[#All],17,FALSE)</f>
        <v>30</v>
      </c>
    </row>
    <row r="80" spans="1:13" ht="43.2" x14ac:dyDescent="0.3">
      <c r="A80" s="3" t="s">
        <v>79</v>
      </c>
      <c r="B80" s="3" t="s">
        <v>49</v>
      </c>
      <c r="C80" s="3" t="s">
        <v>95</v>
      </c>
      <c r="D80" s="3" t="str">
        <f>VLOOKUP('Test Sheet'!A80,Table2[#All],4,FALSE)</f>
        <v>Delhi</v>
      </c>
      <c r="E80" s="42" t="str">
        <f>VLOOKUP(A80,Table2[#All],10,FALSE)</f>
        <v>Roots Lemon with Mint (25 Envelopes)</v>
      </c>
      <c r="F80" s="42" t="str">
        <f>VLOOKUP(A80,Table2[#All],11,FALSE)</f>
        <v>Herbal Tea</v>
      </c>
      <c r="G80" s="42" t="str">
        <f>VLOOKUP(A80,Table2[#All],7,FALSE)</f>
        <v>Roots</v>
      </c>
      <c r="H80" s="42" t="str">
        <f>VLOOKUP(A80,Table2[#All],8,FALSE)</f>
        <v>Roots</v>
      </c>
      <c r="I80" s="42" t="str">
        <f>VLOOKUP(A80,'Dummy Data'!79:163,13,FALSE)</f>
        <v>Mint</v>
      </c>
      <c r="J80" s="3" t="str">
        <f>VLOOKUP(A80,Table2[#All],14,FALSE)</f>
        <v>30</v>
      </c>
      <c r="K80" s="3" t="str">
        <f>VLOOKUP(A80,Table2[#All],15,FALSE)</f>
        <v>bags</v>
      </c>
      <c r="L80" s="3" t="str">
        <f>VLOOKUP(A80,Table2[#All],16,FALSE)</f>
        <v>bags</v>
      </c>
      <c r="M80" s="3" t="str">
        <f>VLOOKUP(A80,Table2[#All],17,FALSE)</f>
        <v>30</v>
      </c>
    </row>
    <row r="81" spans="1:13" ht="28.8" x14ac:dyDescent="0.3">
      <c r="A81" s="3" t="s">
        <v>82</v>
      </c>
      <c r="B81" s="3" t="s">
        <v>49</v>
      </c>
      <c r="C81" s="3" t="s">
        <v>95</v>
      </c>
      <c r="D81" s="3" t="str">
        <f>VLOOKUP('Test Sheet'!A81,Table2[#All],4,FALSE)</f>
        <v>Delhi</v>
      </c>
      <c r="E81" s="42" t="str">
        <f>VLOOKUP(A81,Table2[#All],10,FALSE)</f>
        <v>Twinings Earl Grey Tea (25 Bags)</v>
      </c>
      <c r="F81" s="42" t="str">
        <f>VLOOKUP(A81,Table2[#All],11,FALSE)</f>
        <v>Black Tea Speciality</v>
      </c>
      <c r="G81" s="42" t="str">
        <f>VLOOKUP(A81,Table2[#All],7,FALSE)</f>
        <v>Twinings</v>
      </c>
      <c r="H81" s="42" t="str">
        <f>VLOOKUP(A81,Table2[#All],8,FALSE)</f>
        <v>Twinings</v>
      </c>
      <c r="I81" s="42" t="str">
        <f>VLOOKUP(A81,'Dummy Data'!80:164,13,FALSE)</f>
        <v>Earl Grey</v>
      </c>
      <c r="J81" s="3" t="str">
        <f>VLOOKUP(A81,Table2[#All],14,FALSE)</f>
        <v>25</v>
      </c>
      <c r="K81" s="3" t="str">
        <f>VLOOKUP(A81,Table2[#All],15,FALSE)</f>
        <v>bags</v>
      </c>
      <c r="L81" s="3" t="str">
        <f>VLOOKUP(A81,Table2[#All],16,FALSE)</f>
        <v>bags</v>
      </c>
      <c r="M81" s="3" t="str">
        <f>VLOOKUP(A81,Table2[#All],17,FALSE)</f>
        <v>25</v>
      </c>
    </row>
    <row r="82" spans="1:13" ht="28.8" x14ac:dyDescent="0.3">
      <c r="A82" s="3" t="s">
        <v>82</v>
      </c>
      <c r="B82" s="3" t="s">
        <v>49</v>
      </c>
      <c r="C82" s="3" t="s">
        <v>95</v>
      </c>
      <c r="D82" s="3" t="str">
        <f>VLOOKUP('Test Sheet'!A82,Table2[#All],4,FALSE)</f>
        <v>Delhi</v>
      </c>
      <c r="E82" s="42" t="str">
        <f>VLOOKUP(A82,Table2[#All],10,FALSE)</f>
        <v>Twinings Earl Grey Tea (25 Bags)</v>
      </c>
      <c r="F82" s="42" t="str">
        <f>VLOOKUP(A82,Table2[#All],11,FALSE)</f>
        <v>Black Tea Speciality</v>
      </c>
      <c r="G82" s="42" t="str">
        <f>VLOOKUP(A82,Table2[#All],7,FALSE)</f>
        <v>Twinings</v>
      </c>
      <c r="H82" s="42" t="str">
        <f>VLOOKUP(A82,Table2[#All],8,FALSE)</f>
        <v>Twinings</v>
      </c>
      <c r="I82" s="42" t="str">
        <f>VLOOKUP(A82,'Dummy Data'!81:165,13,FALSE)</f>
        <v>Earl Grey</v>
      </c>
      <c r="J82" s="3" t="str">
        <f>VLOOKUP(A82,Table2[#All],14,FALSE)</f>
        <v>25</v>
      </c>
      <c r="K82" s="3" t="str">
        <f>VLOOKUP(A82,Table2[#All],15,FALSE)</f>
        <v>bags</v>
      </c>
      <c r="L82" s="3" t="str">
        <f>VLOOKUP(A82,Table2[#All],16,FALSE)</f>
        <v>bags</v>
      </c>
      <c r="M82" s="3" t="str">
        <f>VLOOKUP(A82,Table2[#All],17,FALSE)</f>
        <v>25</v>
      </c>
    </row>
    <row r="83" spans="1:13" ht="28.8" x14ac:dyDescent="0.3">
      <c r="A83" s="3" t="s">
        <v>87</v>
      </c>
      <c r="B83" s="3" t="s">
        <v>49</v>
      </c>
      <c r="C83" s="3" t="s">
        <v>96</v>
      </c>
      <c r="D83" s="3" t="str">
        <f>VLOOKUP('Test Sheet'!A83,Table2[#All],4,FALSE)</f>
        <v>Chennai</v>
      </c>
      <c r="E83" s="42" t="str">
        <f>VLOOKUP(A83,Table2[#All],10,FALSE)</f>
        <v>Lipton Tea (100 Bags)</v>
      </c>
      <c r="F83" s="42" t="str">
        <f>VLOOKUP(A83,Table2[#All],11,FALSE)</f>
        <v>Black Tea</v>
      </c>
      <c r="G83" s="42" t="str">
        <f>VLOOKUP(A83,Table2[#All],7,FALSE)</f>
        <v>Lipton</v>
      </c>
      <c r="H83" s="42" t="str">
        <f>VLOOKUP(A83,Table2[#All],8,FALSE)</f>
        <v>Lipton</v>
      </c>
      <c r="I83" s="42" t="str">
        <f>VLOOKUP(A83,'Dummy Data'!82:166,13,FALSE)</f>
        <v>Black Tea</v>
      </c>
      <c r="J83" s="3" t="str">
        <f>VLOOKUP(A83,Table2[#All],14,FALSE)</f>
        <v>100</v>
      </c>
      <c r="K83" s="3" t="str">
        <f>VLOOKUP(A83,Table2[#All],15,FALSE)</f>
        <v>bags</v>
      </c>
      <c r="L83" s="3" t="str">
        <f>VLOOKUP(A83,Table2[#All],16,FALSE)</f>
        <v>bags</v>
      </c>
      <c r="M83" s="3" t="str">
        <f>VLOOKUP(A83,Table2[#All],17,FALSE)</f>
        <v>100</v>
      </c>
    </row>
    <row r="84" spans="1:13" ht="28.8" x14ac:dyDescent="0.3">
      <c r="A84" s="3" t="s">
        <v>57</v>
      </c>
      <c r="B84" s="3" t="s">
        <v>49</v>
      </c>
      <c r="C84" s="3" t="s">
        <v>96</v>
      </c>
      <c r="D84" s="3" t="str">
        <f>VLOOKUP('Test Sheet'!A84,Table2[#All],4,FALSE)</f>
        <v>Delhi</v>
      </c>
      <c r="E84" s="42" t="str">
        <f>VLOOKUP(A84,Table2[#All],10,FALSE)</f>
        <v>Lipton Herbs Anise (20 Bags)</v>
      </c>
      <c r="F84" s="42" t="str">
        <f>VLOOKUP(A84,Table2[#All],11,FALSE)</f>
        <v>Herbal Tea</v>
      </c>
      <c r="G84" s="42" t="str">
        <f>VLOOKUP(A84,Table2[#All],7,FALSE)</f>
        <v>Lipton</v>
      </c>
      <c r="H84" s="42" t="str">
        <f>VLOOKUP(A84,Table2[#All],8,FALSE)</f>
        <v>Lipton</v>
      </c>
      <c r="I84" s="42" t="str">
        <f>VLOOKUP(A84,'Dummy Data'!83:167,13,FALSE)</f>
        <v>Anise</v>
      </c>
      <c r="J84" s="3" t="str">
        <f>VLOOKUP(A84,Table2[#All],14,FALSE)</f>
        <v>20</v>
      </c>
      <c r="K84" s="3" t="str">
        <f>VLOOKUP(A84,Table2[#All],15,FALSE)</f>
        <v>bags</v>
      </c>
      <c r="L84" s="3" t="str">
        <f>VLOOKUP(A84,Table2[#All],16,FALSE)</f>
        <v>bags</v>
      </c>
      <c r="M84" s="3" t="str">
        <f>VLOOKUP(A84,Table2[#All],17,FALSE)</f>
        <v>20</v>
      </c>
    </row>
    <row r="85" spans="1:13" ht="28.8" x14ac:dyDescent="0.3">
      <c r="A85" s="3" t="s">
        <v>62</v>
      </c>
      <c r="B85" s="3" t="s">
        <v>49</v>
      </c>
      <c r="C85" s="3" t="s">
        <v>96</v>
      </c>
      <c r="D85" s="3" t="str">
        <f>VLOOKUP('Test Sheet'!A85,Table2[#All],4,FALSE)</f>
        <v>Delhi</v>
      </c>
      <c r="E85" s="42" t="str">
        <f>VLOOKUP(A85,Table2[#All],10,FALSE)</f>
        <v>Ahmad Tea Green Tea (25 bags)</v>
      </c>
      <c r="F85" s="42" t="str">
        <f>VLOOKUP(A85,Table2[#All],11,FALSE)</f>
        <v>Green Tea</v>
      </c>
      <c r="G85" s="42" t="str">
        <f>VLOOKUP(A85,Table2[#All],7,FALSE)</f>
        <v>Ahmad Tea</v>
      </c>
      <c r="H85" s="42" t="str">
        <f>VLOOKUP(A85,Table2[#All],8,FALSE)</f>
        <v>Ahmad Tea</v>
      </c>
      <c r="I85" s="42" t="str">
        <f>VLOOKUP(A85,'Dummy Data'!84:168,13,FALSE)</f>
        <v>Green Tea</v>
      </c>
      <c r="J85" s="3" t="str">
        <f>VLOOKUP(A85,Table2[#All],14,FALSE)</f>
        <v>25</v>
      </c>
      <c r="K85" s="3" t="str">
        <f>VLOOKUP(A85,Table2[#All],15,FALSE)</f>
        <v>bags</v>
      </c>
      <c r="L85" s="3" t="str">
        <f>VLOOKUP(A85,Table2[#All],16,FALSE)</f>
        <v>bags</v>
      </c>
      <c r="M85" s="3" t="str">
        <f>VLOOKUP(A85,Table2[#All],17,FALSE)</f>
        <v>25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tructure xmlns="thqs">{"Id":"00000000-0000-0000-0000-000000000000","ParentId":null,"Name":"Root","IsExpanded":false,"Children":[]}</Structure>
</file>

<file path=customXml/itemProps1.xml><?xml version="1.0" encoding="utf-8"?>
<ds:datastoreItem xmlns:ds="http://schemas.openxmlformats.org/officeDocument/2006/customXml" ds:itemID="{A901E35E-065E-4A2A-895E-508E746953CD}">
  <ds:schemaRefs>
    <ds:schemaRef ds:uri="thq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SaleData</vt:lpstr>
      <vt:lpstr>Solved Sheet</vt:lpstr>
      <vt:lpstr>Dummy Data</vt:lpstr>
      <vt:lpstr>Answer Sheet</vt:lpstr>
      <vt:lpstr>Test Sheet</vt:lpstr>
    </vt:vector>
  </TitlesOfParts>
  <Company>Contextures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Sample Excel Data</dc:title>
  <dc:subject>Sample Excel Data</dc:subject>
  <dc:creator>Debra Dalgleish</dc:creator>
  <cp:keywords>Excel data, sample data</cp:keywords>
  <dc:description>Sample sales orders for use in testing Excel data</dc:description>
  <cp:lastModifiedBy>thirthashivappa@gmail.com</cp:lastModifiedBy>
  <dcterms:created xsi:type="dcterms:W3CDTF">2004-05-01T18:16:56Z</dcterms:created>
  <dcterms:modified xsi:type="dcterms:W3CDTF">2025-07-23T09:42:57Z</dcterms:modified>
  <cp:category>Excel</cp:category>
</cp:coreProperties>
</file>