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OneDrive\Desktop\IITB\Calculations\"/>
    </mc:Choice>
  </mc:AlternateContent>
  <xr:revisionPtr revIDLastSave="0" documentId="8_{30A31F56-D656-4F18-BAF6-27F67428B72E}" xr6:coauthVersionLast="47" xr6:coauthVersionMax="47" xr10:uidLastSave="{00000000-0000-0000-0000-000000000000}"/>
  <bookViews>
    <workbookView xWindow="-110" yWindow="-110" windowWidth="19420" windowHeight="10300" xr2:uid="{5BCF2D6D-3A3E-4513-B8DB-D9BA3253F5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J9" i="1"/>
  <c r="K8" i="1"/>
  <c r="J8" i="1"/>
  <c r="K7" i="1"/>
  <c r="J7" i="1"/>
  <c r="K6" i="1"/>
  <c r="K5" i="1"/>
  <c r="J6" i="1"/>
  <c r="J5" i="1"/>
  <c r="K4" i="1"/>
  <c r="J4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<sst xmlns="http://schemas.openxmlformats.org/spreadsheetml/2006/main" count="25" uniqueCount="22">
  <si>
    <t>Winding</t>
  </si>
  <si>
    <t>Start</t>
  </si>
  <si>
    <t>End</t>
  </si>
  <si>
    <t>No.of Turns</t>
  </si>
  <si>
    <t>P1</t>
  </si>
  <si>
    <t>Auxillary</t>
  </si>
  <si>
    <t>Inductance</t>
  </si>
  <si>
    <t>S1</t>
  </si>
  <si>
    <t>S2</t>
  </si>
  <si>
    <t>S3</t>
  </si>
  <si>
    <t>S4</t>
  </si>
  <si>
    <t>open</t>
  </si>
  <si>
    <t>S5</t>
  </si>
  <si>
    <t>Windings</t>
  </si>
  <si>
    <t>Ratios</t>
  </si>
  <si>
    <t>Turns</t>
  </si>
  <si>
    <t>S1/P1</t>
  </si>
  <si>
    <t>S1/Aux</t>
  </si>
  <si>
    <t>S1/S2</t>
  </si>
  <si>
    <t>S1/S3</t>
  </si>
  <si>
    <t>S1/S4</t>
  </si>
  <si>
    <t>S1/S5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</si>
</sst>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5CA1B-65E4-4B2A-A168-E37A8FAC56D0}">
  <dimension ref="B1:K10"/>
  <sheetViews>
    <sheetView tabSelected="1" workbookViewId="0">
      <selection activeCell="L3" sqref="L3"/>
    </sheetView>
  </sheetViews>
  <sheetFormatPr defaultRowHeight="14.5" x14ac:dyDescent="0.35"/>
  <cols>
    <col min="5" max="5" width="12.26953125" customWidth="1"/>
    <col min="6" max="6" width="10.54296875" customWidth="1"/>
  </cols>
  <sheetData>
    <row r="1" spans="2:11" ht="15" thickBot="1" x14ac:dyDescent="0.4"/>
    <row r="2" spans="2:11" ht="15" thickBot="1" x14ac:dyDescent="0.4">
      <c r="B2" s="11" t="s">
        <v>0</v>
      </c>
      <c r="C2" s="12" t="s">
        <v>1</v>
      </c>
      <c r="D2" s="12" t="s">
        <v>2</v>
      </c>
      <c r="E2" s="12" t="s">
        <v>3</v>
      </c>
      <c r="F2" s="13" t="s">
        <v>6</v>
      </c>
    </row>
    <row r="3" spans="2:11" ht="15" thickBot="1" x14ac:dyDescent="0.4">
      <c r="B3" s="8" t="s">
        <v>4</v>
      </c>
      <c r="C3" s="9">
        <v>1</v>
      </c>
      <c r="D3" s="9">
        <v>3</v>
      </c>
      <c r="E3" s="9">
        <v>58</v>
      </c>
      <c r="F3" s="10">
        <f>6*(10^(-3))</f>
        <v>6.0000000000000001E-3</v>
      </c>
      <c r="I3" s="11" t="s">
        <v>13</v>
      </c>
      <c r="J3" s="12" t="s">
        <v>14</v>
      </c>
      <c r="K3" s="13" t="s">
        <v>15</v>
      </c>
    </row>
    <row r="4" spans="2:11" x14ac:dyDescent="0.35">
      <c r="B4" s="3" t="s">
        <v>5</v>
      </c>
      <c r="C4" s="2">
        <v>5</v>
      </c>
      <c r="D4" s="2">
        <v>4</v>
      </c>
      <c r="E4" s="2">
        <v>20</v>
      </c>
      <c r="F4" s="4">
        <f>745*(10^(-6))</f>
        <v>7.45E-4</v>
      </c>
      <c r="I4" s="8" t="s">
        <v>16</v>
      </c>
      <c r="J4" s="9">
        <f>(F5/F3)</f>
        <v>8.5000000000000006E-3</v>
      </c>
      <c r="K4" s="10">
        <f>((E5)/E3)^2</f>
        <v>1.070154577883472E-2</v>
      </c>
    </row>
    <row r="5" spans="2:11" x14ac:dyDescent="0.35">
      <c r="B5" s="3" t="s">
        <v>7</v>
      </c>
      <c r="C5" s="2">
        <v>10</v>
      </c>
      <c r="D5" s="2">
        <v>9</v>
      </c>
      <c r="E5" s="2">
        <v>6</v>
      </c>
      <c r="F5" s="4">
        <f>51*(10^(-6))</f>
        <v>5.1E-5</v>
      </c>
      <c r="I5" s="3" t="s">
        <v>17</v>
      </c>
      <c r="J5" s="2">
        <f>F5/F4</f>
        <v>6.8456375838926178E-2</v>
      </c>
      <c r="K5" s="4">
        <f>((E5)/E4)^2</f>
        <v>0.09</v>
      </c>
    </row>
    <row r="6" spans="2:11" x14ac:dyDescent="0.35">
      <c r="B6" s="3" t="s">
        <v>8</v>
      </c>
      <c r="C6" s="2">
        <v>8</v>
      </c>
      <c r="D6" s="2">
        <v>7</v>
      </c>
      <c r="E6" s="2">
        <v>17</v>
      </c>
      <c r="F6" s="4">
        <f>490*(10^(-6))</f>
        <v>4.8999999999999998E-4</v>
      </c>
      <c r="I6" s="3" t="s">
        <v>18</v>
      </c>
      <c r="J6" s="2">
        <f>F5/F6</f>
        <v>0.10408163265306122</v>
      </c>
      <c r="K6" s="4">
        <f>(E5/E6)^2</f>
        <v>0.12456747404844293</v>
      </c>
    </row>
    <row r="7" spans="2:11" x14ac:dyDescent="0.35">
      <c r="B7" s="3" t="s">
        <v>9</v>
      </c>
      <c r="C7" s="2">
        <v>7</v>
      </c>
      <c r="D7" s="2">
        <v>6</v>
      </c>
      <c r="E7" s="2">
        <v>9</v>
      </c>
      <c r="F7" s="4">
        <f>123*(10^(-6))</f>
        <v>1.2299999999999998E-4</v>
      </c>
      <c r="I7" s="14" t="s">
        <v>19</v>
      </c>
      <c r="J7" s="2">
        <f>F5/F7</f>
        <v>0.41463414634146345</v>
      </c>
      <c r="K7" s="4">
        <f>(E5/E7)^2</f>
        <v>0.44444444444444442</v>
      </c>
    </row>
    <row r="8" spans="2:11" x14ac:dyDescent="0.35">
      <c r="B8" s="3" t="s">
        <v>10</v>
      </c>
      <c r="C8" s="2" t="s">
        <v>11</v>
      </c>
      <c r="D8" s="2" t="s">
        <v>11</v>
      </c>
      <c r="E8" s="2">
        <v>17</v>
      </c>
      <c r="F8" s="4">
        <f>400*(10^(-6))</f>
        <v>3.9999999999999996E-4</v>
      </c>
      <c r="I8" s="14" t="s">
        <v>20</v>
      </c>
      <c r="J8" s="2">
        <f>F5/F8</f>
        <v>0.1275</v>
      </c>
      <c r="K8" s="4">
        <f>(E5/E8)^2</f>
        <v>0.12456747404844293</v>
      </c>
    </row>
    <row r="9" spans="2:11" ht="15" thickBot="1" x14ac:dyDescent="0.4">
      <c r="B9" s="5" t="s">
        <v>12</v>
      </c>
      <c r="C9" s="6" t="s">
        <v>11</v>
      </c>
      <c r="D9" s="6" t="s">
        <v>11</v>
      </c>
      <c r="E9" s="6">
        <v>9</v>
      </c>
      <c r="F9" s="7">
        <f>121*(10^(-6))</f>
        <v>1.21E-4</v>
      </c>
      <c r="I9" s="15" t="s">
        <v>21</v>
      </c>
      <c r="J9" s="6">
        <f>F5/F9</f>
        <v>0.42148760330578511</v>
      </c>
      <c r="K9" s="7">
        <f>(E5/E9)^2</f>
        <v>0.44444444444444442</v>
      </c>
    </row>
    <row r="10" spans="2:11" x14ac:dyDescent="0.35">
      <c r="B10" s="1"/>
      <c r="D10" s="1"/>
      <c r="E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Nandini Somarapu</dc:creator>
  <cp:lastModifiedBy>Nandini Somarapu</cp:lastModifiedBy>
  <dcterms:created xsi:type="dcterms:W3CDTF">2023-08-21T09:52:15Z</dcterms:created>
  <dcterms:modified xsi:type="dcterms:W3CDTF">2023-08-21T10:21:38Z</dcterms:modified>
</cp:coreProperties>
</file>