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IITB\"/>
    </mc:Choice>
  </mc:AlternateContent>
  <xr:revisionPtr revIDLastSave="0" documentId="13_ncr:1_{50224A3D-7B07-4A25-BF58-3408D395D8C6}" xr6:coauthVersionLast="47" xr6:coauthVersionMax="47" xr10:uidLastSave="{00000000-0000-0000-0000-000000000000}"/>
  <bookViews>
    <workbookView xWindow="-110" yWindow="-110" windowWidth="19420" windowHeight="10300" xr2:uid="{3DF6AAA1-08FE-46AD-98BC-34618FCD6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C19" i="1"/>
  <c r="H20" i="1"/>
  <c r="C23" i="1"/>
  <c r="C21" i="1"/>
  <c r="C16" i="1"/>
  <c r="C17" i="1" s="1"/>
  <c r="C18" i="1" s="1"/>
  <c r="C14" i="1"/>
  <c r="C13" i="1"/>
  <c r="C8" i="1"/>
  <c r="G12" i="1" s="1"/>
  <c r="C12" i="1"/>
  <c r="C11" i="1"/>
  <c r="C20" i="1" l="1"/>
  <c r="G7" i="1"/>
  <c r="C22" i="1"/>
  <c r="F6" i="1"/>
</calcChain>
</file>

<file path=xl/sharedStrings.xml><?xml version="1.0" encoding="utf-8"?>
<sst xmlns="http://schemas.openxmlformats.org/spreadsheetml/2006/main" count="44" uniqueCount="33">
  <si>
    <t>Parameter</t>
  </si>
  <si>
    <t>Value</t>
  </si>
  <si>
    <t>Unit</t>
  </si>
  <si>
    <t>Input Voltage</t>
  </si>
  <si>
    <t xml:space="preserve">160-270 </t>
  </si>
  <si>
    <t>Vrms</t>
  </si>
  <si>
    <t>Output Voltage</t>
  </si>
  <si>
    <t>V</t>
  </si>
  <si>
    <t>Switching Frequency</t>
  </si>
  <si>
    <t>Hz</t>
  </si>
  <si>
    <t>Input frequency</t>
  </si>
  <si>
    <t>Vac_min_peak</t>
  </si>
  <si>
    <t>Vac_max_peak</t>
  </si>
  <si>
    <t>Vac_min_rms</t>
  </si>
  <si>
    <t>Vac_max_rms</t>
  </si>
  <si>
    <t>Cout1</t>
  </si>
  <si>
    <t>Output Current</t>
  </si>
  <si>
    <t>Output Power</t>
  </si>
  <si>
    <t>W</t>
  </si>
  <si>
    <t>A</t>
  </si>
  <si>
    <t>D</t>
  </si>
  <si>
    <t>Ts</t>
  </si>
  <si>
    <t>sec</t>
  </si>
  <si>
    <t>I_in_rms_max</t>
  </si>
  <si>
    <t>I_in_peak_max</t>
  </si>
  <si>
    <t>Efficiency</t>
  </si>
  <si>
    <t>Pin</t>
  </si>
  <si>
    <t>Current ripple</t>
  </si>
  <si>
    <t>L</t>
  </si>
  <si>
    <t>mH</t>
  </si>
  <si>
    <t>Voltage ripple</t>
  </si>
  <si>
    <t>Cout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</si>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</sst>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EB2F-0CAE-47FB-99C6-D5EB8CD4E46B}">
  <dimension ref="B2:H23"/>
  <sheetViews>
    <sheetView tabSelected="1" topLeftCell="A3" workbookViewId="0">
      <selection activeCell="F19" sqref="F19"/>
    </sheetView>
  </sheetViews>
  <sheetFormatPr defaultRowHeight="14.5" x14ac:dyDescent="0.35"/>
  <cols>
    <col min="2" max="2" width="19.81640625" customWidth="1"/>
    <col min="3" max="3" width="11.81640625" customWidth="1"/>
    <col min="4" max="4" width="11.54296875" customWidth="1"/>
  </cols>
  <sheetData>
    <row r="2" spans="2:7" x14ac:dyDescent="0.35">
      <c r="B2" s="1" t="s">
        <v>0</v>
      </c>
      <c r="C2" s="1" t="s">
        <v>1</v>
      </c>
      <c r="D2" s="1" t="s">
        <v>2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3" t="s">
        <v>6</v>
      </c>
      <c r="C4" s="3">
        <v>400</v>
      </c>
      <c r="D4" s="3" t="s">
        <v>7</v>
      </c>
    </row>
    <row r="5" spans="2:7" x14ac:dyDescent="0.35">
      <c r="B5" s="3" t="s">
        <v>8</v>
      </c>
      <c r="C5" s="3">
        <v>100000</v>
      </c>
      <c r="D5" s="3" t="s">
        <v>9</v>
      </c>
    </row>
    <row r="6" spans="2:7" x14ac:dyDescent="0.35">
      <c r="B6" s="3" t="s">
        <v>10</v>
      </c>
      <c r="C6" s="3">
        <v>50</v>
      </c>
      <c r="D6" s="3" t="s">
        <v>9</v>
      </c>
      <c r="F6">
        <f>C4/C8</f>
        <v>123.07692307692308</v>
      </c>
    </row>
    <row r="7" spans="2:7" x14ac:dyDescent="0.35">
      <c r="B7" s="3" t="s">
        <v>17</v>
      </c>
      <c r="C7" s="3">
        <v>1300</v>
      </c>
      <c r="D7" s="3" t="s">
        <v>18</v>
      </c>
      <c r="G7">
        <f>C4/C8</f>
        <v>123.07692307692308</v>
      </c>
    </row>
    <row r="8" spans="2:7" x14ac:dyDescent="0.35">
      <c r="B8" s="3" t="s">
        <v>16</v>
      </c>
      <c r="C8" s="3">
        <f>C7/C4</f>
        <v>3.25</v>
      </c>
      <c r="D8" s="3" t="s">
        <v>19</v>
      </c>
    </row>
    <row r="9" spans="2:7" x14ac:dyDescent="0.35">
      <c r="B9" s="2" t="s">
        <v>13</v>
      </c>
      <c r="C9" s="2">
        <v>160</v>
      </c>
      <c r="D9" s="2" t="s">
        <v>5</v>
      </c>
    </row>
    <row r="10" spans="2:7" x14ac:dyDescent="0.35">
      <c r="B10" s="2" t="s">
        <v>14</v>
      </c>
      <c r="C10" s="2">
        <v>270</v>
      </c>
      <c r="D10" s="2" t="s">
        <v>5</v>
      </c>
    </row>
    <row r="11" spans="2:7" x14ac:dyDescent="0.35">
      <c r="B11" s="2" t="s">
        <v>11</v>
      </c>
      <c r="C11" s="2">
        <f>160*SQRT(2)</f>
        <v>226.27416997969522</v>
      </c>
      <c r="D11" s="2" t="s">
        <v>7</v>
      </c>
    </row>
    <row r="12" spans="2:7" x14ac:dyDescent="0.35">
      <c r="B12" s="2" t="s">
        <v>12</v>
      </c>
      <c r="C12" s="2">
        <f>270*SQRT(2)</f>
        <v>381.83766184073568</v>
      </c>
      <c r="D12" s="2" t="s">
        <v>7</v>
      </c>
      <c r="G12">
        <f>C4/C8</f>
        <v>123.07692307692308</v>
      </c>
    </row>
    <row r="13" spans="2:7" x14ac:dyDescent="0.35">
      <c r="B13" s="2" t="s">
        <v>20</v>
      </c>
      <c r="C13" s="2">
        <f>1-(C11/C4)</f>
        <v>0.43431457505076199</v>
      </c>
      <c r="D13" s="2"/>
    </row>
    <row r="14" spans="2:7" x14ac:dyDescent="0.35">
      <c r="B14" s="2" t="s">
        <v>21</v>
      </c>
      <c r="C14" s="2">
        <f>1/C5</f>
        <v>1.0000000000000001E-5</v>
      </c>
      <c r="D14" s="2" t="s">
        <v>22</v>
      </c>
    </row>
    <row r="15" spans="2:7" x14ac:dyDescent="0.35">
      <c r="B15" s="2" t="s">
        <v>25</v>
      </c>
      <c r="C15" s="2">
        <v>0.9</v>
      </c>
      <c r="D15" s="2"/>
    </row>
    <row r="16" spans="2:7" x14ac:dyDescent="0.35">
      <c r="B16" s="2" t="s">
        <v>26</v>
      </c>
      <c r="C16" s="2">
        <f>C7/C15</f>
        <v>1444.4444444444443</v>
      </c>
      <c r="D16" s="2" t="s">
        <v>18</v>
      </c>
    </row>
    <row r="17" spans="2:8" x14ac:dyDescent="0.35">
      <c r="B17" s="2" t="s">
        <v>24</v>
      </c>
      <c r="C17" s="2">
        <f>(C16/C11)</f>
        <v>6.3836028857118867</v>
      </c>
      <c r="D17" s="2" t="s">
        <v>19</v>
      </c>
    </row>
    <row r="18" spans="2:8" x14ac:dyDescent="0.35">
      <c r="B18" s="2" t="s">
        <v>23</v>
      </c>
      <c r="C18" s="2">
        <f>C17/SQRT(2)</f>
        <v>4.5138888888888884</v>
      </c>
      <c r="D18" s="2" t="s">
        <v>19</v>
      </c>
      <c r="F18">
        <f>C19*1.414</f>
        <v>1.8052828960793217</v>
      </c>
    </row>
    <row r="19" spans="2:8" x14ac:dyDescent="0.35">
      <c r="B19" s="2" t="s">
        <v>27</v>
      </c>
      <c r="C19" s="2">
        <f>0.2*C17</f>
        <v>1.2767205771423775</v>
      </c>
      <c r="D19" s="2" t="s">
        <v>19</v>
      </c>
    </row>
    <row r="20" spans="2:8" x14ac:dyDescent="0.35">
      <c r="B20" s="2" t="s">
        <v>28</v>
      </c>
      <c r="C20" s="2">
        <f>((C11*C13*C14)/C19)*(10^3)</f>
        <v>0.76973906224381206</v>
      </c>
      <c r="D20" s="2" t="s">
        <v>29</v>
      </c>
      <c r="H20">
        <f>270*SQRT(2)</f>
        <v>381.83766184073568</v>
      </c>
    </row>
    <row r="21" spans="2:8" x14ac:dyDescent="0.35">
      <c r="B21" s="2" t="s">
        <v>30</v>
      </c>
      <c r="C21" s="2">
        <f>0.05*C4</f>
        <v>20</v>
      </c>
      <c r="D21" s="2" t="s">
        <v>7</v>
      </c>
    </row>
    <row r="22" spans="2:8" x14ac:dyDescent="0.35">
      <c r="B22" s="2" t="s">
        <v>15</v>
      </c>
      <c r="C22" s="2">
        <f>((C8*C13*C14)/C21)*(10^6)</f>
        <v>0.70576118445748837</v>
      </c>
      <c r="D22" s="2" t="s">
        <v>32</v>
      </c>
    </row>
    <row r="23" spans="2:8" x14ac:dyDescent="0.35">
      <c r="B23" s="2" t="s">
        <v>31</v>
      </c>
      <c r="C23" s="2">
        <f>(C7/(2*3.14*C6*C4*C21))*(10^6)</f>
        <v>517.515923566879</v>
      </c>
      <c r="D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Somarapu</dc:creator>
  <cp:lastModifiedBy>Nandini Somarapu</cp:lastModifiedBy>
  <dcterms:created xsi:type="dcterms:W3CDTF">2023-07-24T11:06:51Z</dcterms:created>
  <dcterms:modified xsi:type="dcterms:W3CDTF">2023-08-10T05:16:56Z</dcterms:modified>
</cp:coreProperties>
</file>