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kadul\Downloads\"/>
    </mc:Choice>
  </mc:AlternateContent>
  <xr:revisionPtr revIDLastSave="0" documentId="13_ncr:1_{D80D4B3F-DF97-4B25-91D0-5E702F39D6DB}"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chart" sheetId="4" r:id="rId2"/>
    <sheet name="Doughnut chart" sheetId="5" r:id="rId3"/>
    <sheet name="Map Chart" sheetId="6" r:id="rId4"/>
    <sheet name="top 5 Bar chart" sheetId="12" r:id="rId5"/>
    <sheet name="KPI" sheetId="14" r:id="rId6"/>
    <sheet name="KPI YOYO" sheetId="16" r:id="rId7"/>
    <sheet name="Final Dashboard" sheetId="17" r:id="rId8"/>
    <sheet name="Data" sheetId="1" r:id="rId9"/>
    <sheet name="layout" sheetId="2" r:id="rId10"/>
  </sheets>
  <definedNames>
    <definedName name="_xlchart.v1.0" hidden="1">'Waterfall chart'!$E$4:$E$7</definedName>
    <definedName name="_xlchart.v1.1" hidden="1">'Waterfall chart'!$F$4:$F$7</definedName>
    <definedName name="_xlchart.v1.10" hidden="1">'Waterfall chart'!$E$4:$E$7</definedName>
    <definedName name="_xlchart.v1.11" hidden="1">'Waterfall chart'!$F$4:$F$7</definedName>
    <definedName name="_xlchart.v1.12" hidden="1">'Waterfall chart'!$E$4:$E$7</definedName>
    <definedName name="_xlchart.v1.13" hidden="1">'Waterfall chart'!$F$4:$F$7</definedName>
    <definedName name="_xlchart.v5.2" hidden="1">'Map Chart'!$E$3</definedName>
    <definedName name="_xlchart.v5.3" hidden="1">'Map Chart'!$E$4:$E$53</definedName>
    <definedName name="_xlchart.v5.4" hidden="1">'Map Chart'!$F$3</definedName>
    <definedName name="_xlchart.v5.5" hidden="1">'Map Chart'!$F$4:$F$53</definedName>
    <definedName name="_xlchart.v5.6" hidden="1">'Map Chart'!$E$3</definedName>
    <definedName name="_xlchart.v5.7" hidden="1">'Map Chart'!$E$4:$E$53</definedName>
    <definedName name="_xlchart.v5.8" hidden="1">'Map Chart'!$F$3</definedName>
    <definedName name="_xlchart.v5.9" hidden="1">'Map Chart'!$F$4:$F$53</definedName>
    <definedName name="Slicer_Region">#N/A</definedName>
    <definedName name="Slicer_Segment">#N/A</definedName>
    <definedName name="Slicer_Year1">#N/A</definedName>
  </definedNames>
  <calcPr calcId="191029"/>
  <pivotCaches>
    <pivotCache cacheId="2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4" i="6"/>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7" i="14"/>
  <c r="K10" i="16"/>
  <c r="L10" i="16"/>
  <c r="H10" i="16"/>
  <c r="F50" i="6"/>
  <c r="F28" i="6"/>
  <c r="F52" i="6"/>
  <c r="F38" i="6"/>
  <c r="F21" i="6"/>
  <c r="F17" i="6"/>
  <c r="F4" i="4"/>
  <c r="M17" i="14"/>
  <c r="F43" i="6"/>
  <c r="F5" i="6"/>
  <c r="F4" i="6"/>
  <c r="F13" i="6"/>
  <c r="F22" i="6"/>
  <c r="F7" i="6"/>
  <c r="I17" i="14"/>
  <c r="F33" i="6"/>
  <c r="F27" i="6"/>
  <c r="F12" i="6"/>
  <c r="F14" i="6"/>
  <c r="F8" i="6"/>
  <c r="F24" i="6"/>
  <c r="F17" i="14"/>
  <c r="F11" i="6"/>
  <c r="F26" i="6"/>
  <c r="F19" i="6"/>
  <c r="F23" i="6"/>
  <c r="F45" i="6"/>
  <c r="F41" i="6"/>
  <c r="J10" i="16"/>
  <c r="E12" i="16"/>
  <c r="F25" i="6"/>
  <c r="F20" i="6"/>
  <c r="F53" i="6"/>
  <c r="F37" i="6"/>
  <c r="F32" i="6"/>
  <c r="F40" i="6"/>
  <c r="I10" i="16"/>
  <c r="F10" i="6"/>
  <c r="F18" i="6"/>
  <c r="F51" i="6"/>
  <c r="F30" i="6"/>
  <c r="F46" i="6"/>
  <c r="F34" i="6"/>
  <c r="F36" i="6"/>
  <c r="F16" i="6"/>
  <c r="F35" i="6"/>
  <c r="F39" i="6"/>
  <c r="F47" i="6"/>
  <c r="F49" i="6"/>
  <c r="F42" i="6"/>
  <c r="F6" i="6"/>
  <c r="P17" i="14"/>
  <c r="F9" i="6"/>
  <c r="F31" i="6"/>
  <c r="F48" i="6"/>
  <c r="F44" i="6"/>
  <c r="F29" i="6"/>
  <c r="F15" i="6"/>
  <c r="F7" i="4"/>
  <c r="F6" i="4"/>
  <c r="F5" i="4"/>
  <c r="H15" i="16" l="1"/>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<sst xmlns="http://schemas.openxmlformats.org/spreadsheetml/2006/main" count="130133" uniqueCount="10956">
  <si>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</si>
  <si>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</si>
  <si>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</si>
  <si>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</si>
  <si>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</si>
  <si>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</si>
  <si>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</si>
  <si>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</si>
  <si>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</si>
  <si>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</si>
  <si>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</si>
  <si>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</si>
  <si>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</si>
  <si>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</si>
  <si>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</si>
  <si>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</si>
  <si>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</si>
  <si>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</si>
  <si>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</si>
  <si>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</si>
  <si>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</si>
  <si>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</si>
  <si>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</si>
  <si>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</si>
  <si>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</si>
  <si>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</si>
  <si>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</si>
  <si>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</si>
  <si>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</si>
  <si>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</si>
  <si>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</si>
  <si>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</si>
  <si>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</si>
  <si>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</si>
  <si>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</si>
  <si>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</si>
  <si>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</si>
  <si>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</si>
  <si>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</si>
  <si>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</si>
  <si>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</si>
  <si>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</si>
  <si>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</si>
  <si>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</si>
  <si>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</si>
  <si>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</si>
  <si>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</si>
  <si>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</si>
  <si>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</si>
  <si>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</si>
  <si>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</si>
  <si>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</si>
  <si>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</si>
  <si>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</si>
  <si>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</si>
  <si>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</si>
  <si>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</si>
  <si>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</si>
  <si>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</si>
  <si>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</si>
  <si>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</si>
  <si>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</si>
  <si>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</si>
  <si>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</si>
  <si>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</si>
  <si>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</si>
  <si>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</si>
  <si>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</si>
  <si>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</si>
  <si>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</si>
  <si>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</si>
  <si>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</si>
  <si>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</si>
  <si>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</si>
  <si>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</si>
  <si>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</si>
  <si>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</si>
  <si>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</si>
  <si>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</si>
  <si>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</si>
  <si>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</si>
  <si>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</si>
  <si>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</si>
  <si>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</si>
  <si>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</si>
  <si>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</si>
  <si>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</si>
  <si>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</si>
  <si>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</si>
  <si>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</si>
  <si>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</si>
  <si>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</si>
  <si>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</si>
  <si>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</si>
  <si>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</si>
  <si>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</si>
  <si>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</si>
  <si>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</si>
  <si>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</si>
  <si>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</si>
  <si>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</si>
  <si>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</si>
  <si>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</si>
  <si>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</si>
  <si>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</si>
  <si>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</si>
  <si>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</si>
  <si>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</si>
  <si>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</si>
  <si>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</si>
  <si>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</si>
  <si>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</si>
  <si>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</si>
  <si>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</si>
  <si>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</si>
  <si>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</si>
  <si>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</si>
  <si>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</si>
  <si>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</si>
  <si>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</si>
  <si>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</si>
  <si>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</si>
  <si>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</si>
  <si>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</si>
  <si>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</si>
  <si>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</si>
  <si>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</si>
  <si>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</si>
  <si>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</si>
  <si>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</si>
  <si>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</si>
  <si>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</si>
  <si>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</si>
  <si>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</si>
  <si>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</si>
  <si>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</si>
  <si>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</si>
  <si>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</si>
  <si>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</si>
  <si>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</si>
  <si>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</si>
  <si>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</si>
  <si>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</si>
  <si>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</si>
  <si>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</si>
  <si>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</si>
  <si>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</si>
  <si>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</si>
  <si>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</si>
  <si>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</si>
  <si>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</si>
  <si>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</si>
  <si>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</si>
  <si>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</si>
  <si>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</si>
  <si>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</si>
  <si>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</si>
  <si>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</si>
  <si>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</si>
  <si>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</si>
  <si>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</si>
  <si>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</si>
  <si>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</si>
  <si>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</si>
  <si>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</si>
  <si>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</si>
  <si>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</si>
  <si>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</si>
  <si>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</si>
  <si>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</si>
  <si>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</si>
  <si>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</si>
  <si>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</si>
  <si>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</si>
  <si>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</si>
  <si>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</si>
  <si>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</si>
  <si>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</si>
  <si>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</si>
  <si>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</si>
  <si>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</si>
  <si>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</si>
  <si>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</si>
  <si>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</si>
  <si>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</si>
  <si>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</si>
  <si>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</si>
  <si>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</si>
  <si>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</si>
  <si>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</si>
  <si>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</si>
  <si>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</si>
  <si>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</si>
  <si>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</si>
  <si>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</si>
  <si>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</si>
  <si>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</si>
  <si>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</si>
  <si>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</si>
  <si>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</si>
  <si>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</si>
  <si>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</si>
  <si>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</si>
  <si>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</si>
  <si>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</si>
  <si>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</si>
  <si>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</si>
  <si>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</si>
  <si>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</si>
  <si>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</si>
  <si>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</si>
  <si>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</si>
  <si>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</si>
  <si>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</si>
  <si>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</si>
  <si>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</si>
  <si>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</si>
  <si>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</si>
  <si>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</si>
  <si>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</si>
  <si>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</si>
  <si>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</si>
  <si>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</si>
  <si>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</si>
  <si>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</si>
  <si>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</si>
  <si>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</si>
  <si>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</si>
  <si>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</si>
  <si>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</si>
  <si>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</si>
  <si>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</si>
  <si>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</si>
  <si>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</si>
  <si>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</si>
  <si>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</si>
  <si>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</si>
  <si>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</si>
  <si>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</si>
  <si>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</si>
  <si>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</si>
  <si>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</si>
  <si>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</si>
  <si>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</si>
  <si>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</si>
  <si>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</si>
  <si>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</si>
  <si>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</si>
  <si>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</si>
  <si>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</si>
  <si>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</si>
  <si>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</si>
  <si>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</si>
  <si>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</si>
  <si>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</si>
  <si>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</si>
  <si>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</si>
  <si>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</si>
  <si>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</si>
  <si>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</si>
  <si>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</si>
  <si>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</si>
  <si>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</si>
  <si>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</si>
  <si>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</si>
  <si>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</si>
  <si>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</si>
  <si>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</si>
  <si>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</si>
  <si>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</si>
  <si>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</si>
  <si>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</si>
  <si>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</si>
  <si>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</si>
  <si>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</si>
  <si>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</si>
  <si>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</si>
  <si>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</si>
  <si>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</si>
  <si>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</si>
  <si>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</si>
  <si>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</si>
  <si>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</si>
  <si>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</si>
  <si>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</si>
  <si>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</si>
  <si>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</si>
  <si>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</si>
  <si>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</si>
  <si>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</si>
  <si>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</si>
  <si>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</si>
  <si>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</si>
  <si>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</si>
  <si>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</si>
  <si>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</si>
  <si>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</si>
  <si>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</si>
  <si>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</si>
  <si>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</si>
  <si>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</si>
  <si>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</si>
  <si>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</si>
  <si>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</si>
  <si>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</si>
  <si>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</si>
  <si>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</si>
  <si>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</si>
  <si>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</si>
  <si>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</si>
  <si>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</si>
  <si>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</si>
  <si>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</si>
  <si>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</si>
  <si>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</si>
  <si>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</si>
  <si>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</si>
  <si>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</si>
  <si>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</si>
  <si>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</si>
  <si>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</si>
  <si>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</si>
  <si>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</si>
  <si>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</si>
  <si>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</si>
  <si>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</si>
  <si>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</si>
  <si>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</si>
  <si>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</si>
  <si>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</si>
  <si>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</si>
  <si>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</si>
  <si>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</si>
  <si>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</si>
  <si>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</si>
  <si>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</si>
  <si>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</si>
  <si>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</si>
  <si>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</si>
  <si>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</si>
  <si>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</si>
  <si>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</si>
  <si>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</si>
  <si>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</si>
  <si>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</si>
  <si>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</si>
  <si>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</si>
  <si>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</si>
  <si>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</si>
  <si>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</si>
  <si>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</si>
  <si>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</si>
  <si>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</si>
  <si>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</si>
  <si>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</si>
  <si>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</si>
  <si>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</si>
  <si>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</si>
  <si>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</si>
  <si>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</si>
  <si>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</si>
  <si>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</si>
  <si>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</si>
  <si>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</si>
  <si>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</si>
  <si>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</si>
  <si>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</si>
  <si>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</si>
  <si>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</si>
  <si>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</si>
  <si>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</si>
  <si>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</si>
  <si>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</si>
  <si>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</si>
  <si>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</si>
  <si>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</si>
  <si>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</si>
  <si>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</si>
  <si>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</si>
  <si>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</si>
  <si>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</si>
  <si>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</si>
  <si>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</si>
  <si>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</si>
  <si>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</si>
  <si>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</si>
  <si>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</si>
  <si>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</si>
  <si>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</si>
  <si>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</si>
  <si>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</si>
  <si>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</si>
  <si>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</si>
  <si>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</si>
  <si>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</si>
  <si>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</si>
  <si>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</si>
  <si>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</si>
  <si>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</si>
  <si>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</si>
  <si>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</si>
  <si>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</si>
  <si>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</si>
  <si>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</si>
  <si>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</si>
  <si>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</si>
  <si>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</si>
  <si>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</si>
  <si>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</si>
  <si>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</si>
  <si>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</si>
  <si>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</si>
  <si>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</si>
  <si>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</si>
  <si>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</si>
  <si>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</si>
  <si>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</si>
  <si>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</si>
  <si>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</si>
  <si>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</si>
  <si>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</si>
  <si>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</si>
  <si>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</si>
  <si>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</si>
  <si>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</si>
  <si>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</si>
  <si>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</si>
  <si>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</si>
  <si>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</si>
  <si>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</si>
  <si>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</si>
  <si>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</si>
  <si>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</si>
  <si>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</si>
  <si>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</si>
  <si>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</si>
  <si>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</si>
  <si>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</si>
  <si>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</si>
  <si>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</si>
  <si>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</si>
  <si>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</si>
  <si>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</si>
  <si>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</si>
  <si>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</si>
  <si>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</si>
  <si>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</si>
  <si>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</si>
  <si>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</si>
  <si>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</si>
  <si>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</si>
  <si>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</si>
  <si>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</si>
  <si>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</si>
  <si>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</si>
  <si>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</si>
  <si>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</si>
  <si>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</si>
  <si>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</si>
  <si>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</si>
  <si>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</si>
  <si>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</si>
  <si>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</si>
  <si>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</si>
  <si>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</si>
  <si>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</si>
  <si>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</si>
  <si>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</si>
  <si>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</si>
  <si>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</si>
  <si>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</si>
  <si>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</si>
  <si>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</si>
  <si>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</si>
  <si>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</si>
  <si>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</si>
  <si>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</si>
  <si>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</si>
  <si>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</si>
  <si>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</si>
  <si>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</si>
  <si>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</si>
  <si>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</si>
  <si>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</si>
  <si>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</si>
  <si>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</si>
  <si>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</si>
  <si>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</si>
  <si>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</si>
  <si>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</si>
  <si>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</si>
  <si>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</si>
  <si>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</si>
  <si>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</si>
  <si>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</si>
  <si>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</si>
  <si>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</si>
  <si>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</si>
  <si>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</si>
  <si>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</si>
  <si>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</si>
  <si>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</si>
  <si>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</si>
  <si>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</si>
  <si>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</si>
  <si>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</si>
  <si>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</si>
  <si>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</si>
  <si>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</si>
  <si>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</si>
  <si>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</si>
  <si>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</si>
  <si>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</si>
  <si>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</si>
  <si>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</si>
  <si>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</si>
  <si>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</si>
  <si>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</si>
  <si>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</si>
  <si>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</si>
  <si>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</si>
  <si>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</si>
  <si>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</si>
  <si>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</si>
  <si>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</si>
  <si>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</si>
  <si>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</si>
  <si>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</si>
  <si>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</si>
  <si>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</si>
  <si>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</si>
  <si>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</si>
  <si>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</si>
  <si>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</si>
  <si>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</si>
  <si>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</si>
  <si>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</si>
  <si>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</si>
  <si>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</si>
  <si>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</si>
  <si>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</si>
  <si>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</si>
  <si>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</si>
  <si>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</si>
  <si>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</si>
  <si>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</si>
  <si>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</si>
  <si>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</si>
  <si>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</si>
  <si>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</si>
  <si>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</si>
  <si>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</si>
  <si>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</si>
  <si>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</si>
  <si>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</si>
  <si>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</si>
  <si>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</si>
  <si>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</si>
  <si>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</si>
  <si>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</si>
  <si>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</si>
  <si>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</si>
  <si>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</si>
  <si>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</si>
  <si>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</si>
  <si>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</si>
  <si>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</si>
  <si>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</si>
  <si>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</si>
  <si>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</si>
  <si>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</si>
  <si>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</si>
  <si>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</si>
  <si>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</si>
  <si>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</si>
  <si>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</si>
  <si>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</si>
  <si>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</si>
  <si>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</si>
  <si>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</si>
  <si>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</si>
  <si>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</si>
  <si>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</si>
  <si>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</si>
  <si>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</si>
  <si>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</si>
  <si>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</si>
  <si>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</si>
  <si>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</si>
  <si>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</si>
  <si>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</si>
  <si>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</si>
  <si>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</si>
  <si>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</si>
  <si>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</si>
  <si>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</si>
  <si>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</si>
  <si>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</si>
  <si>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</si>
  <si>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</si>
  <si>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</si>
  <si>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</si>
  <si>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</si>
  <si>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</si>
  <si>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</si>
  <si>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</si>
  <si>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</si>
  <si>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</si>
  <si>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</si>
  <si>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</si>
  <si>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</si>
  <si>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</si>
  <si>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</si>
  <si>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</si>
  <si>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</si>
  <si>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</si>
  <si>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</si>
  <si>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</si>
  <si>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</si>
  <si>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</si>
  <si>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</si>
  <si>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</si>
  <si>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</si>
  <si>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</si>
  <si>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</si>
  <si>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</si>
  <si>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</si>
  <si>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</si>
  <si>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</si>
  <si>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</si>
  <si>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</si>
  <si>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</si>
  <si>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</si>
  <si>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</si>
  <si>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</si>
  <si>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</si>
  <si>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</si>
  <si>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</si>
  <si>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</si>
  <si>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</si>
  <si>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</si>
  <si>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</si>
  <si>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</si>
  <si>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</si>
  <si>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</si>
  <si>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</si>
  <si>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</si>
  <si>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</si>
  <si>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</si>
  <si>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</si>
  <si>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</si>
  <si>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</si>
  <si>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</si>
  <si>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</si>
  <si>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</si>
  <si>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</si>
  <si>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</si>
  <si>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</si>
  <si>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</si>
  <si>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</si>
  <si>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</si>
  <si>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</si>
  <si>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</si>
  <si>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</si>
  <si>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</si>
  <si>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</si>
  <si>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</si>
  <si>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</si>
  <si>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</si>
  <si>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</si>
  <si>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</si>
  <si>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</si>
  <si>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</si>
  <si>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</si>
  <si>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</si>
  <si>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</si>
  <si>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</si>
  <si>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</si>
  <si>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</si>
  <si>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</si>
  <si>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</si>
  <si>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</si>
  <si>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</si>
  <si>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</si>
  <si>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</si>
  <si>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</si>
  <si>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</si>
  <si>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</si>
  <si>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</si>
  <si>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</si>
  <si>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</si>
  <si>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</si>
  <si>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</si>
  <si>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</si>
  <si>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</si>
  <si>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</si>
  <si>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</si>
  <si>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</si>
  <si>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</si>
  <si>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</si>
  <si>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</si>
  <si>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</si>
  <si>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</si>
  <si>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</si>
  <si>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</si>
  <si>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</si>
  <si>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</si>
  <si>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</si>
  <si>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</si>
  <si>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</si>
  <si>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</si>
  <si>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</si>
  <si>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</si>
  <si>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</si>
  <si>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</si>
  <si>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</si>
  <si>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</si>
  <si>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</si>
  <si>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</si>
  <si>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</si>
  <si>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</si>
  <si>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</si>
  <si>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</si>
  <si>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</si>
  <si>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</si>
  <si>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</si>
  <si>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</si>
  <si>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</si>
  <si>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</si>
  <si>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</si>
  <si>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</si>
  <si>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</si>
  <si>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</si>
  <si>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</si>
  <si>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</si>
  <si>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</si>
  <si>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</si>
  <si>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</si>
  <si>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</si>
  <si>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</si>
  <si>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</si>
  <si>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</si>
  <si>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</si>
  <si>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</si>
  <si>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</si>
  <si>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</si>
  <si>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</si>
  <si>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</si>
  <si>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</si>
  <si>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</si>
  <si>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</si>
  <si>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</si>
  <si>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</si>
  <si>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</si>
  <si>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</si>
  <si>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</si>
  <si>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</si>
  <si>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</si>
  <si>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</si>
  <si>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</si>
  <si>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</si>
  <si>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</si>
  <si>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</si>
  <si>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</si>
  <si>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</si>
  <si>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</si>
  <si>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</si>
  <si>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</si>
  <si>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</si>
  <si>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</si>
  <si>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</si>
  <si>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</si>
  <si>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</si>
  <si>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</si>
  <si>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</si>
  <si>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</si>
  <si>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</si>
  <si>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</si>
  <si>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</si>
  <si>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</si>
  <si>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</si>
  <si>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</si>
  <si>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</si>
  <si>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</si>
  <si>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</si>
  <si>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</si>
  <si>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</si>
  <si>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</si>
  <si>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</si>
  <si>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</si>
  <si>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</si>
  <si>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</si>
  <si>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</si>
  <si>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</si>
  <si>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</si>
  <si>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</si>
  <si>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</si>
  <si>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</si>
  <si>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</si>
  <si>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</si>
  <si>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</si>
  <si>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</si>
  <si>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</si>
  <si>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</si>
  <si>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</si>
  <si>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</si>
  <si>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</si>
  <si>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</si>
  <si>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</si>
  <si>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</si>
  <si>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</si>
  <si>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</si>
  <si>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</si>
  <si>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</si>
  <si>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</si>
  <si>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</si>
  <si>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</si>
  <si>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</si>
  <si>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</si>
  <si>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</si>
  <si>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</si>
  <si>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</si>
  <si>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</si>
  <si>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</si>
  <si>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</si>
  <si>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</si>
  <si>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</si>
  <si>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</si>
  <si>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</si>
  <si>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</si>
  <si>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</si>
  <si>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</si>
  <si>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</si>
  <si>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</si>
  <si>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</si>
  <si>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</si>
  <si>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</si>
  <si>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</si>
  <si>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</si>
  <si>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</si>
  <si>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</si>
  <si>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</si>
  <si>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</si>
  <si>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</si>
  <si>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</si>
  <si>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</si>
  <si>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</si>
  <si>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</si>
  <si>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</si>
  <si>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</si>
  <si>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</si>
  <si>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</si>
  <si>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</si>
  <si>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</si>
  <si>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</si>
  <si>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</si>
  <si>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</si>
  <si>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</si>
  <si>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</si>
  <si>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</si>
  <si>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</si>
  <si>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</si>
  <si>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</si>
  <si>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</si>
  <si>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</si>
  <si>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</si>
  <si>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</si>
  <si>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</si>
  <si>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</si>
  <si>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</si>
  <si>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</si>
  <si>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</si>
  <si>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</si>
  <si>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</si>
  <si>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</si>
  <si>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</si>
  <si>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</si>
  <si>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</si>
  <si>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</si>
  <si>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</si>
  <si>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</si>
  <si>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</si>
  <si>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</si>
  <si>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</si>
  <si>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</si>
  <si>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</si>
  <si>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</si>
  <si>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</si>
  <si>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</si>
  <si>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</si>
  <si>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</si>
  <si>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</si>
  <si>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</si>
  <si>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</si>
  <si>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</si>
  <si>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</si>
  <si>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</si>
  <si>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</si>
  <si>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</si>
  <si>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</si>
  <si>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</si>
  <si>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</si>
  <si>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</si>
  <si>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</si>
  <si>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</si>
  <si>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</si>
  <si>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</si>
  <si>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</si>
  <si>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</si>
  <si>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</si>
  <si>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</si>
  <si>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</si>
  <si>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</si>
  <si>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</si>
  <si>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</si>
  <si>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</si>
  <si>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</si>
  <si>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</si>
  <si>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</si>
  <si>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</si>
  <si>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</si>
  <si>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</si>
  <si>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</si>
  <si>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</si>
  <si>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</si>
  <si>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</si>
  <si>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</si>
  <si>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</si>
  <si>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</si>
  <si>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</si>
  <si>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</si>
  <si>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</si>
  <si>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</si>
  <si>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</si>
  <si>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</si>
  <si>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</si>
  <si>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</si>
  <si>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</si>
  <si>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</si>
  <si>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</si>
  <si>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</si>
  <si>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</si>
  <si>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</si>
  <si>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</si>
  <si>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</si>
  <si>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</si>
  <si>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</si>
  <si>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</si>
  <si>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</si>
  <si>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</si>
  <si>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</si>
  <si>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</si>
  <si>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</si>
  <si>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</si>
  <si>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</si>
  <si>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</si>
  <si>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</si>
  <si>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</si>
  <si>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</si>
  <si>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</si>
  <si>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</si>
  <si>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</si>
  <si>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</si>
  <si>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</si>
  <si>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</si>
  <si>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</si>
  <si>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</si>
  <si>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</si>
  <si>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</si>
  <si>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</si>
  <si>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</si>
  <si>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</si>
  <si>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</si>
  <si>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</si>
  <si>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</si>
  <si>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</si>
  <si>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</si>
  <si>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</si>
  <si>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</si>
  <si>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</si>
  <si>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</si>
  <si>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</si>
  <si>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</si>
  <si>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</si>
  <si>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</si>
  <si>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</si>
  <si>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</si>
  <si>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</si>
  <si>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</si>
  <si>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</si>
  <si>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</si>
  <si>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</si>
  <si>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</si>
  <si>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</si>
  <si>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</si>
  <si>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</si>
  <si>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</si>
  <si>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</si>
  <si>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</si>
  <si>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</si>
  <si>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</si>
  <si>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</si>
  <si>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</si>
  <si>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</si>
  <si>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</si>
  <si>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</si>
  <si>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</si>
  <si>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</si>
  <si>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</si>
  <si>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</si>
  <si>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</si>
  <si>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</si>
  <si>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</si>
  <si>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</si>
  <si>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</si>
  <si>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</si>
  <si>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</si>
  <si>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</si>
  <si>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</si>
  <si>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</si>
  <si>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</si>
  <si>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</si>
  <si>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</si>
  <si>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</si>
  <si>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</si>
  <si>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</si>
  <si>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</si>
  <si>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</si>
  <si>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</si>
  <si>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</si>
  <si>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</si>
  <si>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</si>
  <si>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</si>
  <si>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</si>
  <si>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</si>
  <si>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</si>
  <si>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</si>
  <si>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</si>
  <si>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</si>
  <si>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</si>
  <si>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</si>
  <si>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</si>
  <si>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</si>
  <si>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</si>
  <si>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</si>
  <si>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</si>
  <si>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</si>
  <si>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</si>
  <si>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</si>
  <si>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</si>
  <si>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</si>
  <si>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</si>
  <si>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</si>
  <si>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</si>
  <si>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</si>
  <si>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</si>
  <si>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</si>
  <si>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</si>
  <si>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</si>
  <si>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</si>
  <si>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</si>
  <si>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</si>
  <si>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</si>
  <si>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</si>
  <si>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</si>
  <si>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</si>
  <si>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</si>
  <si>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</si>
  <si>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</si>
  <si>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</si>
  <si>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</si>
  <si>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</si>
  <si>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</si>
  <si>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</si>
  <si>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</si>
  <si>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</si>
  <si>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</si>
  <si>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</si>
  <si>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</si>
  <si>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</si>
  <si>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</si>
  <si>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</si>
  <si>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</si>
  <si>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</si>
  <si>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</si>
  <si>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</si>
  <si>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</si>
  <si>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</si>
  <si>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</si>
  <si>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</si>
  <si>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</si>
  <si>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</si>
  <si>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</si>
  <si>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</si>
  <si>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</si>
  <si>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</si>
  <si>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</si>
  <si>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</si>
  <si>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</si>
  <si>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</si>
  <si>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</si>
  <si>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</si>
  <si>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</si>
  <si>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</si>
  <si>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</si>
  <si>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</si>
  <si>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</si>
  <si>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</si>
  <si>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</si>
  <si>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</si>
  <si>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</si>
  <si>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</si>
  <si>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</si>
  <si>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</si>
  <si>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</si>
  <si>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</si>
  <si>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</si>
  <si>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</si>
  <si>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</si>
  <si>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</si>
  <si>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</si>
  <si>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</si>
  <si>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</si>
  <si>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</si>
  <si>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</si>
  <si>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</si>
  <si>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</si>
  <si>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</si>
  <si>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</si>
  <si>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</si>
  <si>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</si>
  <si>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</si>
  <si>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</si>
  <si>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</si>
  <si>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</si>
  <si>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</si>
  <si>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</si>
  <si>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</si>
  <si>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</si>
  <si>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</si>
  <si>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</si>
  <si>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</si>
  <si>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</si>
  <si>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</si>
  <si>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</si>
  <si>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</si>
  <si>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</si>
  <si>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</si>
  <si>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</si>
  <si>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</si>
  <si>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</si>
  <si>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</si>
  <si>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</si>
  <si>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</si>
  <si>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</si>
  <si>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</si>
  <si>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</si>
  <si>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</si>
  <si>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</si>
  <si>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</si>
  <si>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</si>
  <si>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</si>
  <si>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</si>
  <si>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</si>
  <si>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</si>
  <si>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</si>
  <si>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</si>
  <si>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</si>
  <si>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</si>
  <si>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</si>
  <si>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</si>
  <si>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</si>
  <si>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</si>
  <si>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</si>
  <si>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</si>
  <si>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</si>
  <si>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</si>
  <si>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</si>
  <si>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</si>
  <si>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</si>
  <si>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</si>
  <si>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</si>
  <si>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</si>
  <si>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</si>
  <si>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</si>
  <si>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</si>
  <si>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</si>
  <si>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</si>
  <si>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</si>
  <si>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</si>
  <si>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</si>
  <si>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</si>
  <si>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</si>
  <si>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</si>
  <si>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</si>
  <si>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</si>
  <si>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</si>
  <si>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</si>
  <si>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</si>
  <si>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</si>
  <si>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</si>
  <si>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</si>
  <si>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</si>
  <si>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</si>
  <si>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</si>
  <si>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</si>
  <si>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</si>
  <si>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</si>
  <si>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</si>
  <si>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</si>
  <si>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</si>
  <si>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</si>
  <si>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</si>
  <si>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</si>
  <si>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</si>
  <si>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</si>
  <si>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</si>
  <si>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</si>
  <si>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</si>
  <si>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</si>
  <si>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</si>
  <si>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</si>
  <si>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</si>
  <si>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</si>
  <si>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</si>
  <si>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</si>
  <si>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</si>
  <si>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</si>
  <si>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</si>
  <si>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</si>
  <si>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</si>
  <si>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</si>
  <si>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</si>
  <si>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</si>
  <si>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</si>
  <si>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</si>
  <si>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</si>
  <si>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</si>
  <si>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</si>
  <si>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</si>
  <si>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</si>
  <si>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</si>
  <si>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</si>
  <si>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</si>
  <si>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</si>
  <si>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</si>
  <si>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</si>
  <si>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</si>
  <si>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</si>
  <si>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</si>
  <si>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</si>
  <si>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</si>
  <si>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</si>
  <si>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</si>
  <si>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</si>
  <si>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</si>
  <si>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</si>
  <si>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</si>
  <si>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</si>
  <si>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</si>
  <si>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</si>
  <si>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</si>
  <si>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</si>
  <si>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</si>
  <si>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</si>
  <si>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</si>
  <si>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</si>
  <si>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</si>
  <si>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</si>
  <si>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</si>
  <si>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</si>
  <si>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</si>
  <si>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</si>
  <si>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</si>
  <si>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</si>
  <si>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</si>
  <si>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</si>
  <si>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</si>
  <si>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</si>
  <si>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</si>
  <si>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</si>
  <si>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</si>
  <si>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</si>
  <si>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</si>
  <si>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</si>
  <si>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</si>
  <si>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</si>
  <si>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</si>
  <si>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</si>
  <si>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</si>
  <si>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</si>
  <si>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</si>
  <si>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</si>
  <si>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</si>
  <si>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</si>
  <si>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</si>
  <si>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</si>
  <si>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</si>
  <si>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</si>
  <si>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</si>
  <si>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</si>
  <si>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</si>
  <si>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</si>
  <si>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</si>
  <si>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</si>
  <si>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</si>
  <si>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</si>
  <si>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</si>
  <si>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</si>
  <si>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</si>
  <si>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</si>
  <si>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</si>
  <si>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</si>
  <si>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</si>
  <si>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</si>
  <si>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</si>
  <si>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</si>
  <si>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</si>
  <si>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</si>
  <si>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</si>
  <si>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</si>
  <si>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</si>
  <si>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</si>
  <si>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</si>
  <si>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</si>
  <si>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</si>
  <si>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</si>
  <si>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</si>
  <si>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</si>
  <si>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</si>
  <si>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</si>
  <si>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</si>
  <si>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</si>
  <si>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</si>
  <si>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</si>
  <si>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</si>
  <si>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</si>
  <si>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</si>
  <si>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</si>
  <si>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</si>
  <si>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</si>
  <si>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</si>
  <si>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</si>
  <si>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</si>
  <si>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</si>
  <si>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</si>
  <si>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</si>
  <si>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</si>
  <si>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</si>
  <si>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</si>
  <si>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</si>
  <si>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</si>
  <si>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</si>
  <si>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</si>
  <si>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</si>
  <si>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</si>
  <si>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</si>
  <si>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</si>
  <si>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</si>
  <si>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</si>
  <si>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</si>
  <si>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</si>
  <si>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</si>
  <si>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</si>
  <si>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</si>
  <si>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</si>
  <si>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</si>
  <si>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</si>
  <si>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</si>
  <si>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</si>
  <si>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</si>
  <si>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</si>
  <si>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</si>
  <si>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</si>
  <si>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</si>
  <si>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</si>
  <si>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</si>
  <si>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</si>
  <si>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</si>
  <si>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</si>
  <si>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</si>
  <si>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</si>
  <si>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</si>
  <si>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</si>
  <si>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</si>
  <si>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</si>
  <si>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</si>
  <si>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</si>
  <si>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</si>
  <si>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</si>
  <si>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</si>
  <si>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</si>
  <si>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</si>
  <si>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</si>
  <si>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</si>
  <si>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</si>
  <si>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</si>
  <si>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</si>
  <si>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</si>
  <si>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</si>
  <si>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</si>
  <si>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</si>
  <si>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</si>
  <si>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</si>
  <si>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</si>
  <si>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</si>
  <si>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</si>
  <si>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</si>
  <si>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</si>
  <si>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</si>
  <si>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</si>
  <si>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</si>
  <si>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</si>
  <si>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</si>
  <si>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</si>
  <si>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</si>
  <si>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</si>
  <si>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</si>
  <si>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</si>
  <si>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</si>
  <si>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</si>
  <si>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</si>
  <si>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</si>
  <si>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</si>
  <si>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</si>
  <si>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</si>
  <si>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</si>
  <si>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</si>
  <si>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</si>
  <si>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</si>
  <si>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</si>
  <si>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</si>
  <si>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</si>
  <si>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</si>
  <si>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</si>
  <si>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</si>
  <si>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</si>
  <si>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</si>
  <si>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</si>
  <si>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</si>
  <si>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</si>
  <si>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</si>
  <si>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</si>
  <si>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</si>
  <si>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</si>
  <si>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</si>
  <si>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</si>
  <si>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</si>
  <si>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</si>
  <si>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</si>
  <si>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</si>
  <si>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</si>
  <si>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</si>
  <si>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</si>
  <si>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</si>
  <si>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</si>
  <si>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</si>
  <si>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</si>
  <si>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</si>
  <si>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</si>
  <si>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</si>
  <si>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</si>
  <si>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</si>
  <si>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</si>
  <si>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</si>
  <si>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</si>
  <si>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</si>
  <si>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</si>
  <si>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</si>
  <si>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</si>
  <si>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</si>
  <si>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</si>
  <si>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</si>
  <si>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</si>
  <si>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</si>
  <si>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</si>
  <si>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</si>
  <si>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</si>
  <si>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</si>
  <si>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</si>
  <si>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</si>
  <si>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</si>
  <si>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</si>
  <si>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</si>
  <si>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</si>
  <si>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</si>
  <si>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</si>
  <si>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</si>
  <si>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</si>
  <si>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</si>
  <si>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</si>
  <si>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</si>
  <si>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</si>
  <si>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</si>
  <si>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</si>
  <si>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</si>
  <si>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</si>
  <si>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</si>
  <si>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</si>
  <si>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</si>
  <si>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</si>
  <si>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</si>
  <si>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</si>
  <si>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</si>
  <si>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</si>
  <si>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</si>
  <si>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</si>
  <si>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</si>
  <si>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</si>
  <si>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</si>
  <si>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</si>
  <si>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</si>
  <si>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</si>
  <si>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</si>
  <si>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</si>
  <si>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</si>
  <si>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</si>
  <si>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</si>
  <si>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</si>
  <si>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</si>
  <si>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</si>
  <si>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</si>
  <si>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</si>
  <si>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</si>
  <si>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</si>
  <si>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</si>
  <si>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</si>
  <si>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</si>
  <si>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</si>
  <si>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</si>
  <si>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</si>
  <si>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</si>
  <si>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</si>
  <si>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</si>
  <si>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</si>
  <si>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</si>
  <si>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</si>
  <si>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</si>
  <si>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</si>
  <si>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</si>
  <si>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</si>
  <si>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</si>
  <si>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</si>
  <si>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</si>
  <si>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</si>
  <si>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</si>
  <si>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</si>
  <si>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</si>
  <si>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</si>
  <si>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</si>
  <si>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</si>
  <si>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</si>
  <si>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</si>
  <si>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</si>
  <si>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</si>
  <si>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</si>
  <si>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</si>
  <si>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</si>
  <si>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</si>
  <si>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</si>
  <si>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</si>
  <si>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</si>
  <si>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</si>
  <si>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</si>
  <si>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</si>
  <si>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</si>
  <si>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</si>
  <si>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</si>
  <si>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</si>
  <si>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</si>
  <si>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</si>
  <si>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</si>
  <si>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</si>
  <si>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</si>
  <si>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</si>
  <si>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</si>
  <si>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</si>
  <si>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</si>
  <si>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</si>
  <si>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</si>
  <si>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</si>
  <si>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</si>
  <si>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</si>
  <si>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</si>
  <si>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</si>
  <si>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</si>
  <si>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</si>
  <si>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</si>
  <si>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</si>
  <si>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</si>
  <si>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</si>
  <si>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</si>
  <si>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</si>
  <si>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</si>
  <si>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</si>
  <si>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</si>
  <si>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</si>
  <si>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</si>
  <si>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</si>
  <si>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</si>
  <si>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</si>
  <si>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</si>
  <si>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</si>
  <si>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</si>
  <si>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</si>
  <si>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</si>
  <si>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</si>
  <si>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</si>
  <si>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</si>
  <si>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</si>
  <si>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</si>
  <si>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</si>
  <si>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</si>
  <si>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</si>
  <si>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</si>
  <si>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</si>
  <si>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</si>
  <si>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</si>
  <si>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</si>
  <si>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</si>
  <si>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</si>
  <si>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</si>
  <si>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</si>
  <si>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</si>
  <si>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</si>
  <si>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</si>
  <si>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</si>
  <si>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</si>
  <si>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</si>
  <si>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</si>
  <si>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</si>
  <si>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</si>
  <si>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</si>
  <si>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</si>
  <si>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</si>
  <si>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</si>
  <si>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</si>
  <si>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</si>
  <si>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</si>
  <si>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</si>
  <si>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</si>
  <si>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</si>
  <si>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</si>
  <si>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</si>
  <si>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</si>
  <si>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</si>
  <si>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</si>
  <si>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</si>
  <si>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</si>
  <si>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</si>
  <si>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</si>
  <si>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</si>
  <si>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</si>
  <si>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</si>
  <si>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</si>
  <si>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</si>
  <si>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</si>
  <si>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</si>
  <si>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</si>
  <si>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</si>
  <si>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</si>
  <si>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</si>
  <si>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</si>
  <si>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</si>
  <si>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</si>
  <si>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</si>
  <si>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</si>
  <si>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</si>
  <si>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</si>
  <si>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</si>
  <si>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</si>
  <si>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</si>
  <si>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</si>
  <si>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</si>
  <si>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</si>
  <si>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</si>
  <si>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</si>
  <si>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</si>
  <si>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</si>
  <si>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</si>
  <si>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</si>
  <si>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</si>
  <si>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</si>
  <si>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</si>
  <si>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</si>
  <si>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</si>
  <si>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</si>
  <si>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</si>
  <si>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</si>
  <si>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</si>
  <si>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</si>
  <si>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</si>
  <si>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</si>
  <si>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</si>
  <si>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</si>
  <si>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</si>
  <si>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</si>
  <si>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</si>
  <si>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</si>
  <si>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</si>
  <si>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</si>
  <si>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</si>
  <si>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</si>
  <si>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</si>
  <si>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</si>
  <si>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</si>
  <si>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</si>
  <si>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</si>
  <si>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</si>
  <si>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</si>
  <si>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</si>
  <si>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</si>
  <si>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</si>
  <si>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</si>
  <si>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</si>
  <si>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</si>
  <si>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</si>
  <si>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</si>
  <si>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</si>
  <si>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</si>
  <si>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</si>
  <si>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</si>
  <si>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</si>
  <si>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</si>
  <si>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</si>
  <si>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</si>
  <si>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</si>
  <si>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</si>
  <si>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</si>
  <si>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</si>
  <si>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</si>
  <si>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</si>
  <si>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</si>
  <si>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</si>
  <si>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</si>
  <si>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</si>
  <si>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</si>
  <si>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</si>
  <si>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</si>
  <si>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</si>
  <si>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</si>
  <si>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</si>
  <si>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</si>
  <si>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</si>
  <si>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</si>
  <si>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</si>
  <si>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</si>
  <si>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</si>
  <si>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</si>
  <si>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</si>
  <si>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</si>
  <si>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</si>
  <si>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</si>
  <si>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</si>
  <si>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</si>
  <si>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</si>
  <si>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</si>
  <si>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</si>
  <si>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</si>
  <si>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</si>
  <si>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</si>
  <si>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</si>
  <si>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</si>
  <si>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</si>
  <si>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</si>
  <si>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</si>
  <si>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</si>
  <si>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</si>
  <si>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</si>
  <si>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</si>
  <si>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</si>
  <si>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</si>
  <si>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</si>
  <si>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</si>
  <si>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</si>
  <si>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</si>
  <si>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</si>
  <si>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</si>
  <si>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</si>
  <si>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</si>
  <si>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</si>
  <si>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</si>
  <si>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</si>
  <si>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</si>
  <si>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</si>
  <si>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</si>
  <si>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</si>
  <si>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</si>
  <si>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</si>
  <si>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</si>
  <si>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</si>
  <si>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</si>
  <si>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</si>
  <si>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</si>
  <si>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</si>
  <si>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</si>
  <si>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</si>
  <si>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</si>
  <si>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</si>
  <si>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</si>
  <si>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</si>
  <si>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</si>
  <si>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</si>
  <si>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</si>
  <si>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</si>
  <si>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</si>
  <si>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</si>
  <si>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</si>
  <si>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</si>
  <si>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</si>
  <si>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</si>
  <si>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</si>
  <si>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</si>
  <si>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</si>
  <si>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</si>
  <si>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</si>
  <si>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</si>
  <si>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</si>
  <si>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</si>
  <si>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</si>
  <si>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</si>
  <si>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</si>
  <si>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</si>
  <si>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</si>
  <si>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</si>
  <si>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</si>
  <si>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</si>
  <si>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</si>
  <si>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</si>
  <si>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</si>
  <si>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</si>
  <si>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</si>
  <si>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</si>
  <si>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</si>
  <si>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</si>
  <si>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</si>
  <si>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</si>
  <si>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</si>
  <si>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</si>
  <si>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</si>
  <si>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</si>
  <si>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</si>
  <si>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</si>
  <si>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</si>
  <si>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</si>
  <si>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</si>
  <si>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</si>
  <si>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</si>
  <si>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</si>
  <si>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</si>
  <si>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</si>
  <si>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</si>
  <si>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</si>
  <si>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</si>
  <si>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</si>
  <si>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</si>
  <si>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</si>
  <si>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</si>
  <si>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</si>
  <si>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</si>
  <si>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</si>
  <si>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</si>
  <si>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</si>
  <si>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</si>
  <si>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</si>
  <si>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</si>
  <si>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</si>
  <si>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</si>
  <si>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</si>
  <si>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</si>
  <si>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</si>
  <si>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</si>
  <si>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</si>
  <si>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</si>
  <si>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</si>
  <si>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</si>
  <si>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</si>
  <si>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</si>
  <si>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</si>
  <si>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</si>
  <si>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</si>
  <si>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</si>
  <si>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</si>
  <si>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</si>
  <si>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</si>
  <si>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</si>
  <si>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</si>
  <si>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</si>
  <si>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</si>
  <si>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</si>
  <si>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</si>
  <si>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</si>
  <si>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</si>
  <si>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</si>
  <si>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</si>
  <si>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</si>
  <si>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</si>
  <si>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</si>
  <si>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</si>
  <si>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</si>
  <si>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</si>
  <si>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</si>
  <si>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</si>
  <si>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</si>
  <si>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</si>
  <si>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</si>
  <si>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</si>
  <si>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</si>
  <si>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</si>
  <si>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</si>
  <si>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</si>
  <si>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</si>
  <si>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</si>
  <si>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</si>
  <si>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</si>
  <si>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</si>
  <si>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</si>
  <si>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</si>
  <si>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</si>
  <si>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</si>
  <si>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</si>
  <si>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</si>
  <si>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</si>
  <si>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</si>
  <si>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</si>
  <si>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</si>
  <si>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</si>
  <si>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</si>
  <si>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</si>
  <si>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</si>
  <si>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</si>
  <si>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</si>
  <si>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</si>
  <si>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</si>
  <si>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</si>
  <si>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</si>
  <si>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</si>
  <si>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</si>
  <si>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</si>
  <si>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</si>
  <si>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</si>
  <si>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</si>
  <si>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</si>
  <si>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</si>
  <si>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</si>
  <si>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</si>
  <si>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</si>
  <si>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</si>
  <si>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</si>
  <si>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</si>
  <si>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</si>
  <si>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</si>
  <si>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</si>
  <si>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</si>
  <si>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</si>
  <si>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</si>
  <si>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</si>
  <si>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</si>
  <si>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</si>
  <si>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</si>
  <si>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</si>
  <si>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</si>
  <si>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</si>
  <si>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</si>
  <si>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</si>
  <si>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</si>
  <si>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</si>
  <si>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</si>
  <si>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</si>
  <si>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</si>
  <si>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</si>
  <si>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</si>
  <si>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</si>
  <si>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</si>
  <si>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</si>
  <si>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</si>
  <si>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</si>
  <si>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</si>
  <si>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</si>
  <si>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</si>
  <si>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</si>
  <si>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</si>
  <si>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</si>
  <si>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</si>
  <si>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</si>
  <si>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</si>
  <si>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</si>
  <si>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</si>
  <si>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</si>
  <si>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</si>
  <si>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</si>
  <si>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</si>
  <si>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</si>
  <si>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</si>
  <si>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</si>
  <si>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</si>
  <si>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</si>
  <si>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</si>
  <si>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</si>
  <si>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</si>
  <si>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</si>
  <si>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</si>
  <si>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</si>
  <si>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</si>
  <si>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</si>
  <si>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</si>
  <si>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</si>
  <si>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</si>
  <si>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</si>
  <si>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</si>
  <si>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</si>
  <si>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</si>
  <si>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</si>
  <si>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</si>
  <si>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</si>
  <si>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</si>
  <si>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</si>
  <si>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</si>
  <si>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</si>
  <si>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</si>
  <si>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</si>
  <si>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</si>
  <si>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</si>
  <si>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</si>
  <si>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</si>
  <si>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</si>
  <si>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</si>
  <si>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</si>
  <si>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</si>
  <si>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</si>
  <si>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</si>
  <si>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</si>
  <si>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</si>
  <si>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</si>
  <si>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</si>
  <si>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</si>
  <si>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</si>
  <si>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</si>
  <si>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</si>
  <si>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</si>
  <si>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</si>
  <si>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</si>
  <si>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</si>
  <si>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</si>
  <si>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</si>
  <si>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</si>
  <si>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</si>
  <si>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</si>
  <si>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</si>
  <si>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</si>
  <si>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</si>
  <si>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</si>
  <si>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</si>
  <si>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</si>
  <si>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</si>
  <si>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</si>
  <si>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</si>
  <si>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</si>
  <si>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</si>
  <si>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</si>
  <si>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</si>
  <si>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</si>
  <si>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</si>
  <si>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</si>
  <si>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</si>
  <si>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</si>
  <si>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</si>
  <si>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</si>
  <si>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</si>
  <si>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</si>
  <si>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</si>
  <si>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</si>
  <si>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</si>
  <si>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</si>
  <si>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</si>
  <si>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</si>
  <si>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</si>
  <si>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</si>
  <si>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</si>
  <si>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</si>
  <si>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</si>
  <si>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</si>
  <si>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</si>
  <si>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</si>
  <si>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</si>
  <si>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</si>
  <si>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</si>
  <si>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</si>
  <si>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</si>
  <si>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</si>
  <si>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</si>
  <si>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</si>
  <si>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</si>
  <si>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</si>
  <si>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</si>
  <si>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</si>
  <si>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</si>
  <si>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</si>
  <si>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</si>
  <si>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</si>
  <si>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</si>
  <si>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</si>
  <si>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</si>
  <si>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</si>
  <si>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</si>
  <si>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</si>
  <si>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</si>
  <si>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</si>
  <si>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</si>
  <si>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</si>
  <si>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</si>
  <si>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</si>
  <si>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</si>
  <si>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</si>
  <si>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</si>
  <si>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</si>
  <si>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</si>
  <si>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</si>
  <si>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</si>
  <si>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</si>
  <si>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</si>
  <si>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</si>
  <si>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</si>
  <si>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</si>
  <si>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</si>
  <si>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</si>
  <si>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</si>
  <si>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</si>
  <si>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</si>
  <si>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</si>
  <si>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</si>
  <si>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</si>
  <si>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</si>
  <si>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</si>
  <si>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</si>
  <si>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</si>
  <si>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</si>
  <si>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</si>
  <si>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</si>
  <si>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</si>
  <si>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</si>
  <si>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</si>
  <si>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</si>
  <si>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</si>
  <si>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</si>
  <si>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</si>
  <si>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</si>
  <si>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</si>
  <si>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</si>
  <si>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</si>
  <si>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</si>
  <si>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</si>
  <si>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</si>
  <si>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</si>
  <si>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</si>
  <si>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</si>
  <si>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</si>
  <si>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</si>
  <si>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</si>
  <si>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</si>
  <si>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</si>
  <si>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</si>
  <si>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</si>
  <si>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</si>
  <si>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</si>
  <si>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</si>
  <si>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</si>
  <si>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</si>
  <si>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</si>
  <si>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</si>
  <si>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</si>
  <si>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</si>
  <si>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</si>
  <si>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</si>
  <si>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</si>
  <si>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</si>
  <si>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</si>
  <si>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</si>
  <si>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</si>
  <si>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</si>
  <si>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</si>
  <si>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</si>
  <si>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</si>
  <si>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</si>
  <si>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</si>
  <si>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</si>
  <si>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</si>
  <si>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</si>
  <si>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</si>
  <si>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</si>
  <si>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</si>
  <si>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</si>
  <si>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</si>
  <si>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</si>
  <si>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</si>
  <si>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</si>
  <si>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</si>
  <si>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</si>
  <si>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</si>
  <si>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</si>
  <si>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</si>
  <si>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</si>
  <si>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</si>
  <si>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</si>
  <si>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</si>
  <si>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</si>
  <si>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</si>
  <si>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</si>
  <si>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</si>
  <si>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</si>
  <si>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</si>
  <si>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</si>
  <si>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</si>
  <si>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</si>
  <si>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</si>
  <si>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</si>
  <si>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</si>
  <si>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</si>
  <si>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</si>
  <si>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</si>
  <si>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</si>
  <si>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</si>
  <si>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</si>
  <si>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</si>
  <si>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</si>
  <si>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</si>
  <si>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</si>
  <si>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</si>
  <si>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</si>
  <si>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</si>
  <si>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</si>
  <si>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</si>
  <si>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</si>
  <si>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</si>
  <si>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</si>
  <si>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</si>
  <si>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</si>
  <si>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</si>
  <si>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</si>
  <si>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</si>
  <si>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</si>
  <si>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</si>
  <si>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</si>
  <si>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</si>
  <si>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</si>
  <si>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</si>
  <si>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</si>
  <si>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</si>
  <si>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</si>
  <si>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</si>
  <si>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</si>
  <si>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</si>
  <si>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</si>
  <si>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</si>
  <si>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</si>
  <si>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</si>
  <si>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</si>
  <si>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</si>
  <si>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</si>
  <si>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</si>
  <si>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</si>
  <si>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</si>
  <si>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</si>
  <si>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</si>
  <si>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</si>
  <si>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</si>
  <si>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</si>
  <si>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</si>
  <si>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</si>
  <si>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</si>
  <si>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</si>
  <si>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</si>
  <si>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</si>
  <si>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</si>
  <si>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</si>
  <si>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</si>
  <si>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</si>
  <si>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</si>
  <si>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</si>
  <si>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</si>
  <si>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</si>
  <si>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</si>
  <si>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</si>
  <si>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</si>
  <si>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</si>
  <si>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</si>
  <si>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</si>
  <si>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</si>
  <si>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</si>
  <si>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</si>
  <si>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</si>
  <si>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</si>
  <si>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</si>
  <si>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</si>
  <si>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</si>
  <si>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</si>
  <si>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</si>
  <si>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</si>
  <si>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</si>
  <si>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</si>
  <si>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</si>
  <si>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</si>
  <si>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</si>
  <si>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</si>
  <si>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</si>
  <si>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</si>
  <si>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</si>
  <si>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</si>
  <si>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</si>
  <si>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</si>
  <si>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</si>
  <si>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</si>
  <si>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</si>
  <si>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</si>
  <si>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</si>
  <si>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</si>
  <si>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</si>
  <si>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</si>
  <si>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</si>
  <si>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</si>
  <si>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</si>
  <si>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</si>
  <si>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</si>
  <si>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</si>
  <si>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</si>
  <si>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</si>
  <si>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</si>
  <si>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</si>
  <si>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</si>
  <si>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</si>
  <si>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</si>
  <si>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</si>
  <si>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</si>
  <si>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</si>
  <si>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</si>
  <si>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</si>
  <si>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</si>
  <si>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</si>
  <si>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</si>
  <si>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</si>
  <si>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</si>
  <si>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</si>
  <si>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</si>
  <si>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</si>
  <si>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</si>
  <si>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</si>
  <si>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</si>
  <si>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</si>
  <si>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</si>
  <si>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</si>
  <si>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</si>
  <si>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</si>
  <si>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</si>
  <si>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</si>
  <si>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</si>
  <si>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</si>
  <si>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</si>
  <si>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</si>
  <si>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</si>
  <si>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</si>
  <si>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</si>
  <si>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</si>
  <si>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</si>
  <si>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</si>
  <si>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</si>
  <si>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</si>
  <si>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</si>
  <si>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</si>
  <si>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</si>
  <si>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</si>
  <si>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</si>
  <si>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</si>
  <si>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</si>
  <si>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</si>
  <si>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</si>
  <si>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</si>
  <si>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</si>
  <si>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</si>
  <si>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</si>
  <si>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</si>
  <si>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</si>
  <si>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</si>
  <si>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</si>
  <si>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</si>
  <si>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</si>
  <si>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</si>
  <si>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</si>
  <si>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</si>
  <si>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</si>
  <si>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</si>
  <si>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</si>
  <si>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</si>
  <si>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</si>
  <si>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</si>
  <si>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</si>
  <si>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</si>
  <si>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</si>
  <si>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</si>
  <si>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</si>
  <si>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</si>
  <si>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</si>
  <si>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</si>
  <si>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</si>
  <si>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</si>
  <si>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</si>
  <si>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</si>
  <si>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</si>
  <si>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</si>
  <si>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</si>
  <si>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</si>
  <si>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</si>
  <si>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</si>
  <si>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</si>
  <si>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</si>
  <si>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</si>
  <si>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</si>
  <si>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</si>
  <si>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</si>
  <si>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</si>
  <si>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</si>
  <si>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</si>
  <si>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</si>
  <si>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</si>
  <si>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</si>
  <si>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</si>
  <si>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</si>
  <si>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</si>
  <si>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</si>
  <si>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</si>
  <si>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</si>
  <si>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</si>
  <si>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</si>
  <si>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</si>
  <si>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</si>
  <si>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</si>
  <si>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</si>
  <si>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</si>
  <si>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</si>
  <si>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</si>
  <si>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</si>
  <si>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</si>
  <si>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</si>
  <si>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</si>
  <si>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</si>
  <si>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</si>
  <si>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</si>
  <si>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</si>
  <si>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</si>
  <si>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</si>
  <si>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</si>
  <si>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</si>
  <si>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</si>
  <si>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</si>
  <si>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</si>
  <si>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</si>
  <si>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</si>
  <si>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</si>
  <si>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</si>
  <si>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</si>
  <si>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</si>
  <si>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</si>
  <si>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</si>
  <si>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</si>
  <si>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</si>
  <si>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</si>
  <si>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</si>
  <si>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</si>
  <si>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</si>
  <si>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</si>
  <si>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</si>
  <si>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</si>
  <si>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</si>
  <si>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</si>
  <si>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</si>
  <si>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</si>
  <si>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</si>
  <si>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</si>
  <si>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</si>
  <si>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</si>
  <si>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</si>
  <si>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</si>
  <si>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</si>
  <si>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</si>
  <si>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</si>
  <si>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</si>
  <si>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</si>
  <si>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</si>
  <si>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</si>
  <si>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</si>
  <si>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</si>
  <si>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</si>
  <si>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</si>
  <si>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</si>
  <si>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</si>
  <si>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</si>
  <si>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</si>
  <si>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</si>
  <si>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</si>
  <si>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</si>
  <si>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</si>
  <si>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</si>
  <si>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</si>
  <si>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</si>
  <si>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</si>
  <si>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</si>
  <si>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</si>
  <si>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</si>
  <si>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</si>
  <si>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</si>
  <si>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</si>
  <si>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</si>
  <si>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</si>
  <si>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</si>
  <si>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</si>
  <si>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</si>
  <si>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</si>
  <si>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</si>
  <si>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</si>
  <si>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</si>
  <si>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</si>
  <si>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</si>
  <si>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</si>
  <si>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</si>
  <si>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</si>
  <si>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</si>
  <si>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</si>
  <si>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</si>
  <si>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</si>
  <si>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</si>
  <si>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</si>
  <si>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</si>
  <si>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</si>
  <si>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</si>
  <si>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</si>
  <si>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</si>
  <si>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</si>
  <si>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</si>
  <si>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</si>
  <si>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</si>
  <si>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</si>
  <si>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</si>
  <si>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</si>
  <si>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</si>
  <si>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</si>
  <si>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</si>
  <si>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</si>
  <si>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</si>
  <si>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</si>
  <si>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</si>
  <si>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</si>
  <si>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</si>
  <si>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</si>
  <si>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</si>
  <si>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</si>
  <si>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</si>
  <si>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</si>
  <si>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</si>
  <si>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</si>
  <si>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</si>
  <si>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</si>
  <si>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</si>
  <si>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</si>
  <si>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</si>
  <si>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</si>
  <si>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</si>
  <si>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</si>
  <si>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</si>
  <si>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</si>
  <si>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</si>
  <si>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</si>
  <si>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</si>
  <si>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</si>
  <si>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</si>
  <si>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</si>
  <si>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</si>
  <si>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</si>
  <si>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</si>
  <si>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</si>
  <si>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</si>
  <si>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</si>
  <si>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</si>
  <si>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</si>
  <si>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</si>
  <si>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</si>
  <si>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</si>
  <si>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</si>
  <si>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</si>
  <si>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</si>
  <si>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</si>
  <si>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</si>
  <si>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</si>
  <si>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</si>
  <si>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</si>
  <si>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</si>
  <si>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</si>
  <si>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</si>
  <si>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</si>
  <si>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</si>
  <si>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</si>
  <si>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</si>
  <si>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</si>
  <si>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</si>
  <si>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</si>
  <si>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</si>
  <si>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</si>
  <si>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</si>
  <si>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</si>
  <si>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</si>
  <si>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</si>
  <si>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</si>
  <si>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</si>
  <si>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</si>
  <si>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</si>
  <si>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</si>
  <si>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</si>
  <si>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</si>
  <si>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</si>
  <si>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</si>
  <si>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</si>
  <si>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</si>
  <si>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</si>
  <si>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</si>
  <si>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</si>
  <si>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</si>
  <si>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</si>
  <si>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</si>
  <si>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</si>
  <si>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</si>
  <si>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</si>
  <si>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</si>
  <si>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</si>
  <si>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</si>
  <si>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</si>
  <si>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</si>
  <si>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</si>
  <si>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</si>
  <si>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</si>
  <si>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</si>
  <si>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</si>
  <si>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</si>
  <si>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</si>
  <si>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</si>
  <si>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</si>
  <si>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</si>
  <si>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</si>
  <si>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</si>
  <si>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</si>
  <si>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</si>
  <si>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</si>
  <si>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</si>
  <si>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</si>
  <si>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</si>
  <si>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</si>
  <si>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</si>
  <si>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</si>
  <si>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</si>
  <si>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</si>
  <si>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</si>
  <si>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</si>
  <si>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</si>
  <si>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</si>
  <si>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</si>
  <si>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</si>
  <si>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</si>
  <si>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</si>
  <si>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</si>
  <si>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</si>
  <si>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</si>
  <si>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</si>
  <si>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</si>
  <si>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</si>
  <si>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</si>
  <si>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</si>
  <si>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</si>
  <si>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</si>
  <si>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</si>
  <si>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</si>
  <si>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</si>
  <si>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</si>
  <si>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</si>
  <si>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</si>
  <si>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</si>
  <si>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</si>
  <si>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</si>
  <si>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</si>
  <si>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</si>
  <si>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</si>
  <si>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</si>
  <si>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</si>
  <si>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</si>
  <si>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</si>
  <si>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</si>
  <si>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</si>
  <si>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</si>
  <si>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</si>
  <si>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</si>
  <si>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</si>
  <si>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</si>
  <si>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</si>
  <si>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</si>
  <si>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</si>
  <si>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</si>
  <si>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</si>
  <si>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</si>
  <si>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</si>
  <si>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</si>
  <si>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</si>
  <si>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</si>
  <si>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</si>
  <si>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</si>
  <si>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</si>
  <si>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</si>
  <si>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</si>
  <si>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</si>
  <si>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</si>
  <si>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</si>
  <si>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</si>
  <si>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</si>
  <si>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</si>
  <si>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</si>
  <si>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</si>
  <si>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</si>
  <si>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</si>
  <si>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</si>
  <si>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</si>
  <si>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</si>
  <si>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</si>
  <si>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</si>
  <si>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</si>
  <si>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</si>
  <si>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</si>
  <si>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</si>
  <si>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</si>
  <si>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</si>
  <si>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</si>
  <si>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</si>
  <si>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</si>
  <si>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</si>
  <si>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</si>
  <si>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</si>
  <si>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</si>
  <si>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</si>
  <si>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</si>
  <si>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</si>
  <si>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</si>
  <si>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</si>
  <si>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</si>
  <si>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</si>
  <si>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</si>
  <si>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</si>
  <si>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</si>
  <si>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</si>
  <si>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</si>
  <si>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</si>
  <si>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</si>
  <si>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</si>
  <si>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</si>
  <si>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</si>
  <si>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</si>
  <si>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</si>
  <si>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</si>
  <si>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</si>
  <si>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</si>
  <si>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</si>
  <si>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</si>
  <si>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</si>
  <si>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</si>
  <si>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</si>
  <si>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</si>
  <si>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</si>
  <si>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</si>
  <si>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</si>
  <si>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</si>
  <si>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</si>
  <si>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</si>
  <si>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</si>
  <si>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</si>
  <si>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</si>
  <si>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</si>
  <si>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</si>
  <si>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</si>
  <si>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</si>
  <si>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</si>
  <si>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</si>
  <si>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</si>
  <si>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</si>
  <si>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</si>
  <si>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</si>
  <si>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</si>
  <si>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</si>
  <si>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</si>
  <si>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</si>
  <si>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</si>
  <si>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</si>
  <si>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</si>
  <si>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</si>
  <si>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</si>
  <si>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</si>
  <si>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</si>
  <si>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</si>
  <si>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</si>
  <si>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</si>
  <si>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</si>
  <si>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</si>
  <si>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</si>
  <si>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</si>
  <si>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</si>
  <si>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</si>
  <si>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</si>
  <si>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</si>
  <si>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</si>
  <si>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</si>
  <si>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</si>
  <si>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</si>
  <si>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</si>
  <si>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</si>
  <si>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</si>
  <si>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</si>
  <si>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</si>
  <si>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</si>
  <si>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</si>
  <si>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</si>
  <si>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</si>
  <si>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</si>
  <si>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</si>
  <si>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</si>
  <si>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</si>
  <si>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</si>
  <si>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</si>
  <si>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</si>
  <si>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</si>
  <si>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</si>
  <si>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</si>
  <si>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</si>
  <si>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</si>
  <si>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</si>
  <si>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</si>
  <si>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</si>
  <si>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</si>
  <si>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</si>
  <si>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</si>
  <si>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</si>
  <si>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</si>
  <si>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</si>
  <si>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</si>
  <si>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</si>
  <si>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</si>
  <si>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</si>
  <si>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</si>
  <si>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</si>
  <si>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</si>
  <si>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</si>
  <si>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</si>
  <si>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</si>
  <si>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</si>
  <si>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</si>
  <si>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</si>
  <si>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</si>
  <si>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</si>
  <si>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</si>
  <si>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</si>
  <si>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</si>
  <si>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</si>
  <si>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</si>
  <si>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</si>
  <si>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</si>
  <si>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</si>
  <si>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</si>
  <si>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</si>
  <si>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</si>
  <si>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</si>
  <si>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</si>
  <si>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</si>
  <si>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</si>
  <si>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</si>
  <si>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</si>
  <si>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</si>
  <si>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</si>
  <si>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</si>
  <si>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</si>
  <si>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</si>
  <si>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</si>
  <si>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</si>
  <si>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</si>
  <si>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</si>
  <si>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</si>
  <si>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</si>
  <si>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</si>
  <si>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</si>
  <si>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</si>
  <si>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</si>
  <si>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</si>
  <si>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</si>
  <si>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</si>
  <si>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</si>
  <si>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</si>
  <si>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</si>
  <si>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</si>
  <si>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</si>
  <si>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</si>
  <si>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</si>
  <si>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</si>
  <si>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</si>
  <si>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</si>
  <si>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</si>
  <si>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</si>
  <si>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</si>
  <si>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</si>
  <si>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</si>
  <si>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</si>
  <si>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</si>
  <si>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</si>
  <si>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</si>
  <si>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</si>
  <si>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</si>
  <si>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</si>
  <si>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</si>
  <si>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</si>
  <si>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</si>
  <si>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</si>
  <si>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</si>
  <si>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</si>
  <si>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</si>
  <si>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</si>
  <si>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</si>
  <si>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</si>
  <si>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</si>
  <si>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</si>
  <si>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</si>
  <si>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</si>
  <si>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</si>
  <si>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</si>
  <si>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</si>
  <si>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</si>
  <si>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</si>
  <si>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</si>
  <si>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</si>
  <si>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</si>
  <si>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</si>
  <si>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</si>
  <si>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</si>
  <si>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</si>
  <si>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</si>
  <si>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</si>
  <si>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</si>
  <si>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</si>
  <si>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</si>
  <si>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</si>
  <si>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</si>
  <si>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</si>
  <si>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</si>
  <si>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</si>
  <si>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</si>
  <si>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</si>
  <si>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</si>
  <si>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</si>
  <si>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</si>
  <si>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</si>
  <si>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</si>
  <si>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</si>
  <si>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</si>
  <si>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</si>
  <si>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</si>
  <si>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</si>
  <si>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</si>
  <si>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</si>
  <si>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</si>
  <si>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</si>
  <si>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</si>
  <si>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</si>
  <si>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</si>
  <si>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</si>
  <si>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</si>
  <si>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</si>
  <si>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</si>
  <si>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</si>
  <si>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</si>
  <si>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</si>
  <si>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</si>
  <si>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</si>
  <si>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</si>
  <si>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</si>
  <si>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</si>
  <si>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</si>
  <si>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</si>
  <si>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</si>
  <si>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</si>
  <si>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</si>
  <si>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</si>
  <si>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</si>
  <si>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</si>
  <si>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</si>
  <si>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</si>
  <si>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</si>
  <si>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</si>
  <si>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</si>
  <si>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</si>
  <si>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</si>
  <si>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</si>
  <si>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</si>
  <si>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</si>
  <si>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</si>
  <si>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</si>
  <si>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</si>
  <si>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</si>
  <si>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</si>
  <si>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</si>
  <si>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</si>
  <si>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</si>
  <si>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</si>
  <si>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</si>
  <si>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</si>
  <si>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</si>
  <si>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</si>
  <si>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</si>
  <si>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</si>
  <si>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</si>
  <si>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</si>
  <si>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</si>
  <si>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</si>
  <si>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</si>
  <si>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</si>
  <si>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</si>
  <si>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</si>
  <si>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</si>
  <si>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</si>
  <si>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</si>
  <si>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</si>
  <si>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</si>
  <si>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</si>
  <si>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</si>
  <si>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</si>
  <si>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</si>
  <si>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</si>
  <si>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</si>
  <si>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</si>
  <si>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</si>
  <si>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</si>
  <si>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</si>
  <si>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</si>
  <si>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</si>
  <si>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</si>
  <si>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</si>
  <si>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</si>
  <si>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</si>
  <si>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</si>
  <si>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</si>
  <si>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</si>
  <si>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</si>
  <si>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</si>
  <si>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</si>
  <si>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</si>
  <si>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</si>
  <si>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</si>
  <si>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</si>
  <si>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</si>
  <si>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</si>
  <si>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</si>
  <si>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</si>
  <si>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</si>
  <si>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</si>
  <si>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</si>
  <si>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</si>
  <si>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</si>
  <si>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</si>
  <si>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</si>
  <si>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</si>
  <si>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</si>
  <si>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</si>
  <si>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</si>
  <si>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</si>
  <si>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</si>
  <si>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</si>
  <si>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</si>
  <si>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</si>
  <si>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</si>
  <si>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</si>
  <si>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</si>
  <si>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</si>
  <si>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</si>
  <si>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</si>
  <si>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</si>
  <si>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</si>
  <si>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</si>
  <si>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</si>
  <si>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</si>
  <si>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</si>
  <si>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</si>
  <si>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</si>
  <si>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</si>
  <si>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</si>
  <si>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</si>
  <si>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</si>
  <si>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</si>
  <si>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</si>
  <si>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</si>
  <si>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</si>
  <si>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</si>
  <si>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</si>
  <si>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</si>
  <si>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</si>
  <si>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</si>
  <si>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</si>
  <si>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</si>
  <si>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</si>
  <si>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</si>
  <si>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</si>
  <si>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</si>
  <si>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</si>
  <si>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</si>
  <si>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</si>
  <si>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</si>
  <si>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</si>
  <si>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</si>
  <si>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</si>
  <si>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</si>
  <si>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</si>
  <si>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</si>
  <si>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</si>
  <si>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</si>
  <si>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</si>
  <si>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</si>
  <si>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</si>
  <si>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</si>
  <si>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</si>
  <si>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</si>
  <si>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</si>
  <si>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</si>
  <si>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</si>
  <si>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</si>
  <si>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</si>
  <si>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</si>
  <si>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</si>
  <si>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</si>
  <si>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</si>
  <si>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</si>
  <si>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</si>
  <si>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</si>
  <si>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</si>
  <si>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</si>
  <si>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</si>
  <si>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</si>
  <si>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</si>
  <si>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</si>
  <si>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</si>
  <si>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</si>
  <si>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</si>
  <si>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</si>
  <si>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</si>
  <si>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</si>
  <si>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</si>
  <si>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</si>
  <si>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</si>
  <si>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</si>
  <si>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</si>
  <si>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</si>
  <si>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</si>
  <si>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</si>
  <si>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</si>
  <si>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</si>
  <si>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</si>
  <si>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</si>
  <si>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</si>
  <si>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</si>
  <si>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</si>
  <si>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</si>
  <si>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</si>
  <si>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</si>
  <si>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</si>
  <si>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</si>
  <si>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</si>
  <si>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</si>
  <si>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</si>
  <si>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</si>
  <si>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</si>
  <si>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</si>
  <si>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</si>
  <si>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</si>
  <si>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</si>
  <si>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</si>
  <si>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</si>
  <si>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</si>
  <si>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</si>
  <si>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</si>
  <si>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</si>
  <si>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</si>
  <si>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</si>
  <si>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</si>
  <si>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</si>
  <si>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</si>
  <si>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</si>
  <si>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</si>
  <si>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</si>
  <si>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</si>
  <si>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</si>
  <si>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</si>
  <si>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</si>
  <si>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</si>
  <si>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</si>
  <si>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</si>
  <si>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</si>
  <si>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</si>
  <si>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</si>
  <si>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</si>
  <si>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</si>
  <si>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</si>
  <si>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</si>
  <si>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</si>
  <si>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</si>
  <si>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</si>
  <si>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</si>
  <si>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</si>
  <si>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</si>
  <si>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</si>
  <si>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</si>
  <si>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</si>
  <si>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</si>
  <si>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</si>
  <si>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</si>
  <si>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</si>
  <si>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</si>
  <si>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</si>
  <si>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</si>
  <si>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</si>
  <si>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</si>
  <si>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</si>
  <si>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</si>
  <si>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</si>
  <si>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</si>
  <si>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</si>
  <si>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</si>
  <si>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</si>
  <si>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</si>
  <si>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</si>
  <si>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</si>
  <si>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</si>
  <si>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</si>
  <si>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</si>
  <si>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</si>
  <si>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</si>
  <si>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</si>
  <si>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</si>
  <si>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</si>
  <si>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</si>
  <si>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</si>
  <si>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</si>
  <si>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</si>
  <si>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</si>
  <si>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</si>
  <si>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</si>
  <si>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</si>
  <si>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</si>
  <si>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</si>
  <si>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</si>
  <si>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</si>
  <si>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</si>
  <si>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</si>
  <si>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</si>
  <si>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</si>
  <si>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</si>
  <si>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</si>
  <si>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</si>
  <si>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</si>
  <si>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</si>
  <si>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</si>
  <si>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</si>
  <si>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</si>
  <si>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</si>
  <si>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</si>
  <si>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</si>
  <si>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</si>
  <si>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</si>
  <si>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</si>
  <si>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</si>
  <si>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</si>
  <si>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</si>
  <si>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</si>
  <si>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</si>
  <si>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</si>
  <si>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</si>
  <si>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</si>
  <si>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</si>
  <si>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</si>
  <si>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</si>
  <si>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</si>
  <si>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</si>
  <si>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</si>
  <si>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</si>
  <si>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</si>
  <si>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</si>
  <si>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</si>
  <si>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</si>
  <si>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</si>
  <si>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</si>
  <si>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</si>
  <si>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</si>
  <si>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</si>
  <si>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</si>
  <si>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</si>
  <si>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</si>
  <si>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</si>
  <si>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</si>
  <si>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</si>
  <si>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</si>
  <si>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</si>
  <si>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</si>
  <si>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</si>
  <si>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</si>
  <si>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</si>
  <si>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</si>
  <si>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</si>
  <si>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</si>
  <si>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</si>
  <si>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</si>
  <si>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</si>
  <si>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</si>
  <si>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</si>
  <si>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</si>
  <si>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</si>
  <si>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</si>
  <si>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</si>
  <si>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</si>
  <si>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</si>
  <si>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</si>
  <si>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</si>
  <si>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</si>
  <si>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</si>
  <si>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</si>
  <si>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</si>
  <si>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</si>
  <si>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</si>
  <si>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</si>
  <si>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</si>
  <si>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</si>
  <si>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</si>
  <si>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</si>
  <si>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</si>
  <si>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</si>
  <si>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</si>
  <si>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</si>
  <si>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</si>
  <si>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</si>
  <si>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</si>
  <si>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</si>
  <si>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</si>
  <si>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</si>
  <si>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</si>
  <si>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</si>
  <si>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</si>
  <si>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</si>
  <si>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</si>
  <si>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</si>
  <si>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</si>
  <si>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</si>
  <si>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</si>
  <si>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</si>
  <si>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</si>
  <si>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</si>
  <si>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</si>
  <si>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</si>
  <si>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</si>
  <si>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</si>
  <si>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</si>
  <si>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</si>
  <si>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</si>
  <si>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</si>
  <si>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</si>
  <si>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</si>
  <si>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</si>
  <si>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</si>
  <si>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</si>
  <si>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</si>
  <si>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</si>
  <si>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</si>
  <si>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</si>
  <si>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</si>
  <si>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</si>
  <si>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</si>
  <si>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</si>
  <si>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</si>
  <si>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</si>
  <si>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</si>
  <si>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</si>
  <si>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</si>
  <si>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</si>
  <si>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</si>
  <si>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</si>
  <si>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</si>
  <si>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</si>
  <si>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</si>
  <si>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</si>
  <si>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</si>
  <si>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</si>
  <si>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</si>
  <si>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</si>
  <si>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</si>
  <si>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</si>
  <si>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</si>
  <si>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</si>
  <si>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</si>
  <si>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</si>
  <si>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</si>
  <si>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</si>
  <si>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</si>
  <si>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</si>
  <si>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</si>
  <si>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</si>
  <si>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</si>
  <si>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</si>
  <si>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</si>
  <si>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</si>
  <si>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</si>
  <si>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</si>
  <si>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</si>
  <si>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</si>
  <si>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</si>
  <si>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</si>
  <si>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</si>
  <si>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</si>
  <si>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</si>
  <si>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</si>
  <si>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</si>
  <si>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</si>
  <si>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</si>
  <si>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</si>
  <si>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</si>
  <si>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</si>
  <si>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</si>
  <si>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</si>
  <si>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</si>
  <si>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</si>
  <si>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</si>
  <si>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</si>
  <si>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</si>
  <si>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</si>
  <si>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</si>
  <si>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</si>
  <si>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</si>
  <si>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</si>
  <si>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</si>
  <si>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</si>
  <si>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</si>
  <si>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</si>
  <si>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</si>
  <si>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</si>
  <si>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</si>
  <si>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</si>
  <si>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</si>
  <si>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</si>
  <si>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</si>
  <si>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</si>
  <si>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</si>
  <si>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</si>
  <si>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</si>
  <si>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</si>
  <si>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</si>
  <si>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</si>
  <si>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</si>
  <si>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</si>
  <si>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</si>
  <si>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</si>
  <si>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</si>
  <si>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</si>
  <si>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</si>
  <si>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</si>
  <si>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</si>
  <si>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</si>
  <si>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</si>
  <si>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</si>
  <si>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</si>
  <si>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</si>
  <si>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</si>
  <si>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</si>
  <si>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</si>
  <si>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</si>
  <si>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</si>
  <si>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</si>
  <si>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</si>
  <si>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</si>
  <si>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</si>
  <si>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</si>
  <si>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</si>
  <si>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</si>
  <si>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</si>
  <si>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</si>
  <si>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</si>
  <si>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</si>
  <si>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</si>
  <si>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</si>
  <si>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</si>
  <si>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</si>
  <si>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</si>
  <si>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</si>
  <si>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</si>
  <si>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</si>
  <si>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</si>
  <si>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</si>
  <si>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</si>
  <si>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</si>
  <si>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</si>
  <si>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</si>
  <si>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</si>
  <si>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</si>
  <si>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</si>
  <si>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</si>
  <si>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</si>
  <si>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</si>
  <si>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</si>
  <si>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</si>
  <si>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</si>
  <si>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</si>
  <si>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</si>
  <si>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</si>
  <si>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</si>
  <si>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</si>
  <si>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</si>
  <si>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</si>
  <si>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</si>
  <si>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</si>
  <si>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</si>
  <si>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</si>
  <si>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</si>
  <si>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</si>
  <si>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</si>
  <si>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</si>
  <si>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</si>
  <si>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</si>
  <si>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</si>
  <si>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</si>
  <si>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</si>
  <si>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</si>
  <si>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</si>
  <si>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</si>
  <si>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</si>
  <si>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</si>
  <si>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</si>
  <si>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</si>
  <si>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</si>
  <si>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</si>
  <si>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</si>
  <si>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</si>
  <si>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</si>
  <si>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</si>
  <si>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</si>
  <si>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</si>
  <si>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</si>
  <si>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</si>
  <si>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</si>
  <si>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</si>
  <si>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</si>
  <si>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</si>
  <si>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</si>
  <si>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</si>
  <si>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</si>
  <si>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</si>
  <si>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</si>
  <si>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</si>
  <si>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</si>
  <si>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</si>
  <si>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</si>
  <si>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</si>
  <si>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</si>
  <si>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</si>
  <si>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</si>
  <si>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</si>
  <si>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</si>
  <si>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</si>
  <si>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</si>
  <si>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</si>
  <si>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</si>
  <si>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</si>
  <si>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</si>
  <si>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</si>
  <si>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</si>
  <si>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</si>
  <si>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</si>
  <si>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</si>
  <si>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</si>
  <si>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</si>
  <si>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</si>
  <si>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</si>
  <si>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</si>
  <si>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</si>
  <si>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</si>
  <si>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</si>
  <si>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</si>
  <si>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</si>
  <si>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</si>
  <si>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</si>
  <si>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</si>
  <si>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</si>
  <si>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</si>
  <si>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</si>
  <si>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</si>
  <si>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</si>
  <si>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</si>
  <si>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</si>
  <si>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</si>
  <si>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</si>
  <si>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</si>
  <si>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</si>
  <si>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</si>
  <si>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</si>
  <si>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</si>
  <si>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</si>
  <si>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</si>
  <si>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</si>
  <si>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</si>
  <si>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</si>
  <si>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</si>
  <si>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</si>
  <si>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</si>
  <si>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</si>
  <si>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</si>
  <si>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</si>
  <si>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</si>
  <si>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</si>
  <si>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</si>
  <si>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</si>
  <si>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</si>
  <si>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</si>
  <si>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</si>
  <si>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</si>
  <si>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</si>
  <si>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</si>
  <si>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</si>
  <si>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</si>
  <si>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</si>
  <si>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</si>
  <si>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</si>
  <si>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</si>
  <si>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</si>
  <si>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</si>
  <si>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</si>
  <si>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</si>
  <si>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</si>
  <si>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</si>
  <si>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</si>
  <si>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</si>
  <si>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</si>
  <si>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</si>
  <si>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</si>
  <si>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</si>
  <si>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</si>
  <si>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</si>
  <si>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</si>
  <si>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</si>
  <si>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</si>
  <si>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</si>
  <si>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</si>
  <si>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</si>
  <si>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</si>
  <si>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</si>
  <si>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</si>
  <si>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</si>
  <si>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</si>
  <si>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</si>
  <si>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</si>
  <si>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</si>
  <si>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</si>
  <si>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</si>
  <si>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</si>
  <si>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</si>
  <si>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</si>
  <si>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</si>
  <si>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</si>
  <si>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</si>
  <si>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</si>
  <si>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</si>
  <si>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</si>
  <si>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</si>
  <si>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</si>
  <si>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</si>
  <si>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</si>
  <si>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</si>
  <si>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</si>
  <si>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</si>
  <si>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</si>
  <si>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</si>
  <si>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</si>
  <si>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</si>
  <si>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</si>
  <si>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</si>
  <si>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</si>
  <si>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</si>
  <si>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</si>
  <si>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</si>
  <si>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</si>
  <si>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</si>
  <si>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</si>
  <si>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</si>
  <si>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</si>
  <si>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</si>
  <si>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</si>
  <si>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</si>
  <si>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</si>
  <si>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</si>
  <si>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</si>
  <si>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</si>
  <si>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</si>
  <si>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</si>
  <si>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</si>
  <si>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</si>
  <si>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</si>
  <si>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</si>
  <si>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</si>
  <si>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</si>
  <si>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</si>
  <si>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</si>
  <si>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</si>
  <si>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</si>
  <si>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</si>
  <si>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</si>
  <si>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</si>
  <si>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</si>
  <si>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</si>
  <si>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</si>
  <si>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</si>
  <si>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</si>
  <si>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</si>
  <si>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</si>
  <si>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</si>
  <si>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</si>
  <si>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</si>
  <si>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</si>
  <si>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</si>
  <si>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</si>
  <si>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</si>
  <si>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</si>
  <si>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</si>
  <si>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</si>
  <si>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</si>
  <si>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</si>
  <si>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</si>
  <si>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</si>
  <si>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</si>
  <si>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</si>
  <si>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</si>
  <si>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</si>
  <si>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</si>
  <si>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</si>
  <si>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</si>
  <si>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</si>
  <si>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</si>
  <si>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</si>
  <si>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</si>
  <si>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</si>
  <si>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</si>
  <si>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</si>
  <si>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</si>
  <si>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</si>
  <si>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</si>
  <si>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</si>
  <si>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</si>
  <si>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</si>
  <si>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</si>
  <si>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</si>
  <si>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</si>
  <si>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</si>
  <si>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</si>
  <si>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</si>
  <si>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</si>
  <si>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</si>
  <si>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</si>
  <si>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</si>
  <si>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</si>
  <si>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</si>
  <si>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</si>
  <si>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</si>
  <si>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</si>
  <si>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</si>
  <si>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</si>
  <si>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</si>
  <si>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</si>
  <si>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</si>
  <si>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</si>
  <si>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</si>
  <si>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</si>
  <si>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</si>
  <si>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</si>
  <si>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</si>
  <si>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</si>
  <si>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</si>
  <si>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</si>
  <si>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</si>
  <si>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</si>
  <si>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</si>
  <si>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</si>
  <si>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</si>
  <si>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</si>
  <si>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</si>
  <si>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</si>
  <si>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</si>
  <si>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</si>
  <si>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</si>
  <si>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</si>
  <si>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</si>
  <si>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</si>
  <si>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</si>
  <si>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</si>
  <si>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</si>
  <si>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</si>
  <si>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</si>
  <si>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</si>
  <si>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</si>
  <si>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</si>
  <si>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</si>
  <si>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</si>
  <si>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</si>
  <si>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</si>
  <si>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</si>
  <si>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</si>
  <si>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</si>
  <si>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</si>
  <si>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</si>
  <si>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</si>
  <si>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</si>
  <si>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</si>
  <si>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</si>
  <si>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</si>
  <si>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</si>
  <si>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</si>
  <si>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</si>
  <si>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</si>
  <si>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</si>
  <si>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</si>
  <si>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</si>
  <si>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</si>
  <si>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</si>
  <si>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</si>
  <si>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</si>
  <si>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</si>
  <si>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</si>
  <si>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</si>
  <si>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</si>
  <si>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</si>
  <si>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</si>
  <si>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</si>
  <si>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</si>
  <si>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</si>
  <si>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</si>
  <si>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</si>
  <si>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</si>
  <si>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</si>
  <si>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</si>
  <si>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</si>
  <si>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</si>
  <si>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</si>
  <si>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</si>
  <si>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</si>
  <si>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</si>
  <si>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</si>
  <si>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</si>
  <si>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</si>
  <si>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</si>
  <si>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</si>
  <si>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</si>
  <si>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</si>
  <si>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</si>
  <si>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</si>
  <si>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</si>
  <si>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</si>
  <si>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</si>
  <si>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</si>
  <si>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</si>
  <si>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</si>
  <si>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</si>
  <si>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</si>
  <si>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</si>
  <si>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</si>
  <si>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</si>
  <si>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</si>
  <si>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</si>
  <si>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</si>
  <si>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</si>
  <si>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</si>
  <si>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</si>
  <si>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</si>
  <si>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</si>
  <si>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</si>
  <si>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</si>
  <si>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</si>
  <si>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</si>
  <si>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</si>
  <si>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</si>
  <si>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</si>
  <si>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</si>
  <si>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</si>
  <si>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</si>
  <si>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</si>
  <si>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</si>
  <si>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</si>
  <si>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</si>
  <si>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</si>
  <si>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</si>
  <si>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</si>
  <si>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</si>
  <si>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</si>
  <si>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</si>
  <si>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</si>
  <si>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</si>
  <si>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</si>
  <si>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</si>
  <si>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</si>
  <si>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</si>
  <si>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</si>
  <si>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</si>
  <si>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</si>
  <si>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</si>
  <si>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</si>
  <si>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</si>
  <si>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</si>
  <si>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</si>
  <si>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</si>
  <si>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</si>
  <si>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</si>
  <si>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</si>
  <si>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</si>
  <si>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</si>
  <si>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</si>
  <si>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</si>
  <si>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</si>
  <si>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</si>
  <si>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</si>
  <si>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</si>
  <si>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</si>
  <si>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</si>
  <si>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</si>
  <si>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</si>
  <si>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</si>
  <si>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</si>
  <si>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</si>
  <si>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</si>
  <si>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</si>
  <si>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</si>
  <si>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</si>
  <si>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</si>
  <si>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</si>
  <si>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</si>
  <si>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</si>
  <si>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</si>
  <si>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</si>
  <si>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</si>
  <si>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</si>
  <si>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</si>
  <si>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</si>
  <si>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</si>
  <si>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</si>
  <si>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</si>
  <si>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</si>
  <si>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</si>
  <si>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</si>
  <si>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</si>
  <si>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</si>
  <si>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</si>
  <si>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</si>
  <si>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</si>
  <si>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</si>
  <si>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</si>
  <si>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</si>
  <si>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</si>
  <si>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</si>
  <si>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</si>
  <si>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</si>
  <si>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</si>
  <si>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</si>
  <si>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</si>
  <si>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</si>
  <si>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</si>
  <si>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</si>
  <si>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</si>
  <si>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</si>
  <si>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</si>
  <si>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</si>
  <si>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</si>
  <si>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</si>
  <si>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</si>
  <si>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</si>
  <si>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</si>
  <si>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</si>
  <si>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</si>
  <si>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</si>
  <si>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</si>
  <si>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</si>
  <si>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</si>
  <si>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</si>
  <si>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</si>
  <si>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</si>
  <si>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</si>
  <si>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</si>
  <si>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</si>
  <si>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</si>
  <si>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</si>
  <si>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</si>
  <si>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</si>
  <si>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</si>
  <si>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</si>
  <si>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</si>
  <si>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</si>
  <si>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</si>
  <si>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</si>
  <si>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</si>
  <si>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</si>
  <si>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</si>
  <si>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</si>
  <si>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</si>
  <si>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</si>
  <si>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</si>
  <si>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</si>
  <si>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</si>
  <si>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</si>
  <si>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</si>
  <si>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</si>
  <si>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</si>
  <si>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</si>
  <si>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</si>
  <si>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</si>
  <si>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</si>
  <si>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</si>
  <si>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</si>
  <si>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</si>
  <si>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</si>
  <si>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</si>
  <si>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</si>
  <si>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</si>
  <si>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</si>
  <si>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</si>
  <si>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</si>
  <si>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</si>
  <si>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</si>
  <si>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</si>
  <si>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</si>
  <si>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</si>
  <si>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</si>
  <si>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</si>
  <si>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</si>
  <si>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</si>
  <si>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</si>
  <si>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</si>
  <si>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</si>
  <si>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</si>
  <si>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</si>
  <si>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</si>
  <si>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</si>
  <si>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</si>
  <si>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</si>
  <si>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</si>
  <si>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</si>
  <si>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</si>
  <si>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</si>
  <si>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</si>
  <si>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</si>
  <si>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</si>
  <si>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</si>
  <si>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</si>
  <si>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</si>
  <si>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</si>
  <si>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</si>
  <si>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</si>
  <si>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</si>
  <si>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</si>
  <si>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</si>
  <si>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</si>
  <si>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</si>
  <si>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</si>
  <si>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</si>
  <si>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</si>
  <si>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</si>
  <si>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</si>
  <si>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</si>
  <si>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</si>
  <si>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</si>
  <si>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</si>
  <si>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</si>
  <si>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</si>
  <si>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</si>
  <si>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</si>
  <si>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</si>
  <si>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</si>
  <si>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</si>
  <si>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</si>
  <si>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</si>
  <si>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</si>
  <si>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</si>
  <si>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</si>
  <si>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</si>
  <si>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</si>
  <si>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</si>
  <si>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</si>
  <si>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</si>
  <si>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</si>
  <si>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</si>
  <si>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</si>
  <si>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</si>
  <si>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</si>
  <si>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</si>
  <si>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</si>
  <si>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</si>
  <si>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</si>
  <si>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</si>
  <si>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</si>
  <si>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</si>
  <si>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</si>
  <si>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</si>
  <si>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</si>
  <si>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</si>
  <si>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</si>
  <si>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</si>
  <si>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</si>
  <si>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</si>
  <si>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</si>
  <si>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</si>
  <si>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</si>
  <si>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</si>
  <si>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</si>
  <si>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</si>
  <si>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</si>
  <si>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</si>
  <si>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</si>
  <si>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</si>
  <si>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</si>
  <si>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</si>
  <si>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</si>
  <si>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</si>
  <si>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</si>
  <si>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</si>
  <si>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</si>
  <si>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</si>
  <si>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</si>
  <si>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</si>
  <si>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</si>
  <si>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</si>
  <si>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</si>
  <si>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</si>
  <si>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</si>
  <si>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</si>
  <si>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</si>
  <si>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</si>
  <si>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</si>
  <si>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</si>
  <si>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</si>
  <si>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</si>
  <si>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</si>
  <si>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</si>
  <si>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</si>
  <si>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</si>
  <si>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</si>
  <si>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</si>
  <si>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</si>
  <si>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</si>
  <si>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</si>
  <si>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</si>
  <si>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</si>
  <si>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</si>
  <si>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</si>
  <si>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</si>
  <si>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</si>
  <si>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</si>
  <si>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</si>
  <si>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</si>
  <si>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</si>
  <si>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</si>
  <si>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</si>
  <si>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</si>
  <si>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</si>
  <si>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</si>
  <si>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</si>
  <si>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</si>
  <si>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</si>
  <si>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</si>
  <si>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</si>
  <si>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</si>
  <si>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</si>
  <si>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</si>
  <si>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</si>
  <si>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</si>
  <si>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</si>
  <si>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</si>
  <si>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</si>
  <si>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</si>
  <si>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</si>
  <si>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</si>
  <si>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</si>
  <si>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</si>
  <si>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</si>
  <si>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</si>
  <si>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</si>
  <si>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</si>
  <si>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</si>
  <si>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</si>
  <si>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</si>
  <si>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</si>
  <si>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</si>
  <si>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</si>
  <si>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</si>
  <si>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</si>
  <si>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</si>
  <si>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</si>
  <si>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</si>
  <si>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</si>
  <si>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</si>
  <si>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</si>
  <si>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</si>
  <si>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</si>
  <si>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</si>
  <si>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</si>
  <si>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</si>
  <si>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</si>
  <si>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</si>
  <si>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</si>
  <si>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</si>
  <si>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</si>
  <si>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</si>
  <si>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</si>
  <si>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</si>
  <si>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</si>
  <si>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</si>
  <si>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</si>
  <si>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</si>
  <si>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</si>
  <si>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</si>
  <si>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</si>
  <si>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</si>
  <si>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</si>
  <si>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</si>
  <si>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</si>
  <si>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</si>
  <si>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</si>
  <si>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</si>
  <si>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</si>
  <si>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</si>
  <si>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</si>
  <si>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</si>
  <si>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</si>
  <si>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</si>
  <si>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</si>
  <si>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</si>
  <si>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</si>
  <si>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</si>
  <si>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</si>
  <si>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</si>
  <si>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</si>
  <si>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</si>
  <si>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</si>
  <si>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</si>
  <si>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</si>
  <si>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</si>
  <si>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</si>
  <si>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</si>
  <si>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</si>
  <si>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</si>
  <si>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</si>
  <si>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</si>
  <si>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</si>
  <si>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</si>
  <si>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</si>
  <si>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</si>
  <si>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</si>
  <si>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</si>
  <si>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</si>
  <si>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</si>
  <si>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</si>
  <si>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</si>
  <si>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</si>
  <si>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</si>
  <si>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</si>
  <si>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</si>
  <si>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</si>
  <si>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</si>
  <si>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</si>
  <si>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</si>
  <si>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</si>
  <si>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</si>
  <si>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</si>
  <si>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</si>
  <si>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</si>
  <si>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</si>
  <si>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</si>
  <si>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</si>
  <si>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</si>
  <si>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</si>
  <si>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</si>
  <si>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</si>
  <si>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</si>
  <si>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</si>
  <si>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</si>
  <si>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</si>
  <si>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</si>
  <si>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</si>
  <si>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</si>
  <si>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</si>
  <si>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</si>
  <si>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</si>
  <si>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</si>
  <si>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</si>
  <si>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</si>
  <si>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</si>
  <si>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</si>
  <si>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</si>
  <si>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</si>
  <si>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</si>
  <si>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</si>
  <si>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</si>
  <si>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</si>
  <si>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</si>
  <si>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</si>
  <si>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</si>
  <si>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</si>
  <si>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</si>
  <si>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</si>
  <si>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</si>
  <si>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</si>
  <si>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</si>
  <si>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</si>
  <si>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</si>
  <si>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</si>
  <si>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</si>
  <si>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</si>
  <si>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</si>
  <si>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</si>
  <si>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</si>
  <si>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</si>
  <si>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</si>
  <si>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</si>
  <si>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</si>
  <si>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</si>
  <si>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</si>
  <si>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</si>
  <si>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</si>
  <si>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</si>
  <si>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</si>
  <si>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</si>
  <si>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</si>
  <si>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</si>
  <si>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</si>
  <si>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</si>
  <si>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</si>
  <si>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</si>
  <si>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</si>
  <si>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</si>
  <si>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</si>
  <si>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</si>
  <si>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</si>
  <si>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</si>
  <si>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</si>
  <si>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</si>
  <si>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</si>
  <si>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</si>
  <si>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</si>
  <si>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</si>
  <si>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</si>
  <si>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</si>
  <si>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</si>
  <si>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</si>
  <si>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</si>
  <si>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</si>
  <si>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</si>
  <si>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</si>
  <si>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</si>
  <si>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</si>
  <si>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</si>
  <si>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</si>
  <si>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</si>
  <si>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</si>
  <si>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</si>
  <si>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</si>
  <si>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</si>
  <si>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</si>
  <si>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</si>
  <si>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</si>
  <si>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</si>
  <si>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</si>
  <si>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</si>
  <si>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</si>
  <si>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</si>
  <si>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</si>
  <si>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</si>
  <si>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</si>
  <si>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</si>
  <si>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</si>
  <si>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</si>
  <si>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</si>
  <si>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</si>
  <si>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</si>
  <si>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</si>
  <si>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</si>
  <si>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</si>
  <si>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</si>
  <si>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</si>
  <si>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</si>
  <si>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</si>
  <si>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</si>
  <si>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</si>
  <si>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</si>
  <si>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</si>
  <si>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</si>
  <si>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</si>
  <si>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</si>
  <si>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</si>
  <si>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</si>
  <si>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</si>
  <si>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</si>
  <si>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</si>
  <si>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</si>
  <si>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</si>
  <si>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</si>
  <si>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</si>
  <si>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</si>
  <si>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</si>
  <si>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</si>
  <si>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</si>
  <si>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</si>
  <si>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</si>
  <si>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</si>
  <si>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</si>
  <si>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</si>
  <si>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</si>
  <si>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</si>
  <si>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</si>
  <si>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</si>
  <si>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</si>
  <si>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</si>
  <si>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</si>
  <si>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</si>
  <si>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</si>
  <si>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</si>
  <si>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</si>
  <si>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</si>
  <si>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</si>
  <si>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</si>
  <si>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</si>
  <si>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</si>
  <si>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</si>
  <si>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</si>
  <si>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</si>
  <si>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</si>
  <si>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</si>
  <si>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</si>
  <si>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</si>
  <si>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</si>
  <si>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</si>
  <si>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</si>
  <si>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</si>
  <si>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</si>
  <si>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</si>
  <si>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</si>
  <si>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</si>
  <si>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</si>
  <si>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</si>
  <si>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</si>
  <si>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</si>
  <si>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</si>
  <si>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</si>
  <si>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</si>
  <si>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</si>
  <si>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</si>
  <si>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</si>
  <si>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</si>
  <si>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</si>
  <si>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</si>
  <si>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</si>
  <si>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</si>
  <si>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</si>
  <si>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</si>
  <si>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</si>
  <si>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</si>
  <si>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</si>
  <si>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</si>
  <si>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</si>
  <si>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</si>
  <si>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</si>
  <si>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</si>
  <si>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</si>
  <si>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</si>
  <si>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</si>
  <si>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</si>
  <si>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</si>
  <si>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</si>
  <si>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</si>
  <si>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</si>
  <si>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</si>
  <si>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</si>
  <si>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</si>
  <si>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</si>
  <si>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</si>
  <si>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</si>
  <si>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</si>
  <si>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</si>
  <si>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</si>
  <si>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</si>
  <si>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</si>
  <si>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</si>
  <si>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</si>
  <si>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</si>
  <si>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</si>
  <si>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</si>
  <si>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</si>
  <si>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</si>
  <si>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</si>
  <si>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</si>
  <si>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</si>
  <si>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</si>
  <si>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</si>
  <si>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</si>
  <si>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</si>
  <si>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</si>
  <si>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</si>
  <si>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</si>
  <si>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</si>
  <si>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</si>
  <si>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</si>
  <si>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</si>
  <si>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</si>
  <si>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</si>
  <si>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</si>
  <si>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</si>
  <si>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</si>
  <si>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</si>
  <si>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</si>
  <si>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</si>
  <si>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</si>
  <si>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</si>
  <si>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</si>
  <si>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</si>
  <si>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</si>
  <si>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</si>
  <si>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</si>
  <si>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</si>
  <si>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</si>
  <si>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</si>
  <si>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</si>
  <si>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</si>
  <si>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</si>
  <si>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</si>
  <si>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</si>
  <si>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</si>
  <si>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</si>
  <si>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</si>
  <si>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</si>
  <si>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</si>
  <si>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</si>
  <si>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</si>
  <si>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</si>
  <si>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</si>
  <si>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</si>
  <si>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</si>
  <si>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</si>
  <si>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</si>
  <si>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</si>
  <si>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</si>
  <si>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</si>
  <si>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</si>
  <si>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</si>
  <si>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</si>
  <si>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</si>
  <si>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</si>
  <si>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</si>
  <si>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</si>
  <si>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</si>
  <si>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</si>
  <si>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</si>
  <si>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</si>
  <si>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</si>
  <si>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</si>
  <si>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</si>
  <si>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</si>
  <si>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</si>
  <si>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</si>
  <si>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</si>
  <si>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</si>
  <si>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</si>
  <si>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</si>
  <si>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</si>
  <si>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</si>
  <si>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</si>
  <si>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</si>
  <si>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</si>
  <si>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</si>
  <si>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</si>
  <si>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</si>
  <si>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</si>
  <si>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</si>
  <si>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</si>
  <si>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</si>
  <si>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</si>
  <si>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</si>
  <si>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</si>
  <si>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</si>
  <si>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</si>
  <si>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</si>
  <si>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</si>
  <si>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</si>
  <si>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</si>
  <si>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</si>
  <si>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</si>
  <si>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</si>
  <si>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</si>
  <si>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</si>
  <si>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</si>
  <si>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</si>
  <si>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</si>
  <si>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</si>
  <si>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</si>
  <si>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</si>
  <si>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</si>
  <si>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</si>
  <si>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</si>
  <si>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</si>
  <si>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</si>
  <si>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</si>
  <si>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</si>
  <si>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</si>
  <si>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</si>
  <si>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</si>
  <si>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</si>
  <si>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</si>
  <si>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</si>
  <si>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</si>
  <si>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</si>
  <si>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</si>
  <si>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</si>
  <si>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</si>
  <si>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</si>
  <si>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</si>
  <si>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</si>
  <si>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</si>
  <si>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</si>
  <si>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</si>
  <si>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</si>
  <si>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</si>
  <si>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</si>
  <si>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</si>
  <si>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</si>
  <si>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</si>
  <si>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</si>
  <si>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</si>
  <si>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</si>
  <si>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</si>
  <si>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</si>
  <si>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</si>
  <si>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</si>
  <si>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</si>
  <si>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</si>
  <si>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</si>
  <si>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</si>
  <si>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</si>
  <si>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</si>
  <si>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</si>
  <si>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</si>
  <si>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</si>
  <si>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</si>
  <si>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</si>
  <si>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</si>
  <si>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</si>
  <si>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</si>
  <si>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</si>
  <si>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</si>
  <si>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</si>
  <si>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</si>
  <si>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</si>
  <si>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</si>
  <si>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</si>
  <si>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</si>
  <si>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</si>
  <si>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</si>
  <si>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</si>
  <si>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</si>
  <si>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</si>
  <si>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</si>
  <si>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</si>
  <si>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</si>
  <si>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</si>
  <si>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</si>
  <si>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</si>
  <si>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</si>
  <si>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</si>
  <si>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</si>
  <si>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</si>
  <si>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</si>
  <si>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</si>
  <si>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</si>
  <si>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</si>
  <si>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</si>
  <si>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</si>
  <si>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</si>
  <si>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</si>
  <si>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</si>
  <si>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</si>
  <si>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</si>
  <si>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</si>
  <si>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</si>
  <si>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</si>
  <si>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</si>
  <si>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</si>
  <si>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</si>
  <si>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</si>
  <si>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</si>
  <si>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</si>
  <si>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</si>
  <si>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</si>
  <si>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</si>
  <si>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</si>
  <si>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</si>
  <si>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</si>
  <si>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</si>
  <si>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</si>
  <si>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</si>
  <si>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</si>
  <si>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</si>
  <si>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</si>
  <si>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</si>
  <si>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</si>
  <si>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</si>
  <si>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</si>
  <si>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</si>
  <si>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</si>
  <si>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</si>
  <si>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</si>
  <si>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</si>
  <si>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</si>
  <si>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</si>
  <si>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</si>
  <si>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</si>
  <si>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</si>
  <si>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</si>
  <si>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</si>
  <si>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</si>
  <si>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</si>
  <si>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</si>
  <si>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</si>
  <si>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</si>
  <si>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</si>
  <si>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</si>
  <si>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</si>
  <si>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</si>
  <si>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</si>
  <si>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</si>
  <si>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</si>
  <si>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</si>
  <si>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</si>
  <si>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</si>
  <si>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</si>
  <si>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</si>
  <si>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</si>
  <si>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</si>
  <si>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</si>
  <si>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</si>
  <si>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</si>
  <si>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</si>
  <si>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</si>
  <si>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</si>
  <si>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</si>
  <si>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</si>
  <si>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</si>
  <si>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</si>
  <si>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</si>
  <si>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</si>
  <si>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</si>
  <si>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</si>
  <si>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</si>
  <si>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</si>
  <si>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</si>
  <si>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</si>
  <si>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</si>
  <si>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</si>
  <si>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</si>
  <si>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</si>
  <si>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</si>
  <si>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</si>
  <si>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</si>
  <si>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</si>
  <si>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</si>
  <si>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</si>
  <si>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</si>
  <si>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</si>
  <si>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</si>
  <si>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</si>
  <si>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</si>
  <si>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</si>
  <si>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</si>
  <si>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</si>
  <si>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</si>
  <si>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</si>
  <si>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</si>
  <si>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</si>
  <si>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</si>
  <si>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</si>
  <si>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</si>
  <si>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</si>
  <si>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</si>
  <si>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</si>
  <si>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</si>
  <si>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</si>
  <si>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</si>
  <si>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</si>
  <si>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</si>
  <si>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</si>
  <si>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</si>
  <si>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</si>
  <si>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</si>
  <si>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</si>
  <si>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</si>
  <si>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</si>
  <si>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</si>
  <si>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</si>
  <si>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</si>
  <si>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</si>
  <si>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</si>
  <si>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</si>
  <si>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</si>
  <si>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</si>
  <si>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</si>
  <si>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</si>
  <si>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</si>
  <si>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</si>
  <si>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</si>
  <si>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</si>
  <si>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</si>
  <si>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</si>
  <si>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</si>
  <si>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</si>
  <si>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</si>
  <si>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</si>
  <si>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</si>
  <si>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</si>
  <si>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</si>
  <si>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</si>
  <si>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</si>
  <si>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</si>
  <si>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</si>
  <si>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</si>
  <si>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</si>
  <si>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</si>
  <si>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</si>
  <si>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</si>
  <si>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</si>
  <si>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</si>
  <si>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</si>
  <si>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</si>
  <si>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</si>
  <si>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</si>
  <si>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</si>
  <si>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</si>
  <si>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</si>
  <si>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</si>
  <si>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</si>
  <si>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</si>
  <si>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</si>
  <si>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</si>
  <si>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</si>
  <si>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</si>
  <si>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</si>
  <si>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</si>
  <si>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</si>
  <si>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</si>
  <si>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</si>
  <si>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</si>
  <si>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</si>
  <si>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</si>
  <si>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</si>
  <si>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</si>
  <si>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</si>
  <si>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</si>
  <si>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</si>
  <si>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</si>
  <si>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</si>
  <si>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</si>
  <si>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</si>
  <si>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</si>
  <si>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</si>
  <si>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</si>
  <si>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</si>
  <si>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</si>
  <si>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</si>
  <si>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</si>
  <si>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</si>
  <si>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</si>
  <si>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</si>
  <si>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</si>
  <si>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</si>
  <si>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</si>
  <si>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</si>
  <si>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</si>
  <si>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</si>
  <si>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</si>
  <si>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</si>
  <si>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</si>
  <si>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</si>
  <si>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</si>
  <si>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</si>
  <si>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</si>
  <si>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</si>
  <si>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</si>
  <si>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</si>
  <si>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</si>
  <si>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</si>
  <si>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</si>
  <si>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</si>
  <si>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</si>
  <si>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</si>
  <si>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</si>
  <si>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</si>
  <si>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</si>
  <si>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</si>
  <si>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</si>
  <si>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</si>
  <si>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</si>
  <si>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</si>
  <si>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</si>
  <si>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</si>
  <si>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</si>
  <si>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</si>
  <si>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</si>
  <si>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</si>
  <si>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</si>
  <si>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</si>
  <si>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</si>
  <si>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</si>
  <si>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</si>
  <si>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</si>
  <si>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</si>
  <si>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</si>
  <si>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</si>
  <si>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</si>
  <si>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</si>
  <si>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</si>
  <si>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</si>
  <si>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</si>
  <si>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</si>
  <si>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</si>
  <si>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</si>
  <si>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</si>
  <si>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</si>
  <si>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</si>
  <si>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</si>
  <si>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</si>
  <si>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</si>
  <si>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</si>
  <si>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</si>
  <si>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</si>
  <si>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</si>
  <si>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</si>
  <si>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</si>
  <si>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</si>
  <si>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</si>
  <si>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</si>
  <si>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</si>
  <si>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</si>
  <si>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</si>
  <si>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</si>
  <si>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</si>
  <si>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</si>
  <si>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</si>
  <si>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</si>
  <si>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</si>
  <si>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</si>
  <si>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</si>
  <si>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</si>
  <si>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</si>
  <si>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</si>
  <si>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</si>
  <si>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</si>
  <si>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</si>
  <si>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</si>
  <si>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</si>
  <si>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</si>
  <si>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</si>
  <si>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</si>
  <si>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</si>
  <si>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</si>
  <si>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</si>
  <si>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</si>
  <si>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</si>
  <si>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</si>
  <si>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</si>
  <si>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</si>
  <si>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</si>
  <si>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</si>
  <si>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</si>
  <si>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</si>
  <si>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</si>
  <si>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</si>
  <si>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</si>
  <si>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</si>
  <si>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</si>
  <si>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</si>
  <si>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</si>
  <si>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</si>
  <si>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</si>
  <si>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</si>
  <si>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</si>
  <si>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</si>
  <si>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</si>
  <si>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</si>
  <si>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</si>
  <si>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</si>
  <si>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</si>
  <si>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</si>
  <si>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</si>
  <si>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</si>
  <si>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</si>
  <si>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</si>
  <si>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</si>
  <si>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</si>
  <si>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</si>
  <si>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</si>
  <si>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</si>
  <si>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</si>
  <si>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</si>
  <si>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</si>
  <si>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</si>
  <si>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</si>
  <si>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</si>
  <si>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</si>
  <si>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</si>
  <si>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</si>
  <si>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</si>
  <si>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</si>
  <si>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</si>
  <si>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</si>
  <si>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</si>
  <si>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</si>
  <si>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</si>
  <si>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</si>
  <si>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</si>
  <si>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</si>
  <si>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</si>
  <si>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</si>
  <si>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</si>
  <si>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</si>
  <si>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</si>
  <si>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</si>
  <si>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</si>
  <si>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</si>
  <si>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</si>
  <si>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</si>
  <si>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</si>
  <si>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</si>
  <si>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</si>
  <si>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</si>
  <si>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</si>
  <si>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</si>
  <si>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</si>
  <si>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</si>
  <si>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</si>
  <si>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</si>
  <si>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</si>
  <si>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</si>
  <si>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</si>
  <si>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</si>
  <si>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</si>
  <si>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</si>
  <si>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</si>
  <si>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</si>
  <si>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</si>
  <si>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</si>
  <si>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</si>
  <si>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</si>
  <si>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</si>
  <si>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</si>
  <si>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</si>
  <si>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</si>
  <si>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</si>
  <si>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</si>
  <si>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</si>
  <si>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</si>
  <si>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</si>
  <si>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</si>
  <si>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</si>
  <si>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</si>
  <si>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</si>
  <si>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</si>
  <si>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</si>
  <si>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</si>
  <si>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</si>
  <si>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</si>
  <si>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</si>
  <si>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</si>
  <si>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</si>
  <si>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</si>
  <si>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</si>
  <si>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</si>
  <si>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</si>
  <si>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</si>
  <si>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</si>
  <si>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</si>
  <si>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</si>
  <si>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</si>
  <si>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</si>
  <si>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</si>
  <si>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</si>
  <si>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</si>
  <si>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</si>
  <si>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</si>
  <si>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</si>
  <si>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</si>
  <si>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</si>
  <si>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</si>
  <si>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</si>
  <si>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</si>
  <si>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</si>
  <si>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</si>
  <si>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</si>
  <si>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</si>
  <si>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</si>
  <si>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</si>
  <si>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</si>
  <si>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</si>
  <si>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</si>
  <si>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</si>
  <si>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</si>
  <si>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</si>
  <si>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</si>
  <si>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</si>
  <si>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</si>
  <si>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</si>
  <si>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</si>
  <si>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</si>
  <si>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</si>
  <si>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</si>
  <si>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</si>
  <si>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</si>
  <si>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</si>
  <si>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</si>
  <si>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</si>
  <si>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</si>
  <si>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</si>
  <si>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</si>
  <si>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</si>
  <si>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</si>
  <si>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</si>
  <si>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</si>
  <si>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</si>
  <si>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</si>
  <si>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</si>
  <si>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</si>
  <si>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</si>
  <si>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</si>
  <si>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</si>
  <si>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</si>
  <si>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</si>
  <si>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</si>
  <si>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</si>
  <si>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</si>
  <si>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</si>
  <si>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</si>
  <si>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</si>
  <si>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</si>
  <si>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</si>
  <si>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</si>
  <si>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</si>
  <si>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</si>
  <si>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</si>
  <si>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</si>
  <si>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</si>
  <si>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</si>
  <si>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</si>
  <si>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</si>
  <si>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</si>
  <si>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</si>
  <si>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</si>
  <si>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</si>
  <si>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</si>
  <si>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</si>
  <si>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</si>
  <si>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</si>
  <si>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</si>
  <si>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</si>
  <si>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</si>
  <si>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</si>
  <si>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</si>
  <si>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</si>
  <si>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</si>
  <si>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</si>
  <si>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</si>
  <si>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</si>
  <si>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</si>
  <si>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</si>
  <si>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</si>
  <si>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</si>
  <si>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</si>
  <si>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</si>
  <si>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</si>
  <si>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</si>
  <si>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</si>
  <si>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</si>
  <si>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</si>
  <si>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</si>
  <si>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</si>
  <si>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</si>
  <si>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</si>
  <si>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</si>
  <si>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</si>
  <si>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</si>
  <si>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</si>
  <si>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</si>
  <si>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</si>
  <si>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</si>
  <si>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</si>
  <si>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</si>
  <si>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</si>
  <si>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</si>
  <si>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</si>
  <si>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</si>
  <si>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</si>
  <si>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</si>
  <si>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</si>
  <si>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</si>
  <si>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</si>
  <si>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</si>
  <si>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</si>
  <si>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</si>
  <si>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</si>
  <si>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</si>
  <si>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</si>
  <si>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</si>
  <si>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</si>
  <si>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</si>
  <si>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</si>
  <si>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</si>
  <si>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</si>
  <si>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</si>
  <si>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</si>
  <si>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</si>
  <si>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</si>
  <si>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</si>
  <si>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</si>
  <si>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</si>
  <si>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</si>
  <si>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</si>
  <si>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</si>
  <si>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</si>
  <si>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</si>
  <si>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</si>
  <si>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</si>
  <si>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</si>
  <si>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</si>
  <si>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</si>
  <si>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</si>
  <si>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</si>
  <si>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</si>
  <si>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</si>
  <si>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</si>
  <si>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</si>
  <si>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</si>
  <si>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</si>
  <si>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</si>
  <si>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</si>
  <si>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</si>
  <si>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</si>
  <si>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</si>
  <si>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</si>
  <si>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</si>
  <si>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</si>
  <si>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</si>
  <si>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</si>
  <si>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</si>
  <si>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</si>
  <si>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</si>
  <si>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</si>
  <si>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</si>
  <si>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</si>
  <si>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</si>
  <si>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</si>
  <si>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</si>
  <si>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</si>
  <si>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</si>
  <si>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</si>
  <si>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</si>
  <si>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</si>
  <si>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</si>
  <si>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</si>
  <si>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</si>
  <si>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</si>
  <si>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</si>
  <si>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</si>
  <si>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</si>
  <si>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</si>
  <si>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</si>
  <si>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</si>
  <si>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</si>
  <si>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</si>
  <si>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</si>
  <si>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</si>
  <si>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</si>
  <si>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</si>
  <si>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</si>
  <si>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</si>
  <si>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</si>
  <si>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</si>
  <si>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</si>
  <si>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</si>
  <si>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</si>
  <si>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</si>
  <si>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</si>
  <si>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</si>
  <si>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</si>
  <si>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</si>
  <si>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</si>
  <si>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</si>
  <si>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</si>
  <si>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</si>
  <si>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</si>
  <si>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</si>
  <si>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</si>
  <si>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</si>
  <si>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</si>
  <si>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</si>
  <si>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</si>
  <si>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</si>
  <si>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</si>
  <si>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</si>
  <si>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</si>
  <si>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</si>
  <si>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</si>
  <si>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</si>
  <si>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</si>
  <si>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</si>
  <si>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</si>
  <si>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</si>
  <si>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</si>
  <si>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</si>
  <si>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</si>
  <si>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</si>
  <si>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</si>
  <si>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</si>
  <si>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</si>
  <si>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</si>
  <si>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</si>
  <si>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</si>
  <si>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</si>
  <si>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</si>
  <si>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</si>
  <si>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</si>
  <si>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</si>
  <si>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</si>
  <si>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</si>
  <si>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</si>
  <si>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</si>
  <si>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</si>
  <si>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</si>
  <si>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</si>
  <si>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</si>
  <si>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</si>
  <si>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</si>
  <si>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</si>
  <si>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</si>
  <si>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</si>
  <si>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</si>
  <si>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</si>
  <si>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</si>
  <si>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</si>
  <si>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</si>
  <si>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</si>
  <si>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</si>
  <si>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</si>
  <si>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</si>
  <si>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</si>
  <si>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</si>
  <si>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</si>
  <si>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</si>
  <si>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</si>
  <si>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</si>
  <si>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</si>
  <si>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</si>
  <si>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</si>
  <si>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</si>
  <si>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</si>
  <si>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</si>
  <si>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</si>
  <si>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</si>
  <si>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</si>
  <si>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</si>
  <si>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</si>
  <si>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</si>
  <si>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</si>
  <si>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</si>
  <si>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</si>
  <si>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</si>
  <si>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</si>
  <si>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</si>
  <si>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</si>
  <si>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</si>
  <si>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</si>
  <si>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</si>
  <si>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</si>
  <si>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</si>
  <si>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</si>
  <si>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</si>
  <si>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</si>
  <si>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</si>
  <si>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</si>
  <si>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</si>
  <si>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</si>
  <si>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</si>
  <si>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</si>
  <si>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</si>
  <si>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</si>
  <si>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</si>
  <si>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</si>
  <si>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</si>
  <si>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</si>
  <si>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</si>
  <si>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</si>
  <si>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</si>
  <si>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</si>
  <si>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</si>
  <si>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</si>
  <si>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</si>
  <si>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</si>
  <si>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</si>
  <si>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</si>
  <si>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</si>
  <si>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</si>
  <si>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</si>
  <si>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</si>
  <si>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</si>
  <si>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</si>
  <si>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</si>
  <si>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</si>
  <si>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</si>
  <si>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</si>
  <si>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</si>
  <si>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</si>
  <si>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</si>
  <si>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</si>
  <si>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</si>
  <si>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</si>
  <si>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</si>
  <si>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</si>
  <si>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</si>
  <si>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</si>
  <si>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</si>
  <si>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</si>
  <si>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</si>
  <si>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</si>
  <si>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</si>
  <si>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</si>
  <si>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</si>
  <si>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</si>
  <si>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</si>
  <si>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</si>
  <si>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</si>
  <si>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</si>
  <si>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</si>
  <si>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</si>
  <si>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</si>
  <si>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</si>
  <si>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</si>
  <si>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</si>
  <si>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</si>
  <si>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</si>
  <si>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</si>
  <si>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</si>
  <si>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</si>
  <si>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</si>
  <si>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</si>
  <si>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</si>
  <si>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</si>
  <si>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</si>
  <si>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</si>
  <si>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</si>
  <si>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</si>
  <si>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</si>
  <si>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</si>
  <si>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</si>
  <si>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</si>
  <si>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</si>
  <si>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</si>
  <si>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</si>
  <si>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</si>
  <si>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</si>
  <si>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</si>
  <si>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</si>
  <si>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</si>
  <si>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</si>
  <si>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</si>
  <si>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</si>
  <si>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</si>
  <si>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</si>
  <si>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</si>
  <si>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</si>
  <si>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</si>
  <si>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</si>
  <si>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</si>
  <si>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</si>
  <si>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</si>
  <si>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</si>
  <si>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</si>
  <si>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</si>
  <si>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</si>
  <si>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</si>
  <si>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</si>
  <si>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</si>
  <si>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</si>
  <si>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</si>
  <si>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</si>
  <si>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</si>
  <si>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</si>
  <si>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</si>
  <si>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</si>
  <si>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</si>
  <si>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</si>
  <si>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</si>
  <si>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</si>
  <si>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</si>
  <si>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</si>
  <si>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</si>
  <si>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</si>
  <si>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</si>
  <si>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</si>
  <si>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</si>
  <si>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</si>
  <si>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</si>
  <si>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</si>
  <si>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</si>
  <si>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</si>
  <si>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</si>
  <si>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</si>
  <si>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</si>
  <si>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</si>
  <si>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</si>
  <si>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</si>
  <si>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</si>
  <si>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</si>
  <si>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</si>
  <si>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</si>
  <si>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</si>
  <si>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</si>
  <si>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</si>
  <si>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</si>
  <si>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</si>
  <si>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</si>
  <si>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</si>
  <si>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</si>
  <si>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</si>
  <si>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</si>
  <si>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</si>
  <si>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</si>
  <si>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</si>
  <si>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</si>
  <si>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</si>
  <si>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</si>
  <si>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</si>
  <si>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</si>
  <si>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</si>
  <si>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</si>
  <si>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</si>
  <si>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</si>
  <si>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</si>
  <si>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</si>
  <si>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</si>
  <si>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</si>
  <si>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</si>
  <si>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</si>
  <si>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</si>
  <si>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</si>
  <si>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</si>
  <si>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</si>
  <si>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</si>
  <si>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</si>
  <si>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</si>
  <si>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</si>
  <si>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</si>
  <si>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</si>
  <si>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</si>
  <si>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</si>
  <si>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</si>
  <si>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</si>
  <si>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</si>
  <si>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</si>
  <si>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</si>
  <si>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</si>
  <si>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</si>
  <si>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</si>
  <si>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</si>
  <si>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</si>
  <si>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</si>
  <si>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</si>
  <si>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</si>
  <si>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</si>
  <si>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</si>
  <si>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</si>
  <si>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</si>
  <si>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</si>
  <si>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</si>
  <si>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</si>
  <si>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</si>
  <si>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</si>
  <si>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</si>
  <si>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</si>
  <si>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</si>
  <si>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</si>
  <si>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</si>
  <si>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</si>
  <si>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</si>
  <si>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</si>
  <si>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</si>
  <si>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</si>
  <si>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</si>
  <si>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</si>
  <si>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</si>
  <si>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</si>
  <si>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</si>
  <si>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</si>
  <si>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</si>
  <si>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</si>
  <si>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</si>
  <si>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</si>
  <si>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</si>
  <si>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</si>
  <si>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</si>
  <si>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</si>
  <si>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</si>
  <si>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</si>
  <si>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</si>
  <si>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</si>
  <si>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</si>
  <si>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</si>
  <si>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</si>
  <si>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</si>
  <si>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</si>
  <si>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</si>
  <si>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</si>
  <si>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</si>
  <si>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</si>
  <si>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</si>
  <si>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</si>
  <si>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</si>
  <si>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</si>
  <si>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</si>
  <si>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</si>
  <si>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</si>
  <si>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</si>
  <si>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</si>
  <si>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</si>
  <si>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</si>
  <si>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</si>
  <si>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</si>
  <si>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</si>
  <si>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</si>
  <si>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</si>
  <si>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</si>
  <si>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</si>
  <si>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</si>
  <si>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</si>
  <si>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</si>
  <si>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</si>
  <si>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</si>
  <si>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</si>
  <si>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</si>
  <si>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</si>
  <si>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</si>
  <si>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</si>
  <si>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</si>
  <si>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</si>
  <si>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</si>
  <si>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</si>
  <si>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</si>
  <si>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</si>
  <si>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</si>
  <si>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</si>
  <si>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</si>
  <si>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</si>
  <si>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</si>
  <si>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</si>
  <si>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</si>
  <si>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</si>
  <si>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</si>
  <si>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</si>
  <si>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</si>
  <si>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</si>
  <si>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</si>
  <si>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</si>
  <si>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</si>
  <si>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</si>
  <si>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</si>
  <si>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</si>
  <si>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</si>
  <si>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</si>
  <si>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</si>
  <si>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</si>
  <si>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</si>
  <si>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</si>
  <si>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</si>
  <si>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</si>
  <si>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</si>
  <si>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</si>
  <si>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</si>
  <si>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</si>
  <si>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</si>
  <si>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</si>
  <si>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</si>
  <si>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</si>
  <si>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</si>
  <si>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</si>
  <si>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</si>
  <si>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</si>
  <si>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</si>
  <si>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</si>
  <si>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</si>
  <si>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</si>
  <si>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</si>
  <si>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</si>
  <si>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</si>
  <si>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</si>
  <si>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</si>
  <si>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</si>
  <si>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</si>
  <si>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</si>
  <si>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</si>
  <si>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</si>
  <si>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</si>
  <si>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</si>
  <si>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</si>
  <si>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</si>
  <si>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</si>
  <si>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</si>
  <si>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</si>
  <si>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</si>
  <si>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</si>
  <si>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</si>
  <si>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</si>
  <si>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</si>
  <si>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</si>
  <si>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</si>
  <si>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</si>
  <si>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</si>
  <si>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</si>
  <si>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</si>
  <si>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</si>
  <si>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</si>
  <si>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</si>
  <si>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</si>
  <si>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</si>
  <si>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</si>
  <si>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</si>
  <si>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</si>
  <si>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</si>
  <si>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</si>
  <si>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</si>
  <si>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</si>
  <si>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</si>
  <si>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</si>
  <si>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</si>
  <si>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</si>
  <si>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</si>
  <si>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</si>
  <si>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</si>
  <si>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</si>
  <si>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</si>
  <si>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</si>
  <si>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</si>
  <si>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</si>
  <si>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</si>
  <si>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</si>
  <si>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</si>
  <si>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</si>
  <si>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</si>
  <si>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</si>
  <si>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</si>
  <si>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</si>
  <si>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</si>
  <si>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</si>
  <si>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</si>
  <si>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</si>
  <si>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</si>
  <si>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</si>
  <si>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</si>
  <si>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</si>
  <si>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</si>
  <si>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</si>
  <si>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</si>
  <si>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</si>
  <si>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</si>
  <si>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</si>
  <si>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</si>
  <si>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</si>
  <si>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</si>
  <si>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</si>
  <si>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</si>
  <si>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</si>
  <si>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</si>
  <si>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</si>
  <si>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</si>
  <si>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</si>
  <si>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</si>
  <si>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</si>
  <si>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</si>
  <si>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</si>
  <si>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</si>
  <si>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</si>
  <si>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</si>
  <si>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</si>
  <si>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</si>
  <si>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</si>
  <si>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</si>
  <si>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</si>
  <si>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</si>
  <si>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</si>
  <si>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</si>
  <si>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</si>
  <si>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</si>
  <si>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</si>
  <si>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</si>
  <si>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</si>
  <si>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</si>
  <si>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</si>
  <si>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</si>
  <si>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</si>
  <si>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</si>
  <si>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</si>
  <si>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</si>
  <si>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</si>
  <si>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</si>
  <si>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</si>
  <si>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</si>
  <si>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</si>
  <si>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</si>
  <si>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</si>
  <si>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</si>
  <si>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</si>
  <si>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</si>
  <si>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</si>
  <si>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</si>
  <si>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</si>
  <si>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</si>
  <si>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</si>
  <si>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</si>
  <si>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</si>
  <si>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</si>
  <si>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</si>
  <si>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</si>
  <si>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</si>
  <si>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</si>
  <si>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</si>
  <si>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</si>
  <si>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</si>
  <si>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</si>
  <si>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</si>
  <si>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</si>
  <si>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</si>
  <si>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</si>
  <si>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</si>
  <si>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</si>
  <si>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</si>
  <si>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</si>
  <si>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</si>
  <si>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</si>
  <si>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</si>
  <si>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</si>
  <si>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</si>
  <si>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</si>
  <si>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</si>
  <si>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</si>
  <si>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</si>
  <si>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</si>
  <si>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</si>
  <si>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</si>
  <si>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</si>
  <si>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</si>
  <si>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</si>
  <si>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</si>
  <si>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</si>
  <si>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</si>
  <si>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</si>
  <si>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</si>
  <si>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</si>
  <si>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</si>
  <si>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</si>
  <si>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</si>
  <si>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</si>
  <si>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</si>
  <si>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</si>
  <si>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</si>
  <si>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</si>
  <si>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</si>
  <si>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</si>
  <si>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</si>
  <si>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</si>
  <si>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</si>
  <si>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</si>
  <si>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</si>
  <si>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</si>
  <si>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</si>
  <si>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</si>
  <si>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</si>
  <si>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</si>
  <si>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</si>
  <si>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</si>
  <si>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</si>
  <si>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</si>
  <si>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</si>
  <si>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</si>
  <si>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</si>
  <si>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</si>
  <si>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</si>
  <si>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</si>
  <si>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</si>
  <si>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</si>
  <si>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</si>
  <si>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</si>
  <si>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</si>
  <si>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</si>
  <si>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</si>
  <si>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</si>
  <si>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</si>
  <si>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</si>
  <si>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</si>
  <si>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</si>
  <si>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</si>
  <si>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</si>
  <si>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</si>
  <si>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</si>
  <si>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</si>
  <si>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</si>
  <si>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</si>
  <si>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</si>
  <si>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</si>
  <si>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</si>
  <si>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</si>
  <si>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</si>
  <si>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</si>
  <si>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</si>
  <si>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</si>
  <si>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</si>
  <si>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</si>
  <si>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</si>
  <si>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</si>
  <si>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</si>
  <si>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</si>
  <si>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</si>
  <si>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</si>
  <si>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</si>
  <si>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</si>
  <si>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</si>
  <si>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</si>
  <si>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</si>
  <si>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</si>
  <si>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</si>
  <si>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</si>
  <si>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</si>
  <si>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</si>
  <si>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</si>
  <si>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</si>
  <si>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</si>
  <si>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</si>
  <si>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</si>
  <si>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</si>
  <si>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</si>
  <si>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</si>
  <si>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</si>
  <si>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</si>
  <si>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</si>
  <si>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</si>
  <si>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</si>
  <si>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</si>
  <si>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</si>
  <si>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</si>
  <si>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</si>
  <si>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</si>
  <si>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</si>
  <si>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</si>
  <si>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</si>
  <si>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</si>
  <si>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</si>
  <si>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</si>
  <si>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</si>
  <si>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</si>
  <si>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</si>
  <si>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</si>
  <si>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</si>
  <si>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</si>
  <si>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</si>
  <si>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</si>
  <si>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</si>
  <si>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</si>
  <si>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</si>
  <si>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</si>
  <si>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</si>
  <si>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</si>
  <si>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</si>
  <si>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</si>
  <si>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</si>
  <si>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</si>
  <si>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</si>
  <si>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</si>
  <si>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</si>
  <si>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</si>
  <si>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</si>
  <si>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</si>
  <si>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</si>
  <si>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</si>
  <si>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</si>
  <si>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</si>
  <si>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</si>
  <si>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</si>
  <si>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</si>
  <si>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</si>
  <si>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</si>
  <si>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</si>
  <si>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</si>
  <si>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</si>
  <si>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</si>
  <si>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</si>
  <si>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</si>
  <si>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</si>
  <si>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</si>
  <si>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</si>
  <si>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</si>
  <si>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</si>
  <si>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</si>
  <si>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</si>
  <si>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</si>
  <si>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</si>
  <si>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</si>
  <si>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</si>
  <si>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</si>
  <si>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</si>
  <si>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</si>
  <si>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</si>
  <si>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</si>
  <si>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</si>
  <si>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</si>
  <si>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</si>
  <si>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</si>
  <si>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</si>
  <si>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</si>
  <si>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</si>
  <si>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</si>
  <si>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</si>
  <si>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</si>
  <si>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</si>
  <si>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</si>
  <si>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</si>
  <si>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</si>
  <si>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</si>
  <si>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</si>
  <si>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</si>
  <si>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</si>
  <si>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</si>
  <si>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</si>
  <si>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</si>
  <si>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</si>
  <si>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</si>
  <si>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</si>
  <si>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</si>
  <si>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</si>
  <si>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</si>
  <si>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</si>
  <si>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</si>
  <si>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</si>
  <si>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</si>
  <si>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</si>
  <si>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</si>
  <si>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</si>
  <si>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</si>
  <si>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</si>
  <si>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</si>
  <si>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</si>
  <si>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</si>
  <si>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</si>
  <si>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</si>
  <si>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</si>
  <si>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</si>
  <si>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</si>
  <si>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</si>
  <si>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</si>
  <si>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</si>
  <si>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</si>
  <si>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</si>
  <si>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</si>
  <si>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</si>
  <si>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</si>
  <si>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</si>
  <si>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</si>
  <si>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</si>
  <si>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</si>
  <si>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</si>
  <si>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</si>
  <si>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</si>
  <si>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</si>
  <si>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</si>
  <si>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</si>
  <si>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</si>
  <si>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</si>
  <si>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</si>
  <si>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</si>
  <si>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</si>
  <si>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</si>
  <si>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</si>
  <si>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</si>
  <si>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</si>
  <si>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</si>
  <si>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</si>
  <si>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</si>
  <si>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</si>
  <si>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</si>
  <si>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</si>
  <si>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</si>
  <si>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</si>
  <si>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</si>
  <si>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</si>
  <si>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</si>
  <si>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</si>
  <si>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</si>
  <si>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</si>
  <si>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</si>
  <si>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</si>
  <si>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</si>
  <si>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</si>
  <si>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</si>
  <si>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</si>
  <si>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</si>
  <si>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</si>
  <si>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</si>
  <si>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</si>
  <si>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</si>
  <si>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</si>
  <si>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</si>
  <si>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</si>
  <si>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</si>
  <si>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</si>
  <si>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</si>
  <si>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</si>
  <si>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</si>
  <si>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</si>
  <si>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</si>
  <si>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</si>
  <si>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</si>
  <si>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</si>
  <si>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</si>
  <si>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</si>
  <si>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</si>
  <si>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</si>
  <si>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</si>
  <si>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</si>
  <si>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</si>
  <si>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</si>
  <si>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</si>
  <si>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</si>
  <si>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</si>
  <si>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</si>
  <si>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</si>
  <si>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</si>
  <si>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</si>
  <si>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</si>
  <si>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</si>
  <si>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</si>
  <si>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</si>
  <si>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</si>
  <si>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</si>
  <si>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</si>
  <si>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</si>
  <si>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</si>
  <si>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</si>
  <si>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</si>
  <si>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</si>
  <si>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</si>
  <si>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</si>
  <si>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</si>
  <si>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</si>
  <si>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</si>
  <si>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</si>
  <si>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</si>
  <si>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</si>
  <si>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</si>
  <si>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</si>
  <si>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</si>
  <si>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</si>
  <si>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</si>
  <si>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</si>
  <si>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</si>
  <si>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</si>
  <si>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</si>
  <si>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</si>
  <si>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</si>
  <si>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</si>
  <si>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</si>
  <si>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</si>
  <si>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</si>
  <si>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</si>
  <si>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</si>
  <si>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</si>
  <si>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</si>
  <si>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</si>
  <si>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</si>
  <si>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</si>
  <si>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</si>
  <si>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</si>
  <si>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</si>
  <si>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</si>
  <si>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</si>
  <si>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</si>
  <si>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</si>
  <si>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</si>
  <si>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</si>
  <si>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</si>
  <si>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</si>
  <si>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</si>
  <si>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</si>
  <si>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</si>
  <si>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</si>
  <si>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</si>
  <si>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</si>
  <si>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</si>
  <si>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</si>
  <si>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</si>
  <si>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</si>
  <si>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</si>
  <si>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</si>
  <si>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</si>
  <si>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</si>
  <si>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</si>
  <si>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</si>
  <si>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</si>
  <si>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</si>
  <si>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</si>
  <si>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</si>
  <si>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</si>
  <si>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</si>
  <si>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</si>
  <si>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</si>
  <si>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</si>
  <si>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</si>
  <si>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</si>
  <si>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</si>
  <si>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</si>
  <si>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</si>
  <si>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</si>
  <si>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</si>
  <si>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</si>
  <si>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</si>
  <si>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</si>
  <si>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</si>
  <si>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</si>
  <si>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</si>
  <si>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</si>
  <si>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</si>
  <si>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</si>
  <si>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</si>
  <si>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</si>
  <si>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</si>
  <si>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</si>
  <si>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</si>
  <si>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</si>
  <si>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</si>
  <si>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</si>
  <si>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</si>
  <si>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</si>
  <si>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</si>
  <si>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</si>
  <si>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</si>
  <si>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</si>
  <si>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</si>
  <si>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</si>
  <si>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</si>
  <si>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</si>
  <si>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</si>
  <si>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</si>
  <si>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</si>
  <si>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</si>
  <si>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</si>
  <si>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</si>
  <si>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</si>
  <si>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</si>
  <si>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</si>
  <si>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</si>
  <si>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</si>
  <si>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</si>
  <si>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</si>
  <si>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</si>
  <si>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</si>
  <si>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</si>
  <si>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</si>
  <si>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</si>
  <si>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</si>
  <si>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</si>
  <si>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</si>
  <si>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</si>
  <si>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</si>
  <si>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</si>
  <si>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</si>
  <si>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</si>
  <si>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</si>
  <si>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</si>
  <si>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</si>
  <si>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</si>
  <si>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</si>
  <si>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</si>
  <si>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</si>
  <si>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</si>
  <si>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</si>
  <si>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</si>
  <si>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</si>
  <si>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</si>
  <si>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</si>
  <si>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</si>
  <si>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</si>
  <si>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</si>
  <si>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</si>
  <si>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</si>
  <si>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</si>
  <si>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</si>
  <si>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</si>
  <si>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</si>
  <si>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</si>
  <si>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</si>
  <si>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</si>
  <si>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</si>
  <si>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</si>
  <si>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</si>
  <si>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</si>
  <si>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</si>
  <si>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</si>
  <si>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</si>
  <si>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</si>
  <si>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</si>
  <si>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</si>
  <si>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</si>
  <si>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</si>
  <si>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</si>
  <si>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</si>
  <si>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</si>
  <si>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</si>
  <si>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</si>
  <si>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</si>
  <si>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</si>
  <si>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</si>
  <si>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</si>
  <si>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</si>
  <si>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</si>
  <si>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</si>
  <si>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</si>
  <si>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</si>
  <si>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</si>
  <si>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</si>
  <si>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</si>
  <si>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</si>
  <si>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</si>
  <si>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</si>
  <si>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</si>
  <si>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</si>
  <si>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</si>
  <si>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</si>
  <si>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</si>
  <si>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</si>
  <si>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</si>
  <si>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</si>
  <si>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</si>
  <si>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</si>
  <si>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</si>
  <si>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</si>
  <si>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</si>
  <si>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</si>
  <si>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</si>
  <si>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</si>
  <si>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</si>
  <si>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</si>
  <si>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</si>
  <si>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</si>
  <si>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</si>
  <si>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</si>
  <si>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</si>
  <si>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</si>
  <si>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</si>
  <si>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</si>
  <si>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</si>
  <si>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</si>
  <si>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</si>
  <si>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</si>
  <si>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</si>
  <si>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</si>
  <si>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</si>
  <si>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</si>
  <si>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</si>
  <si>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</si>
  <si>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</si>
  <si>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</si>
  <si>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</si>
  <si>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</si>
  <si>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</si>
  <si>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</si>
  <si>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</si>
  <si>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</si>
  <si>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</si>
  <si>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</si>
  <si>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</si>
  <si>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</si>
  <si>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</si>
  <si>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</si>
  <si>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</si>
  <si>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</si>
  <si>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</si>
  <si>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</si>
  <si>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</si>
  <si>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</si>
  <si>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</si>
  <si>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</si>
  <si>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</si>
  <si>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</si>
  <si>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</si>
  <si>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</si>
  <si>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</si>
  <si>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</si>
  <si>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</si>
  <si>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</si>
  <si>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</si>
  <si>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</si>
  <si>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</si>
  <si>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</si>
  <si>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</si>
  <si>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</si>
  <si>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</si>
  <si>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</si>
  <si>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</si>
  <si>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</si>
  <si>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</si>
  <si>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</si>
  <si>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</si>
  <si>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</si>
  <si>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</si>
  <si>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</si>
  <si>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</si>
  <si>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</si>
  <si>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</si>
  <si>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</si>
  <si>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</si>
  <si>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</si>
  <si>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</si>
  <si>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</si>
  <si>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</si>
  <si>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</si>
  <si>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</si>
  <si>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</si>
  <si>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</si>
  <si>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</si>
  <si>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</si>
  <si>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</si>
  <si>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</si>
  <si>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</si>
  <si>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</si>
  <si>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</si>
  <si>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</si>
  <si>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</si>
  <si>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</si>
  <si>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</si>
  <si>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</si>
  <si>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</si>
  <si>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</si>
  <si>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</si>
  <si>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</si>
  <si>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</si>
  <si>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</si>
  <si>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</si>
  <si>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</si>
  <si>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</si>
  <si>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</si>
  <si>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</si>
  <si>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</si>
  <si>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</si>
  <si>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</si>
  <si>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</si>
  <si>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</si>
  <si>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</si>
  <si>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</si>
  <si>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</si>
  <si>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</si>
  <si>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</si>
  <si>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</si>
  <si>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</si>
  <si>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</si>
  <si>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</si>
  <si>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</si>
  <si>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</si>
  <si>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</si>
  <si>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</si>
  <si>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</si>
  <si>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</si>
  <si>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</si>
  <si>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</si>
  <si>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</si>
  <si>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</si>
  <si>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</si>
  <si>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</si>
  <si>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</si>
  <si>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</si>
  <si>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</si>
  <si>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</si>
  <si>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</si>
  <si>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</si>
  <si>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</si>
  <si>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</si>
  <si>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</si>
  <si>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</si>
  <si>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</si>
  <si>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</si>
  <si>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</si>
  <si>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</si>
  <si>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</si>
  <si>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</si>
  <si>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</si>
  <si>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</si>
  <si>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</si>
  <si>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</si>
  <si>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</si>
  <si>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</si>
  <si>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</si>
  <si>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</si>
  <si>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</si>
  <si>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</si>
  <si>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</si>
  <si>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</si>
  <si>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</si>
  <si>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</si>
  <si>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</si>
  <si>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</si>
  <si>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</si>
  <si>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</si>
  <si>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</si>
  <si>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</si>
  <si>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</si>
  <si>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</si>
  <si>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</si>
  <si>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</si>
  <si>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</si>
  <si>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</si>
  <si>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</si>
  <si>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</si>
  <si>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</si>
  <si>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</si>
  <si>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</si>
  <si>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</si>
  <si>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</si>
  <si>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</si>
  <si>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</si>
  <si>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</si>
  <si>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</si>
  <si>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</si>
  <si>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</si>
  <si>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</si>
  <si>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</si>
  <si>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</si>
  <si>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</si>
  <si>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</si>
  <si>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</si>
  <si>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</si>
  <si>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</si>
  <si>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</si>
  <si>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</si>
  <si>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</si>
  <si>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</si>
  <si>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</si>
  <si>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</si>
  <si>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</si>
  <si>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</si>
  <si>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</si>
  <si>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</si>
  <si>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</si>
  <si>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</si>
  <si>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</si>
  <si>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</si>
  <si>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</si>
  <si>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</si>
  <si>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</si>
  <si>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</si>
  <si>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</si>
  <si>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</si>
  <si>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</si>
  <si>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</si>
  <si>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</si>
  <si>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</si>
  <si>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</si>
  <si>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</si>
  <si>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</si>
  <si>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</si>
  <si>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</si>
  <si>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</si>
  <si>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</si>
  <si>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</si>
  <si>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</si>
  <si>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</si>
  <si>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</si>
  <si>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</si>
  <si>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</si>
  <si>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</si>
  <si>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</si>
  <si>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</si>
  <si>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</si>
  <si>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</si>
  <si>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</si>
  <si>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</si>
  <si>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</si>
  <si>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</si>
  <si>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</si>
  <si>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</si>
  <si>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</si>
  <si>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</si>
  <si>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</si>
  <si>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</si>
  <si>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</si>
  <si>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</si>
  <si>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</si>
  <si>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</si>
  <si>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</si>
  <si>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</si>
  <si>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</si>
  <si>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</si>
  <si>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</si>
  <si>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</si>
  <si>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</si>
  <si>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</si>
  <si>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</si>
  <si>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</si>
  <si>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</si>
  <si>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</si>
  <si>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</si>
  <si>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</si>
  <si>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</si>
  <si>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</si>
  <si>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</si>
  <si>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</si>
  <si>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</si>
  <si>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</si>
  <si>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</si>
  <si>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</si>
  <si>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</si>
  <si>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</si>
  <si>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</si>
  <si>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</si>
  <si>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</si>
  <si>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</si>
  <si>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</si>
  <si>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</si>
  <si>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</si>
  <si>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</si>
  <si>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</si>
  <si>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</si>
  <si>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</si>
  <si>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</si>
  <si>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</si>
  <si>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</si>
  <si>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</si>
  <si>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</si>
  <si>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</si>
  <si>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</si>
  <si>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</si>
  <si>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</si>
  <si>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</si>
  <si>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</si>
  <si>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</si>
  <si>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</si>
  <si>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</si>
  <si>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</si>
  <si>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</si>
  <si>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</si>
  <si>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</si>
  <si>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</si>
  <si>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</si>
  <si>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</si>
  <si>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</si>
  <si>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</si>
  <si>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</si>
  <si>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</si>
  <si>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</si>
  <si>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</si>
  <si>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</si>
  <si>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</si>
  <si>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</si>
  <si>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</si>
  <si>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</si>
  <si>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</si>
  <si>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</si>
  <si>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</si>
  <si>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</si>
  <si>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</si>
  <si>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</si>
  <si>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</si>
  <si>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</si>
  <si>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</si>
  <si>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</si>
  <si>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</si>
  <si>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</si>
  <si>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</si>
  <si>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</si>
  <si>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</si>
  <si>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</si>
  <si>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</si>
  <si>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</si>
  <si>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</si>
  <si>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</si>
  <si>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</si>
  <si>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</si>
  <si>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</si>
  <si>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</si>
  <si>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</si>
  <si>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</si>
  <si>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</si>
  <si>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</si>
  <si>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</si>
  <si>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</si>
  <si>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</si>
  <si>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</si>
  <si>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</si>
  <si>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</si>
  <si>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</si>
  <si>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</si>
  <si>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</si>
  <si>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</si>
  <si>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</si>
  <si>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</si>
  <si>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</si>
  <si>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</si>
  <si>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</si>
  <si>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</si>
  <si>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</si>
  <si>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</si>
  <si>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</si>
  <si>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</si>
  <si>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</si>
  <si>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</si>
  <si>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</si>
  <si>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</si>
  <si>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</si>
  <si>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</si>
  <si>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</si>
  <si>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</si>
  <si>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</si>
  <si>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</si>
  <si>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</si>
  <si>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</si>
  <si>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</si>
  <si>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</si>
  <si>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</si>
  <si>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</si>
  <si>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</si>
  <si>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</si>
  <si>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</si>
  <si>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</si>
  <si>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</si>
  <si>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</si>
  <si>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</si>
  <si>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</si>
  <si>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</si>
  <si>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</si>
  <si>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</si>
  <si>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</si>
  <si>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</si>
  <si>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</si>
  <si>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</si>
  <si>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</si>
  <si>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</si>
  <si>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</si>
  <si>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</si>
  <si>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</si>
  <si>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</si>
  <si>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</si>
  <si>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</si>
  <si>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</si>
  <si>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</si>
  <si>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</si>
  <si>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</si>
  <si>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</si>
  <si>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</si>
  <si>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</si>
  <si>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</si>
  <si>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</si>
  <si>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</si>
  <si>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</si>
  <si>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</si>
  <si>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</si>
  <si>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</si>
  <si>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</si>
  <si>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</si>
  <si>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</si>
  <si>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</si>
  <si>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</si>
  <si>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</si>
  <si>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</si>
  <si>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</si>
  <si>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</si>
  <si>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</si>
  <si>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</si>
  <si>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</si>
  <si>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</si>
  <si>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</si>
  <si>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</si>
  <si>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</si>
  <si>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</si>
  <si>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</si>
  <si>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</si>
  <si>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</si>
  <si>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</si>
  <si>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</si>
  <si>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</si>
  <si>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</si>
  <si>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</si>
  <si>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</si>
  <si>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</si>
  <si>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</si>
  <si>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</si>
  <si>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</si>
  <si>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</si>
  <si>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</si>
  <si>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</si>
  <si>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</si>
  <si>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</si>
  <si>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</si>
  <si>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</si>
  <si>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</si>
  <si>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</si>
  <si>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</si>
  <si>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</si>
  <si>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</si>
  <si>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</si>
  <si>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</si>
  <si>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</si>
  <si>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</si>
  <si>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</si>
  <si>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</si>
  <si>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</si>
  <si>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</si>
  <si>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</si>
  <si>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</si>
  <si>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</si>
  <si>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</si>
  <si>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</si>
  <si>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</si>
  <si>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</si>
  <si>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</si>
  <si>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</si>
  <si>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</si>
  <si>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</si>
  <si>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</si>
  <si>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</si>
  <si>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</si>
  <si>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</si>
  <si>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</si>
  <si>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</si>
  <si>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</si>
  <si>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</si>
  <si>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</si>
  <si>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</si>
  <si>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</si>
  <si>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</si>
  <si>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</si>
  <si>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</si>
  <si>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</si>
  <si>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</si>
  <si>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</si>
  <si>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</si>
  <si>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</si>
  <si>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</si>
  <si>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</si>
  <si>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</si>
  <si>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</si>
  <si>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</si>
  <si>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</si>
  <si>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</si>
  <si>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</si>
  <si>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</si>
  <si>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</si>
  <si>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</si>
  <si>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</si>
  <si>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</si>
  <si>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</si>
  <si>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</si>
  <si>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</si>
  <si>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</si>
  <si>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</si>
  <si>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</si>
  <si>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</si>
  <si>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</si>
  <si>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</si>
  <si>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</si>
  <si>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</si>
  <si>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</si>
  <si>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</si>
  <si>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</si>
  <si>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</si>
  <si>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</si>
  <si>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</si>
  <si>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</si>
  <si>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</si>
  <si>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</si>
  <si>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</si>
  <si>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</si>
  <si>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</si>
  <si>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</si>
  <si>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</si>
  <si>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</si>
  <si>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</si>
  <si>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</si>
  <si>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</si>
  <si>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</si>
  <si>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</si>
  <si>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</si>
  <si>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</si>
  <si>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</si>
  <si>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</si>
  <si>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</si>
  <si>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</si>
  <si>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</si>
  <si>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</si>
  <si>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</si>
  <si>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</si>
  <si>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</si>
  <si>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</si>
  <si>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</si>
  <si>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</si>
  <si>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</si>
  <si>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</si>
  <si>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</si>
  <si>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</si>
  <si>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</si>
  <si>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</si>
  <si>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</si>
  <si>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</si>
  <si>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</si>
  <si>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</si>
  <si>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</si>
  <si>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</si>
  <si>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</si>
  <si>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</si>
  <si>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</si>
  <si>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</si>
  <si>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</si>
  <si>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</si>
  <si>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</si>
  <si>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</si>
  <si>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</si>
  <si>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</si>
  <si>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</si>
  <si>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</si>
  <si>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</si>
  <si>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</si>
  <si>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</si>
  <si>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</si>
  <si>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</si>
  <si>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</si>
  <si>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</si>
  <si>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</si>
  <si>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</si>
  <si>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</si>
  <si>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</si>
  <si>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</si>
  <si>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</si>
  <si>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</si>
  <si>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</si>
  <si>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</si>
  <si>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</si>
  <si>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</si>
  <si>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</si>
  <si>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</si>
  <si>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</si>
  <si>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</si>
  <si>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</si>
  <si>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</si>
  <si>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</si>
  <si>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</si>
  <si>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</si>
  <si>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</si>
  <si>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</si>
  <si>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</si>
  <si>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</si>
  <si>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</si>
  <si>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</si>
  <si>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</si>
  <si>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</si>
  <si>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</si>
  <si>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</si>
  <si>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</si>
  <si>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</si>
  <si>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</si>
  <si>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</si>
  <si>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</si>
  <si>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</si>
  <si>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</si>
  <si>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</si>
  <si>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</si>
  <si>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</si>
  <si>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</si>
  <si>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</si>
  <si>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</si>
  <si>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</si>
  <si>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</si>
  <si>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</si>
  <si>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</si>
  <si>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</si>
  <si>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</si>
  <si>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</si>
  <si>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</si>
  <si>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</si>
  <si>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</si>
  <si>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</si>
  <si>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</si>
  <si>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</si>
  <si>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</si>
  <si>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</si>
  <si>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</si>
  <si>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</si>
  <si>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</si>
  <si>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</si>
  <si>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</si>
  <si>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</si>
  <si>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</si>
  <si>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</si>
  <si>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</si>
  <si>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</si>
  <si>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</si>
  <si>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</si>
  <si>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</si>
  <si>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</si>
  <si>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</si>
  <si>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</si>
  <si>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</si>
  <si>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</si>
  <si>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</si>
  <si>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</si>
  <si>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</si>
  <si>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</si>
  <si>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</si>
  <si>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</si>
  <si>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</si>
  <si>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</si>
  <si>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</si>
  <si>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</si>
  <si>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</si>
  <si>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</si>
  <si>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</si>
  <si>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</si>
  <si>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</si>
  <si>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</si>
  <si>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</si>
  <si>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</si>
  <si>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</si>
  <si>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</si>
  <si>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</si>
  <si>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</si>
  <si>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</si>
  <si>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</si>
  <si>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</si>
  <si>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</si>
  <si>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</si>
  <si>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</si>
  <si>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</si>
  <si>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</si>
  <si>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</si>
  <si>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</si>
  <si>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</si>
  <si>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</si>
  <si>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</si>
  <si>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</si>
  <si>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</si>
  <si>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</si>
  <si>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</si>
  <si>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</si>
  <si>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</si>
  <si>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</si>
  <si>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</si>
  <si>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</si>
  <si>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</si>
  <si>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</si>
  <si>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</si>
  <si>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</si>
  <si>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</si>
  <si>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</si>
  <si>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</si>
  <si>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</si>
  <si>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</si>
  <si>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</si>
  <si>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</si>
  <si>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</si>
  <si>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</si>
  <si>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</si>
  <si>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</si>
  <si>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</si>
  <si>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</si>
  <si>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</si>
  <si>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</si>
  <si>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</si>
  <si>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</si>
  <si>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</si>
  <si>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</si>
  <si>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</si>
  <si>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</si>
  <si>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</si>
  <si>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</si>
  <si>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</si>
  <si>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</si>
  <si>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</si>
  <si>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</si>
  <si>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</si>
  <si>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</si>
  <si>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</si>
  <si>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</si>
  <si>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</si>
  <si>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</si>
  <si>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</si>
  <si>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</si>
  <si>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</si>
  <si>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</si>
  <si>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</si>
  <si>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</si>
  <si>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</si>
  <si>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</si>
  <si>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</si>
  <si>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</si>
  <si>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</si>
  <si>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</si>
  <si>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</si>
  <si>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</si>
  <si>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</si>
  <si>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</si>
  <si>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</si>
  <si>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</si>
  <si>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</si>
  <si>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</si>
  <si>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</si>
  <si>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</si>
  <si>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</si>
  <si>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</si>
  <si>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</si>
  <si>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</si>
  <si>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</si>
  <si>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</si>
  <si>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</si>
  <si>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</si>
  <si>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</si>
  <si>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</si>
  <si>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</si>
  <si>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</si>
  <si>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</si>
  <si>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</si>
  <si>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</si>
  <si>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</si>
  <si>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</si>
  <si>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</si>
  <si>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</si>
  <si>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</si>
  <si>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</si>
  <si>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</si>
  <si>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</si>
  <si>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</si>
  <si>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</si>
  <si>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</si>
  <si>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</si>
  <si>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</si>
  <si>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</si>
  <si>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</si>
  <si>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</si>
  <si>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</si>
  <si>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</si>
  <si>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</si>
  <si>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</si>
  <si>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</si>
  <si>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</si>
  <si>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</si>
  <si>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</si>
  <si>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</si>
  <si>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</si>
  <si>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</si>
  <si>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</si>
  <si>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</si>
  <si>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</si>
  <si>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</si>
  <si>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</si>
  <si>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</si>
  <si>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</si>
  <si>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</si>
  <si>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</si>
  <si>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</si>
  <si>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</si>
  <si>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</si>
  <si>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</si>
  <si>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</si>
  <si>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</si>
  <si>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</si>
  <si>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</si>
  <si>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</si>
  <si>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</si>
  <si>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</si>
  <si>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</si>
  <si>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</si>
  <si>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</si>
  <si>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</si>
  <si>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</si>
  <si>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</si>
  <si>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</si>
  <si>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</si>
  <si>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</si>
  <si>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</si>
  <si>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</si>
  <si>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</si>
  <si>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</si>
  <si>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</si>
  <si>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</si>
  <si>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</si>
  <si>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</si>
  <si>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</si>
  <si>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</si>
  <si>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</si>
  <si>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</si>
  <si>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</si>
  <si>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</si>
  <si>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</si>
  <si>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</si>
  <si>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</si>
  <si>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</si>
  <si>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</si>
  <si>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</si>
  <si>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</si>
  <si>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</si>
  <si>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</si>
  <si>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</si>
  <si>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</si>
  <si>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</si>
  <si>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</si>
  <si>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</si>
  <si>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</si>
  <si>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</si>
  <si>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</si>
  <si>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</si>
  <si>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</si>
  <si>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</si>
  <si>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</si>
  <si>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</si>
  <si>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</si>
  <si>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</si>
  <si>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</si>
  <si>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</si>
  <si>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</si>
  <si>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</si>
  <si>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</si>
  <si>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</si>
  <si>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</si>
  <si>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</si>
  <si>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</si>
  <si>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</si>
  <si>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</si>
  <si>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</si>
  <si>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</si>
  <si>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</si>
  <si>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</si>
  <si>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</si>
  <si>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</si>
  <si>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</si>
  <si>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</si>
  <si>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</si>
  <si>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</si>
  <si>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</si>
  <si>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</si>
  <si>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</si>
  <si>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</si>
  <si>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</si>
  <si>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</si>
  <si>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</si>
  <si>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</si>
  <si>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</si>
  <si>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</si>
  <si>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</si>
  <si>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</si>
  <si>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</si>
  <si>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</si>
  <si>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</si>
  <si>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</si>
  <si>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</si>
  <si>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</si>
  <si>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</si>
  <si>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</si>
  <si>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</si>
  <si>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</si>
  <si>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</si>
  <si>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</si>
  <si>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</si>
  <si>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</si>
  <si>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</si>
  <si>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</si>
  <si>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</si>
  <si>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</si>
  <si>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</si>
  <si>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</si>
  <si>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</si>
  <si>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</si>
  <si>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</si>
  <si>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</si>
  <si>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</si>
  <si>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</si>
  <si>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</si>
  <si>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</si>
  <si>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</si>
  <si>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</si>
  <si>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</si>
  <si>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</si>
  <si>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</si>
  <si>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</si>
  <si>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</si>
  <si>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</si>
  <si>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</si>
  <si>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</si>
  <si>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</si>
  <si>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</si>
  <si>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</si>
  <si>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</si>
  <si>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</si>
  <si>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</si>
  <si>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</si>
  <si>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</si>
  <si>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</si>
  <si>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</si>
  <si>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</si>
  <si>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</si>
  <si>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</si>
  <si>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</si>
  <si>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</si>
  <si>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</si>
  <si>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</si>
  <si>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</si>
  <si>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</si>
  <si>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</si>
  <si>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</si>
  <si>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</si>
  <si>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</si>
  <si>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</si>
  <si>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</si>
  <si>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</si>
  <si>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</si>
  <si>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</si>
  <si>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</si>
  <si>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</si>
  <si>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</si>
  <si>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</si>
  <si>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</si>
  <si>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</si>
  <si>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</si>
  <si>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</si>
  <si>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</si>
  <si>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</si>
  <si>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</si>
  <si>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</si>
  <si>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</si>
  <si>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</si>
  <si>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</si>
  <si>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</si>
  <si>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</si>
  <si>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</si>
  <si>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</si>
  <si>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</si>
  <si>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</si>
  <si>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</si>
  <si>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</si>
  <si>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</si>
  <si>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</si>
  <si>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</si>
  <si>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</si>
  <si>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</si>
  <si>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</si>
  <si>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</si>
  <si>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</si>
  <si>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</si>
  <si>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</si>
  <si>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</si>
  <si>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</si>
  <si>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</si>
  <si>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</si>
  <si>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</si>
  <si>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</si>
  <si>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</si>
  <si>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</si>
  <si>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</si>
  <si>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</si>
  <si>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</si>
  <si>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</si>
  <si>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</si>
  <si>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</si>
  <si>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</si>
  <si>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</si>
  <si>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</si>
  <si>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</si>
  <si>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</si>
  <si>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</si>
  <si>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</si>
  <si>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</si>
  <si>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</si>
  <si>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</si>
  <si>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</si>
  <si>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</si>
  <si>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</si>
  <si>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</si>
  <si>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</si>
  <si>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</si>
  <si>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</si>
  <si>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</si>
  <si>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</si>
  <si>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</si>
  <si>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</si>
  <si>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</si>
  <si>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</si>
  <si>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</si>
  <si>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</si>
  <si>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</si>
  <si>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</si>
  <si>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</si>
  <si>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</si>
  <si>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</si>
  <si>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</si>
  <si>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</si>
  <si>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</si>
  <si>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</si>
  <si>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</si>
  <si>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</si>
  <si>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</si>
  <si>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</si>
  <si>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</si>
  <si>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</si>
  <si>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</si>
  <si>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</si>
  <si>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</si>
  <si>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</si>
  <si>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</si>
  <si>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</si>
  <si>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</si>
  <si>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</si>
  <si>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</si>
  <si>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</si>
  <si>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</si>
  <si>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</si>
  <si>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</si>
  <si>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</si>
  <si>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</si>
  <si>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</si>
  <si>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</si>
  <si>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</si>
  <si>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</si>
  <si>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</si>
  <si>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</si>
  <si>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</si>
  <si>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</si>
  <si>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</si>
  <si>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</si>
  <si>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</si>
  <si>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</si>
  <si>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</si>
  <si>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</si>
  <si>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</si>
  <si>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</si>
  <si>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</si>
  <si>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</si>
  <si>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</si>
  <si>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</si>
  <si>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</si>
  <si>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</si>
  <si>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</si>
  <si>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</si>
  <si>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</si>
  <si>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</si>
  <si>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</si>
  <si>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</si>
  <si>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</si>
  <si>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</si>
  <si>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</si>
  <si>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</si>
  <si>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</si>
  <si>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</si>
  <si>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</si>
  <si>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</si>
  <si>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</si>
  <si>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</si>
  <si>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</si>
  <si>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</si>
  <si>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</si>
  <si>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</si>
  <si>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</si>
  <si>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</si>
  <si>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</si>
  <si>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</si>
  <si>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</si>
  <si>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</si>
  <si>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</si>
  <si>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</si>
  <si>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</si>
  <si>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</si>
  <si>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</si>
  <si>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</si>
  <si>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</si>
  <si>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</si>
  <si>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</si>
  <si>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</si>
  <si>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</si>
  <si>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</si>
  <si>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</si>
  <si>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</si>
  <si>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</si>
  <si>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</si>
  <si>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</si>
  <si>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</si>
  <si>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</si>
  <si>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</si>
  <si>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</si>
  <si>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</si>
  <si>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</si>
  <si>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</si>
  <si>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</si>
  <si>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</si>
  <si>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</si>
  <si>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</si>
  <si>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</si>
  <si>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</si>
  <si>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</si>
  <si>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</si>
  <si>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</si>
  <si>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</si>
  <si>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</si>
  <si>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</si>
  <si>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</si>
  <si>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</si>
  <si>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</si>
  <si>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</si>
  <si>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</si>
  <si>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</si>
  <si>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</si>
  <si>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</si>
  <si>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</si>
  <si>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</si>
  <si>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</si>
  <si>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</si>
  <si>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</si>
  <si>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</si>
  <si>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</si>
  <si>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</si>
  <si>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</si>
  <si>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</si>
  <si>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</si>
  <si>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</si>
  <si>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</si>
  <si>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</si>
  <si>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</si>
  <si>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</si>
  <si>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</si>
  <si>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</si>
  <si>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</si>
  <si>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</si>
  <si>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</si>
  <si>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</si>
  <si>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</si>
  <si>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</si>
  <si>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</si>
  <si>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</si>
  <si>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</si>
  <si>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</si>
  <si>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</si>
  <si>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</si>
  <si>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</si>
  <si>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</si>
  <si>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</si>
  <si>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</si>
  <si>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</si>
  <si>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</si>
  <si>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</si>
  <si>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</si>
  <si>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</si>
  <si>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</si>
  <si>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</si>
  <si>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</si>
  <si>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</si>
  <si>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</si>
  <si>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</si>
  <si>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</si>
  <si>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</si>
  <si>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</si>
  <si>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</si>
  <si>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</si>
  <si>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</si>
  <si>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</si>
  <si>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</si>
  <si>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</si>
  <si>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</si>
  <si>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</si>
  <si>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</si>
  <si>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</si>
  <si>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</si>
  <si>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</si>
  <si>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</si>
  <si>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</si>
  <si>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</si>
  <si>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</si>
  <si>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</si>
  <si>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</si>
  <si>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</si>
  <si>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</si>
  <si>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</si>
  <si>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</si>
  <si>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</si>
  <si>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</si>
  <si>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</si>
  <si>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</si>
  <si>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</si>
  <si>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</si>
  <si>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</si>
  <si>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</si>
  <si>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</si>
  <si>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</si>
  <si>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</si>
  <si>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</si>
  <si>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</si>
  <si>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</si>
  <si>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</si>
  <si>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</si>
  <si>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</si>
  <si>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</si>
  <si>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</si>
  <si>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</si>
  <si>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</si>
  <si>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</si>
  <si>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</si>
  <si>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</si>
  <si>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</si>
  <si>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</si>
  <si>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</si>
  <si>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</si>
  <si>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</si>
  <si>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</si>
  <si>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</si>
  <si>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</si>
  <si>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</si>
  <si>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</si>
  <si>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</si>
  <si>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</si>
  <si>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</si>
  <si>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</si>
  <si>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</si>
  <si>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</si>
  <si>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</si>
  <si>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</si>
  <si>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</si>
  <si>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</si>
  <si>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</si>
  <si>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</si>
  <si>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</si>
  <si>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</si>
  <si>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</si>
  <si>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</si>
  <si>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</si>
  <si>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</si>
  <si>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</si>
  <si>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</si>
  <si>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</si>
  <si>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</si>
  <si>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</si>
  <si>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</si>
  <si>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</si>
  <si>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</si>
  <si>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</si>
  <si>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</si>
  <si>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</si>
  <si>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</si>
  <si>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</si>
  <si>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</si>
  <si>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</si>
  <si>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</si>
  <si>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</si>
  <si>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</si>
  <si>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</si>
  <si>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</si>
  <si>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</si>
  <si>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</si>
  <si>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</si>
  <si>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</si>
  <si>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</si>
  <si>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</si>
  <si>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</si>
  <si>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</si>
  <si>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</si>
  <si>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</si>
  <si>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</si>
  <si>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</si>
  <si>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</si>
  <si>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</si>
  <si>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</si>
  <si>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</si>
  <si>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</si>
  <si>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</si>
  <si>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</si>
  <si>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</si>
  <si>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</si>
  <si>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</si>
  <si>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</si>
  <si>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</si>
  <si>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</si>
  <si>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</si>
  <si>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</si>
  <si>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</si>
  <si>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</si>
  <si>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</si>
  <si>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</si>
  <si>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</si>
  <si>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</si>
  <si>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</si>
  <si>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</si>
  <si>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</si>
  <si>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</si>
  <si>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</si>
  <si>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</si>
  <si>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</si>
  <si>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</si>
  <si>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</si>
  <si>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</si>
  <si>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</si>
  <si>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</si>
  <si>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</si>
  <si>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</si>
  <si>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</si>
  <si>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</si>
  <si>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</si>
  <si>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</si>
  <si>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</si>
  <si>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</si>
  <si>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</si>
  <si>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</si>
  <si>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</si>
  <si>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</si>
  <si>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</si>
  <si>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</si>
  <si>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</si>
  <si>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</si>
  <si>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</si>
  <si>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</si>
  <si>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</si>
  <si>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</si>
  <si>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</si>
  <si>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</si>
  <si>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</si>
  <si>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</si>
  <si>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</si>
  <si>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</si>
  <si>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</si>
  <si>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</si>
  <si>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</si>
  <si>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</si>
  <si>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</si>
  <si>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</si>
  <si>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</si>
  <si>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</si>
  <si>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</si>
  <si>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</si>
  <si>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</si>
  <si>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</si>
  <si>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</si>
  <si>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</si>
  <si>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</si>
  <si>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</si>
  <si>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</si>
  <si>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</si>
  <si>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</si>
  <si>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</si>
  <si>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</si>
  <si>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</si>
  <si>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</si>
  <si>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</si>
  <si>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</si>
  <si>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</si>
  <si>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</si>
  <si>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</si>
  <si>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</si>
  <si>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</si>
  <si>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</si>
  <si>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</si>
  <si>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</si>
  <si>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</si>
  <si>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</si>
  <si>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</si>
  <si>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</si>
  <si>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</si>
  <si>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</si>
  <si>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</si>
  <si>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</si>
  <si>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</si>
  <si>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</si>
  <si>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</si>
  <si>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</si>
  <si>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</si>
  <si>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</si>
  <si>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</si>
  <si>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</si>
  <si>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</si>
  <si>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</si>
  <si>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</si>
  <si>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</si>
  <si>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</si>
  <si>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</si>
  <si>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</si>
  <si>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</si>
  <si>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</si>
  <si>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</si>
  <si>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</si>
  <si>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</si>
  <si>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</si>
  <si>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</si>
  <si>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</si>
  <si>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</si>
  <si>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</si>
  <si>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</si>
  <si>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</si>
  <si>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</si>
  <si>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</si>
  <si>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</si>
  <si>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</si>
  <si>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</si>
  <si>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</si>
  <si>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</si>
  <si>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</si>
  <si>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</si>
  <si>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</si>
  <si>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</si>
  <si>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</si>
  <si>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</si>
  <si>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</si>
  <si>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</si>
  <si>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</si>
  <si>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</si>
  <si>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</si>
  <si>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</si>
  <si>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</si>
  <si>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</si>
  <si>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</si>
  <si>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</si>
  <si>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</si>
  <si>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</si>
  <si>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</si>
  <si>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</si>
  <si>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</si>
  <si>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</si>
  <si>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</si>
  <si>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</si>
  <si>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</si>
  <si>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</si>
  <si>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</si>
  <si>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</si>
  <si>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</si>
  <si>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</si>
  <si>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</si>
  <si>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</si>
  <si>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</si>
  <si>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</si>
  <si>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</si>
  <si>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</si>
  <si>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</si>
  <si>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</si>
  <si>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</si>
  <si>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</si>
  <si>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</si>
  <si>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</si>
  <si>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</si>
  <si>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</si>
  <si>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</si>
  <si>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</si>
  <si>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</si>
  <si>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</si>
  <si>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</si>
  <si>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</si>
  <si>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</si>
  <si>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</si>
  <si>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</si>
  <si>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</si>
  <si>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</si>
  <si>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</si>
  <si>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</si>
  <si>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</si>
  <si>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</si>
  <si>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</si>
  <si>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</si>
  <si>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</si>
  <si>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</si>
  <si>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</si>
  <si>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</si>
  <si>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</si>
  <si>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</si>
  <si>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</si>
  <si>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</si>
  <si>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</si>
  <si>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</si>
  <si>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</si>
  <si>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</si>
  <si>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</si>
  <si>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</si>
  <si>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</si>
  <si>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</si>
  <si>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</si>
  <si>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</si>
  <si>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</si>
  <si>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</si>
  <si>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</si>
  <si>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</si>
  <si>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</si>
  <si>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</si>
  <si>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</si>
  <si>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</si>
  <si>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</si>
  <si>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</si>
  <si>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</si>
  <si>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</si>
  <si>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</si>
  <si>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</si>
  <si>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</si>
  <si>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</si>
  <si>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</si>
  <si>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</si>
  <si>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</si>
  <si>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</si>
  <si>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</si>
  <si>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</si>
  <si>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</si>
  <si>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</si>
  <si>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</si>
  <si>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</si>
  <si>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</si>
  <si>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</si>
  <si>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</si>
  <si>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</si>
  <si>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</si>
  <si>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</si>
  <si>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</si>
  <si>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</si>
  <si>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</si>
  <si>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</si>
  <si>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</si>
  <si>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</si>
  <si>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</si>
  <si>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</si>
  <si>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</si>
  <si>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</si>
  <si>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</si>
  <si>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</si>
  <si>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</si>
  <si>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</si>
  <si>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</si>
  <si>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</si>
  <si>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</si>
  <si>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</si>
  <si>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</si>
  <si>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</si>
  <si>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</si>
  <si>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</si>
  <si>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</si>
  <si>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</si>
  <si>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</si>
  <si>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</si>
  <si>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</si>
  <si>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</si>
  <si>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</si>
  <si>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</si>
  <si>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</si>
  <si>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</si>
  <si>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</si>
  <si>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</si>
  <si>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</si>
  <si>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</si>
  <si>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</si>
  <si>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</si>
  <si>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</si>
  <si>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</si>
  <si>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</si>
  <si>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</si>
  <si>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</si>
  <si>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</si>
  <si>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</si>
  <si>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</si>
  <si>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</si>
  <si>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</si>
  <si>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</si>
  <si>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</si>
  <si>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</si>
  <si>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</si>
  <si>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</si>
  <si>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</si>
  <si>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</si>
  <si>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</si>
  <si>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</si>
  <si>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</si>
  <si>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</si>
  <si>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</si>
  <si>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</si>
  <si>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</si>
  <si>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</si>
  <si>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</si>
  <si>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</si>
  <si>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</si>
  <si>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</si>
  <si>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</si>
  <si>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</si>
  <si>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</si>
  <si>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</si>
  <si>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</si>
  <si>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</si>
  <si>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</si>
  <si>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</si>
  <si>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</si>
  <si>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</si>
  <si>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</si>
  <si>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</si>
  <si>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</si>
  <si>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</si>
  <si>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</si>
  <si>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</si>
  <si>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</si>
  <si>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</si>
  <si>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</si>
  <si>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</si>
  <si>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</si>
  <si>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</si>
  <si>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</si>
  <si>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</si>
  <si>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</si>
  <si>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</si>
  <si>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</si>
  <si>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</si>
  <si>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</si>
  <si>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</si>
  <si>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</si>
  <si>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</si>
  <si>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</si>
  <si>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</si>
  <si>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</si>
  <si>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</si>
  <si>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</si>
  <si>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</si>
  <si>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</si>
  <si>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</si>
  <si>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</si>
  <si>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</si>
  <si>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</si>
  <si>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</si>
  <si>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</si>
  <si>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</si>
  <si>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</si>
  <si>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</si>
  <si>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</si>
  <si>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</si>
  <si>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</si>
  <si>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</si>
  <si>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</si>
  <si>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</si>
  <si>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</si>
  <si>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</si>
  <si>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</si>
  <si>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</si>
  <si>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</si>
  <si>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</si>
  <si>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</si>
  <si>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</si>
  <si>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</si>
  <si>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</si>
  <si>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</si>
  <si>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</si>
  <si>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</si>
  <si>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</si>
  <si>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</si>
  <si>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</si>
  <si>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</si>
  <si>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</si>
  <si>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</si>
  <si>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</si>
  <si>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</si>
  <si>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</si>
  <si>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</si>
  <si>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</si>
  <si>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</si>
  <si>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</si>
  <si>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</si>
  <si>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</si>
  <si>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</si>
  <si>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</si>
  <si>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</si>
  <si>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</si>
  <si>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</si>
  <si>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</si>
  <si>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</si>
  <si>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</si>
  <si>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</si>
  <si>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</si>
  <si>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</si>
  <si>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</si>
  <si>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</si>
  <si>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</si>
  <si>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</si>
  <si>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</si>
  <si>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</si>
  <si>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</si>
  <si>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</si>
  <si>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</si>
  <si>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</si>
  <si>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</si>
  <si>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</si>
  <si>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</si>
  <si>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</si>
  <si>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</si>
  <si>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</si>
  <si>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</si>
  <si>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</si>
  <si>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</si>
  <si>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</si>
  <si>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</si>
  <si>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</si>
  <si>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</si>
  <si>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</si>
  <si>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</si>
  <si>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</si>
  <si>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</si>
  <si>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</si>
  <si>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</si>
  <si>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</si>
  <si>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</si>
  <si>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</si>
  <si>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</si>
  <si>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</si>
  <si>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</si>
  <si>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</si>
  <si>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</si>
  <si>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</si>
  <si>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</si>
  <si>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</si>
  <si>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</si>
  <si>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</si>
  <si>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</si>
  <si>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</si>
  <si>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</si>
  <si>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</si>
  <si>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</si>
  <si>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</si>
  <si>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</si>
  <si>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</si>
  <si>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</si>
  <si>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</si>
  <si>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</si>
  <si>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</si>
  <si>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</si>
  <si>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</si>
  <si>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</si>
  <si>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</si>
  <si>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</si>
  <si>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</si>
  <si>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</si>
  <si>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</si>
  <si>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</si>
  <si>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</si>
  <si>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</si>
  <si>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</si>
  <si>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</si>
  <si>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</si>
  <si>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</si>
  <si>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</si>
  <si>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</si>
  <si>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</si>
  <si>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</si>
  <si>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</si>
  <si>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</si>
  <si>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</si>
  <si>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</si>
  <si>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</si>
  <si>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</si>
  <si>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</si>
  <si>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</si>
  <si>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</si>
  <si>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</si>
  <si>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</si>
  <si>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</si>
  <si>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</si>
  <si>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</si>
  <si>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</si>
  <si>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</si>
  <si>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</si>
  <si>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</si>
  <si>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</si>
  <si>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</si>
  <si>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</si>
  <si>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</si>
  <si>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</si>
  <si>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</si>
  <si>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</si>
  <si>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</si>
  <si>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</si>
  <si>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</si>
  <si>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</si>
  <si>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</si>
  <si>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</si>
  <si>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</si>
  <si>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</si>
  <si>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</si>
  <si>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</si>
  <si>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</si>
  <si>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</si>
  <si>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</si>
  <si>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</si>
  <si>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</si>
  <si>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</si>
  <si>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</si>
  <si>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</si>
  <si>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</si>
  <si>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</si>
  <si>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</si>
  <si>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</si>
  <si>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</si>
  <si>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</si>
  <si>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</si>
  <si>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</si>
  <si>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</si>
  <si>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</si>
  <si>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</si>
  <si>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</si>
  <si>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</si>
  <si>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</si>
  <si>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</si>
  <si>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</si>
  <si>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</si>
  <si>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</si>
  <si>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</si>
  <si>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</si>
  <si>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</si>
  <si>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</si>
  <si>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</si>
  <si>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</si>
  <si>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</si>
  <si>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</si>
  <si>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</si>
  <si>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</si>
  <si>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</si>
  <si>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</si>
  <si>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</si>
  <si>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</si>
  <si>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</si>
  <si>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</si>
  <si>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</si>
  <si>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</si>
  <si>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</si>
  <si>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</si>
  <si>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</si>
  <si>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</si>
  <si>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</si>
  <si>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</si>
  <si>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</si>
  <si>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</si>
  <si>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</si>
  <si>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</si>
  <si>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</si>
  <si>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</si>
  <si>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</si>
  <si>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</si>
  <si>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</si>
  <si>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</si>
  <si>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</si>
  <si>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</si>
  <si>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</si>
  <si>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</si>
  <si>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</si>
  <si>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</si>
  <si>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</si>
  <si>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</si>
  <si>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</si>
  <si>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</si>
  <si>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</si>
  <si>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</si>
  <si>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</si>
  <si>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</si>
  <si>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</si>
  <si>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</si>
  <si>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</si>
  <si>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</si>
  <si>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</si>
  <si>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</si>
  <si>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</si>
  <si>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</si>
  <si>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</si>
  <si>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</si>
  <si>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</si>
  <si>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</si>
  <si>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</si>
  <si>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</si>
  <si>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</si>
  <si>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</si>
  <si>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</si>
  <si>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</si>
  <si>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</si>
  <si>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</si>
  <si>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</si>
  <si>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</si>
  <si>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</si>
  <si>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</si>
  <si>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</si>
  <si>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</si>
  <si>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</si>
  <si>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</si>
  <si>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</si>
  <si>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</si>
  <si>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</si>
  <si>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</si>
  <si>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</si>
  <si>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</si>
  <si>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</si>
  <si>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</si>
  <si>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</si>
  <si>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</si>
  <si>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</si>
  <si>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</si>
  <si>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</si>
  <si>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</si>
  <si>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</si>
  <si>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</si>
  <si>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</si>
  <si>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</si>
  <si>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</si>
  <si>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</si>
  <si>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</si>
  <si>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</si>
  <si>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</si>
  <si>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</si>
  <si>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</si>
  <si>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</si>
  <si>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</si>
  <si>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</si>
  <si>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</si>
  <si>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</si>
  <si>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</si>
  <si>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</si>
  <si>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</si>
  <si>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</si>
  <si>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</si>
  <si>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</si>
  <si>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</si>
  <si>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</si>
  <si>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</si>
  <si>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</si>
  <si>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</si>
  <si>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</si>
  <si>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</si>
  <si>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</si>
  <si>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</si>
  <si>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</si>
  <si>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</si>
  <si>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</si>
  <si>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</si>
  <si>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</si>
  <si>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</si>
  <si>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</si>
  <si>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</si>
  <si>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</si>
  <si>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</si>
  <si>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</si>
  <si>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</si>
  <si>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</si>
  <si>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</si>
  <si>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</si>
  <si>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</si>
  <si>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</si>
  <si>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</si>
  <si>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</si>
  <si>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</si>
  <si>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</si>
  <si>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</si>
  <si>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</si>
  <si>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</si>
  <si>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</si>
  <si>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</si>
  <si>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</si>
  <si>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</si>
  <si>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</si>
  <si>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</si>
  <si>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</si>
  <si>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</si>
  <si>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</si>
  <si>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</si>
  <si>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</si>
  <si>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</si>
  <si>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</si>
  <si>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</si>
  <si>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</si>
  <si>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</si>
  <si>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</si>
  <si>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</si>
  <si>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</si>
  <si>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</si>
  <si>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</si>
  <si>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</si>
  <si>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</si>
  <si>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</si>
  <si>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</si>
  <si>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</si>
  <si>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</si>
  <si>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</si>
  <si>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</si>
  <si>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</si>
  <si>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</si>
  <si>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</si>
  <si>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</si>
  <si>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</si>
  <si>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</si>
  <si>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</si>
  <si>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</si>
  <si>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</si>
  <si>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</si>
  <si>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</si>
  <si>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</si>
  <si>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</si>
  <si>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</si>
  <si>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</si>
  <si>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</si>
  <si>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</si>
  <si>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</si>
  <si>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</si>
  <si>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</si>
  <si>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</si>
  <si>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</si>
  <si>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</si>
  <si>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</si>
  <si>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</si>
  <si>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</si>
  <si>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</si>
  <si>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</si>
  <si>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</si>
  <si>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</si>
  <si>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</si>
  <si>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</si>
  <si>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</si>
  <si>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</si>
  <si>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</si>
  <si>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</si>
  <si>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</si>
  <si>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</si>
  <si>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</si>
  <si>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</si>
  <si>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</si>
  <si>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</si>
  <si>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</si>
  <si>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</si>
  <si>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</si>
  <si>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</si>
  <si>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</si>
  <si>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</si>
  <si>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</si>
  <si>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</si>
  <si>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</si>
  <si>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</si>
  <si>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</si>
  <si>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</si>
  <si>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</si>
  <si>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</si>
  <si>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</si>
  <si>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</si>
  <si>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</si>
  <si>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</si>
  <si>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</si>
  <si>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</si>
  <si>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</si>
  <si>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</si>
  <si>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</si>
  <si>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</si>
  <si>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</si>
  <si>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</si>
  <si>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</si>
  <si>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</si>
  <si>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</si>
  <si>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</si>
  <si>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</si>
  <si>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</si>
  <si>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</si>
  <si>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</si>
  <si>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</si>
  <si>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</si>
  <si>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</si>
  <si>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</si>
  <si>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</si>
  <si>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</si>
  <si>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</si>
  <si>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</si>
  <si>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</si>
  <si>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</si>
  <si>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</si>
  <si>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</si>
  <si>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</si>
  <si>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</si>
  <si>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</si>
  <si>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</si>
  <si>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</si>
  <si>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</si>
  <si>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</si>
  <si>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</si>
  <si>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</si>
  <si>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</si>
  <si>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</si>
  <si>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</si>
  <si>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</si>
  <si>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</si>
  <si>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</si>
  <si>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</si>
  <si>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</si>
  <si>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</si>
  <si>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</si>
  <si>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</si>
  <si>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</si>
  <si>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</si>
  <si>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</si>
  <si>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</si>
  <si>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</si>
  <si>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</si>
  <si>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</si>
  <si>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</si>
  <si>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</si>
  <si>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</si>
  <si>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</si>
  <si>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</si>
  <si>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</si>
  <si>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</si>
  <si>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</si>
  <si>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</si>
  <si>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</si>
  <si>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</si>
  <si>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</si>
  <si>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</si>
  <si>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</si>
  <si>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</si>
  <si>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</si>
  <si>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</si>
  <si>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</si>
  <si>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</si>
  <si>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</si>
  <si>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</si>
  <si>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</si>
  <si>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</si>
  <si>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</si>
  <si>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</si>
  <si>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</si>
  <si>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</si>
  <si>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</si>
  <si>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</si>
  <si>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</si>
  <si>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</si>
  <si>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</si>
  <si>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</si>
  <si>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</si>
  <si>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</si>
  <si>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</si>
  <si>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</si>
  <si>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</si>
  <si>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</si>
  <si>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</si>
  <si>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</si>
  <si>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</si>
  <si>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</si>
  <si>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</si>
  <si>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</si>
  <si>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</si>
  <si>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</si>
  <si>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</si>
  <si>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</si>
  <si>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</si>
  <si>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</si>
  <si>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</si>
  <si>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</si>
  <si>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</si>
  <si>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</si>
  <si>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</si>
  <si>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</si>
  <si>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</si>
  <si>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</si>
  <si>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</si>
  <si>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</si>
  <si>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</si>
  <si>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</si>
  <si>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</si>
  <si>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</si>
  <si>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</si>
  <si>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</si>
  <si>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</si>
  <si>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</si>
  <si>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</si>
  <si>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</si>
  <si>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</si>
  <si>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</si>
  <si>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</si>
  <si>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</si>
  <si>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</si>
  <si>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</si>
  <si>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</si>
  <si>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</si>
  <si>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</si>
  <si>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</si>
  <si>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</si>
  <si>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</si>
  <si>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</si>
  <si>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</si>
  <si>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</si>
  <si>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</si>
  <si>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</si>
  <si>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</si>
  <si>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</si>
  <si>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</si>
  <si>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</si>
  <si>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</si>
  <si>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</si>
  <si>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</si>
  <si>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</si>
  <si>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</si>
  <si>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</si>
  <si>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</si>
  <si>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</si>
  <si>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</si>
  <si>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</si>
  <si>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</si>
  <si>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</si>
  <si>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</si>
  <si>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</si>
  <si>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</si>
  <si>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</si>
  <si>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</si>
  <si>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</si>
  <si>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</si>
  <si>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</si>
  <si>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</si>
  <si>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</si>
  <si>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</si>
  <si>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</si>
  <si>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</si>
  <si>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</si>
  <si>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</si>
  <si>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</si>
  <si>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</si>
  <si>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</si>
  <si>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</si>
  <si>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</si>
  <si>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</si>
  <si>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</si>
  <si>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</si>
  <si>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</si>
  <si>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</si>
  <si>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</si>
  <si>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</si>
  <si>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</si>
  <si>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</si>
  <si>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</si>
  <si>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</si>
  <si>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</si>
  <si>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</si>
  <si>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</si>
  <si>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</si>
  <si>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</si>
  <si>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</si>
  <si>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</si>
  <si>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</si>
  <si>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</si>
  <si>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</si>
  <si>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</si>
  <si>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</si>
  <si>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</si>
  <si>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</si>
  <si>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</si>
  <si>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</si>
  <si>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</si>
  <si>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</si>
  <si>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</si>
  <si>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</si>
  <si>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</si>
  <si>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</si>
  <si>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</si>
  <si>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</si>
  <si>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</si>
  <si>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</si>
  <si>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</si>
  <si>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</si>
  <si>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</si>
  <si>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</si>
  <si>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</si>
  <si>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</si>
  <si>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</si>
  <si>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</si>
  <si>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</si>
  <si>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</si>
  <si>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</si>
  <si>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</si>
  <si>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</si>
  <si>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</si>
  <si>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</si>
  <si>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</si>
  <si>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</si>
  <si>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</si>
  <si>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</si>
  <si>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</si>
  <si>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</si>
  <si>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</si>
  <si>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</si>
  <si>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</si>
  <si>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</si>
  <si>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</si>
  <si>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</si>
  <si>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</si>
  <si>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</si>
  <si>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</si>
  <si>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</si>
  <si>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</si>
  <si>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</si>
  <si>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</si>
  <si>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</si>
  <si>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</si>
  <si>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</si>
  <si>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</si>
  <si>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</si>
  <si>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</si>
  <si>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</si>
  <si>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</si>
  <si>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</si>
  <si>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</si>
  <si>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</si>
  <si>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</si>
  <si>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</si>
  <si>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</si>
  <si>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</si>
  <si>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</si>
  <si>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</si>
  <si>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</si>
  <si>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</si>
  <si>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</si>
  <si>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</si>
  <si>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</si>
  <si>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</si>
  <si>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</si>
  <si>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</si>
  <si>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</si>
  <si>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</si>
  <si>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</si>
  <si>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</si>
  <si>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</si>
  <si>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</si>
  <si>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</si>
  <si>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</si>
  <si>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</si>
  <si>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</si>
  <si>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</si>
  <si>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</si>
  <si>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</si>
  <si>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</si>
  <si>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</si>
  <si>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</si>
  <si>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</si>
  <si>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</si>
  <si>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</si>
  <si>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</si>
  <si>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</si>
  <si>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</si>
  <si>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</si>
  <si>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</si>
  <si>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</si>
  <si>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</si>
  <si>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</si>
  <si>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</si>
  <si>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</si>
  <si>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</si>
  <si>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</si>
  <si>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</si>
  <si>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</si>
  <si>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</si>
  <si>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</si>
  <si>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</si>
  <si>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</si>
  <si>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</si>
  <si>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</si>
  <si>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</si>
  <si>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</si>
  <si>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</si>
  <si>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</si>
  <si>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</si>
  <si>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</si>
  <si>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</si>
  <si>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</si>
  <si>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</si>
  <si>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</si>
  <si>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</si>
  <si>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</si>
  <si>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</si>
  <si>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</si>
  <si>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</si>
  <si>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</si>
  <si>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</si>
  <si>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</si>
  <si>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</si>
  <si>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</si>
  <si>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</si>
  <si>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</si>
  <si>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</si>
  <si>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</si>
  <si>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</si>
  <si>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</si>
  <si>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</si>
  <si>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</si>
  <si>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</si>
  <si>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</si>
  <si>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</si>
  <si>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</si>
  <si>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</si>
  <si>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</si>
  <si>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</si>
  <si>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</si>
  <si>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</si>
  <si>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</si>
  <si>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</si>
  <si>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</si>
  <si>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</si>
  <si>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</si>
  <si>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</si>
  <si>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</si>
  <si>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</si>
  <si>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</si>
  <si>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</si>
  <si>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</si>
  <si>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</si>
  <si>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</si>
  <si>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</si>
  <si>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</si>
  <si>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</si>
  <si>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</si>
  <si>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</si>
  <si>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</si>
  <si>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</si>
  <si>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</si>
  <si>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</si>
  <si>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</si>
  <si>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</si>
  <si>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</si>
  <si>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</si>
  <si>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</si>
  <si>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</si>
  <si>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</si>
  <si>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</si>
  <si>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</si>
  <si>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</si>
  <si>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</si>
  <si>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</si>
  <si>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</si>
  <si>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</si>
  <si>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</si>
  <si>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</si>
  <si>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</si>
  <si>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</si>
  <si>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</si>
  <si>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</si>
  <si>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</si>
  <si>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</si>
  <si>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</si>
  <si>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</si>
  <si>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</si>
  <si>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</si>
  <si>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</si>
  <si>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</si>
  <si>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</si>
  <si>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</si>
  <si>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</si>
  <si>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</si>
  <si>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</si>
  <si>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</si>
  <si>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</si>
  <si>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</si>
  <si>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</si>
  <si>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</si>
  <si>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</si>
  <si>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</si>
  <si>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</si>
  <si>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</si>
  <si>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</si>
  <si>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</si>
  <si>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</si>
  <si>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</si>
  <si>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</si>
  <si>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</si>
  <si>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</si>
  <si>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</si>
  <si>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</si>
  <si>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</si>
  <si>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</si>
  <si>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</si>
  <si>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</si>
  <si>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</si>
  <si>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</si>
  <si>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</si>
  <si>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</si>
  <si>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</si>
  <si>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</si>
  <si>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</si>
  <si>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</si>
  <si>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</si>
  <si>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</si>
  <si>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</si>
  <si>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</si>
  <si>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</si>
  <si>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</si>
  <si>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</si>
  <si>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</si>
  <si>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</si>
  <si>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</si>
  <si>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</si>
  <si>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</si>
  <si>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</si>
  <si>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</si>
  <si>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</si>
  <si>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</si>
  <si>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</si>
  <si>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</si>
  <si>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</si>
  <si>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</si>
  <si>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</si>
  <si>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</si>
  <si>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</si>
  <si>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</si>
  <si>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</si>
  <si>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</si>
  <si>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</si>
  <si>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</si>
  <si>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</si>
  <si>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</si>
  <si>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</si>
  <si>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</si>
  <si>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</si>
  <si>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</si>
  <si>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</si>
  <si>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</si>
  <si>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</si>
  <si>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</si>
  <si>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</si>
  <si>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</si>
  <si>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</si>
  <si>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</si>
  <si>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</si>
  <si>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</si>
  <si>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</si>
  <si>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</si>
  <si>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</si>
  <si>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</si>
  <si>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</si>
  <si>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</si>
  <si>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</si>
  <si>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</si>
  <si>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</si>
  <si>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</si>
  <si>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</si>
  <si>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</si>
  <si>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</si>
  <si>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</si>
  <si>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</si>
  <si>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</si>
  <si>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</si>
  <si>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</si>
  <si>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</si>
  <si>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</si>
  <si>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</si>
  <si>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</si>
  <si>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</si>
  <si>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</si>
  <si>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</si>
  <si>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</si>
  <si>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</si>
  <si>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</si>
  <si>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</si>
  <si>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</si>
  <si>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</si>
  <si>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</si>
  <si>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</si>
  <si>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</si>
  <si>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</si>
  <si>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</si>
  <si>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</si>
  <si>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</si>
  <si>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</si>
  <si>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</si>
  <si>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</si>
  <si>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</si>
  <si>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</si>
  <si>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</si>
  <si>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</si>
  <si>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</si>
  <si>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</si>
  <si>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</si>
  <si>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</si>
  <si>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</si>
  <si>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</si>
  <si>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</si>
  <si>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</si>
  <si>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</si>
  <si>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</si>
  <si>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</si>
  <si>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</si>
  <si>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</si>
  <si>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</si>
  <si>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</si>
  <si>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</si>
  <si>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</si>
  <si>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</si>
  <si>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</si>
  <si>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</si>
  <si>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</si>
  <si>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</si>
  <si>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</si>
  <si>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</si>
  <si>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</si>
  <si>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</si>
  <si>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</si>
  <si>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</si>
  <si>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</si>
  <si>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</si>
  <si>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</si>
  <si>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</si>
  <si>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</si>
  <si>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</si>
  <si>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</si>
  <si>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</si>
  <si>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</si>
  <si>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</si>
  <si>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</si>
  <si>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</si>
  <si>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</si>
  <si>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</si>
  <si>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</si>
  <si>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</si>
  <si>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</si>
  <si>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</si>
  <si>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</si>
  <si>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</si>
  <si>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</si>
  <si>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</si>
  <si>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</si>
  <si>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</si>
  <si>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</si>
  <si>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</si>
  <si>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</si>
  <si>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</si>
  <si>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</si>
  <si>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</si>
  <si>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</si>
  <si>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</si>
  <si>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</si>
  <si>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</si>
  <si>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</si>
  <si>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</si>
  <si>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</si>
  <si>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</si>
  <si>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</si>
  <si>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</si>
  <si>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</si>
  <si>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</si>
  <si>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</si>
  <si>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</si>
  <si>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</si>
  <si>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</si>
  <si>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</si>
  <si>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</si>
  <si>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</si>
  <si>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</si>
  <si>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</si>
  <si>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</si>
  <si>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</si>
  <si>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</si>
  <si>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</si>
  <si>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</si>
  <si>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</si>
  <si>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</si>
  <si>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</si>
  <si>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</si>
  <si>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</si>
  <si>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</si>
  <si>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</si>
  <si>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</si>
  <si>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</si>
  <si>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</si>
  <si>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</si>
  <si>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</si>
  <si>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</si>
  <si>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</si>
  <si>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</si>
  <si>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</si>
  <si>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</si>
  <si>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</si>
  <si>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</si>
  <si>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</si>
  <si>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</si>
  <si>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</si>
  <si>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</si>
  <si>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</si>
  <si>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</si>
  <si>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</si>
  <si>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</si>
  <si>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</si>
  <si>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</si>
  <si>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</si>
  <si>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</si>
  <si>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</si>
  <si>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</si>
  <si>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</si>
  <si>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</si>
  <si>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</si>
  <si>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</si>
  <si>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</si>
  <si>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</si>
  <si>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</si>
  <si>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</si>
  <si>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</si>
  <si>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</si>
  <si>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</si>
  <si>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</si>
  <si>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</si>
  <si>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</si>
  <si>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</si>
  <si>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</si>
  <si>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</si>
  <si>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</si>
  <si>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</si>
  <si>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</si>
  <si>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</si>
  <si>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</si>
  <si>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</si>
  <si>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</si>
  <si>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</si>
  <si>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</si>
  <si>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</si>
  <si>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</si>
  <si>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</si>
  <si>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</si>
  <si>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</si>
  <si>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</si>
  <si>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</si>
  <si>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</si>
  <si>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</si>
  <si>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</si>
  <si>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</si>
  <si>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</si>
  <si>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</si>
  <si>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</si>
  <si>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</si>
  <si>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</si>
  <si>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</si>
  <si>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</si>
  <si>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</si>
  <si>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</si>
  <si>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</si>
  <si>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</si>
  <si>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</si>
  <si>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</si>
  <si>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</si>
  <si>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</si>
  <si>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</si>
  <si>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</si>
  <si>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</si>
  <si>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</si>
  <si>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</si>
  <si>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</si>
  <si>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</si>
  <si>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</si>
  <si>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</si>
  <si>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</si>
  <si>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</si>
  <si>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</si>
  <si>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</si>
  <si>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</si>
  <si>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</si>
  <si>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</si>
  <si>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</si>
  <si>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</si>
  <si>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</si>
  <si>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</si>
  <si>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</si>
  <si>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</si>
  <si>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</si>
  <si>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</si>
  <si>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</si>
  <si>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</si>
  <si>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</si>
  <si>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</si>
  <si>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</si>
  <si>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</si>
  <si>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</si>
  <si>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</si>
  <si>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</si>
  <si>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</si>
  <si>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</si>
  <si>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</si>
  <si>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</si>
  <si>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</si>
  <si>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</si>
  <si>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</si>
  <si>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</si>
  <si>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</si>
  <si>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</si>
  <si>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</si>
  <si>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</si>
  <si>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</si>
  <si>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</si>
  <si>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</si>
  <si>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</si>
  <si>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</si>
  <si>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</si>
  <si>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</si>
  <si>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</si>
  <si>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</si>
  <si>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</si>
  <si>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</si>
  <si>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</si>
  <si>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</si>
  <si>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</si>
  <si>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</si>
  <si>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</si>
  <si>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</si>
  <si>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</si>
  <si>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</si>
  <si>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</si>
  <si>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</si>
  <si>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</si>
  <si>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</si>
  <si>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</si>
  <si>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</si>
  <si>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</si>
  <si>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</si>
  <si>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</si>
  <si>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</si>
  <si>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</si>
  <si>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</si>
  <si>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</si>
  <si>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</si>
  <si>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</si>
  <si>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</si>
  <si>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</si>
  <si>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</si>
  <si>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</si>
  <si>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</si>
  <si>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</si>
  <si>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</si>
  <si>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</si>
  <si>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</si>
  <si>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</si>
  <si>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</si>
  <si>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</si>
  <si>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</si>
  <si>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</si>
  <si>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</si>
  <si>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</si>
  <si>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</si>
  <si>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</si>
  <si>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</si>
  <si>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</si>
  <si>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</si>
  <si>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</si>
  <si>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</si>
  <si>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</si>
  <si>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</si>
  <si>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</si>
  <si>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</si>
  <si>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</si>
  <si>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</si>
  <si>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</si>
  <si>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</si>
  <si>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</si>
  <si>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</si>
  <si>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</si>
  <si>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</si>
  <si>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</si>
  <si>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</si>
  <si>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</si>
  <si>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</si>
  <si>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</si>
  <si>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</si>
  <si>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</si>
  <si>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</si>
  <si>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</si>
  <si>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</si>
  <si>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</si>
  <si>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</si>
  <si>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</si>
  <si>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</si>
  <si>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</si>
  <si>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</si>
  <si>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</si>
  <si>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</si>
  <si>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</si>
  <si>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</si>
  <si>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</si>
  <si>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</si>
  <si>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</si>
  <si>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</si>
  <si>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</si>
  <si>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</si>
  <si>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</si>
  <si>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</si>
  <si>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</si>
  <si>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</si>
  <si>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</si>
  <si>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</si>
  <si>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</si>
  <si>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</si>
  <si>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</si>
  <si>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</si>
  <si>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</si>
  <si>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</si>
  <si>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</si>
  <si>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</si>
  <si>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</si>
  <si>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</si>
  <si>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</si>
  <si>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</si>
  <si>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</si>
  <si>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</si>
  <si>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</si>
  <si>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</si>
  <si>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</si>
  <si>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</si>
  <si>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</si>
  <si>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</si>
  <si>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</si>
  <si>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</si>
  <si>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</si>
  <si>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</si>
  <si>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</si>
  <si>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</si>
  <si>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</si>
  <si>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</si>
  <si>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</si>
  <si>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</si>
  <si>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</si>
  <si>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</si>
  <si>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</si>
  <si>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</si>
  <si>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</si>
  <si>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</si>
  <si>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</si>
  <si>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</si>
  <si>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</si>
  <si>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</si>
  <si>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</si>
  <si>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</si>
  <si>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</si>
  <si>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</si>
  <si>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</si>
  <si>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</si>
  <si>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</si>
  <si>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</si>
  <si>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</si>
  <si>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</si>
  <si>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</si>
  <si>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</si>
  <si>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</si>
  <si>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</si>
  <si>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</si>
  <si>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</si>
  <si>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</si>
  <si>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</si>
  <si>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</si>
  <si>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</si>
  <si>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</si>
  <si>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</si>
  <si>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</si>
  <si>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</si>
  <si>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</si>
  <si>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</si>
  <si>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</si>
  <si>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</si>
  <si>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</si>
  <si>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</si>
  <si>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</si>
  <si>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</si>
  <si>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</si>
  <si>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</si>
  <si>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</si>
  <si>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</si>
  <si>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</si>
  <si>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</si>
  <si>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</si>
  <si>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</si>
  <si>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</si>
  <si>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</si>
  <si>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</si>
  <si>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</si>
  <si>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</si>
  <si>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</si>
  <si>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</si>
  <si>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</si>
  <si>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</si>
  <si>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</si>
  <si>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</si>
  <si>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</si>
  <si>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</si>
  <si>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</si>
  <si>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</si>
  <si>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</si>
  <si>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</si>
  <si>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</si>
  <si>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</si>
  <si>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</si>
  <si>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</si>
  <si>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</si>
  <si>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</si>
  <si>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</si>
  <si>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</si>
  <si>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</si>
  <si>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</si>
  <si>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</si>
  <si>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</si>
  <si>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</si>
  <si>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</si>
  <si>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</si>
  <si>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</si>
  <si>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</si>
  <si>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</si>
  <si>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</si>
  <si>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</si>
  <si>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</si>
  <si>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</si>
  <si>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</si>
  <si>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</si>
  <si>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</si>
  <si>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</si>
  <si>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</si>
  <si>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</si>
  <si>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</si>
  <si>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</si>
  <si>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</si>
  <si>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</si>
  <si>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</si>
  <si>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</si>
  <si>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</si>
  <si>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</si>
  <si>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</si>
  <si>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</si>
  <si>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</si>
  <si>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</si>
  <si>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</si>
  <si>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</si>
  <si>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</si>
  <si>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</si>
  <si>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</si>
  <si>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</si>
  <si>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</si>
  <si>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</si>
  <si>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</si>
  <si>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</si>
  <si>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</si>
  <si>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</si>
  <si>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</si>
  <si>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</si>
  <si>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</si>
  <si>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</si>
  <si>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</si>
  <si>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</si>
  <si>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</si>
  <si>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</si>
  <si>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</si>
  <si>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</si>
  <si>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</si>
  <si>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</si>
  <si>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</si>
  <si>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</si>
  <si>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</si>
  <si>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</si>
  <si>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</si>
  <si>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</si>
  <si>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</si>
  <si>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</si>
  <si>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</si>
  <si>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</si>
  <si>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</si>
  <si>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</si>
  <si>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</si>
  <si>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</si>
  <si>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</si>
  <si>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</si>
  <si>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</si>
  <si>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</si>
  <si>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</si>
  <si>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</si>
  <si>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</si>
  <si>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</si>
  <si>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</si>
  <si>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</si>
  <si>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</si>
  <si>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</si>
  <si>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</si>
  <si>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</si>
  <si>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</si>
  <si>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</si>
  <si>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</si>
  <si>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</si>
  <si>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</si>
  <si>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</si>
  <si>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</si>
  <si>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</si>
  <si>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</si>
  <si>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</si>
  <si>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</si>
  <si>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</si>
  <si>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</si>
  <si>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</si>
  <si>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</si>
  <si>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</si>
  <si>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</si>
  <si>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</si>
  <si>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</si>
  <si>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</si>
  <si>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</si>
  <si>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</si>
  <si>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</si>
  <si>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</si>
  <si>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</si>
  <si>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</si>
  <si>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</si>
  <si>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</si>
  <si>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</si>
  <si>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</si>
  <si>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</si>
  <si>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</si>
  <si>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</si>
  <si>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</si>
  <si>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</si>
  <si>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</si>
  <si>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</si>
  <si>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</si>
  <si>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</si>
  <si>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</si>
  <si>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</si>
  <si>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</si>
  <si>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</si>
  <si>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</si>
  <si>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</si>
  <si>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</si>
  <si>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</si>
  <si>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</si>
  <si>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</si>
  <si>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</si>
  <si>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</si>
  <si>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</si>
  <si>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</si>
  <si>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</si>
  <si>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</si>
  <si>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</si>
  <si>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</si>
  <si>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</si>
  <si>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</si>
  <si>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</si>
  <si>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</si>
  <si>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</si>
  <si>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</si>
  <si>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</si>
  <si>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</si>
  <si>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</si>
  <si>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</si>
  <si>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</si>
  <si>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</si>
  <si>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</si>
  <si>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</si>
  <si>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</si>
  <si>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</si>
  <si>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</si>
  <si>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</si>
  <si>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</si>
  <si>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</si>
  <si>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</si>
  <si>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</si>
  <si>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</si>
  <si>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</si>
  <si>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</si>
  <si>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</si>
  <si>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</si>
  <si>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</si>
  <si>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</si>
  <si>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</si>
  <si>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</si>
  <si>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</si>
  <si>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</si>
  <si>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</si>
  <si>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</si>
  <si>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</si>
  <si>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</si>
  <si>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</si>
  <si>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</si>
  <si>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</si>
  <si>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</si>
  <si>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</si>
  <si>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</si>
  <si>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</si>
  <si>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</si>
  <si>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</si>
  <si>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</si>
  <si>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</si>
  <si>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</si>
  <si>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</si>
  <si>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</si>
  <si>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</si>
  <si>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</si>
  <si>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</si>
  <si>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</si>
  <si>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</si>
  <si>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</si>
  <si>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</si>
  <si>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</si>
  <si>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</si>
  <si>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</si>
  <si>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</si>
  <si>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</si>
  <si>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</si>
  <si>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</si>
  <si>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</si>
  <si>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</si>
  <si>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</si>
  <si>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</si>
  <si>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</si>
  <si>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</si>
  <si>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</si>
  <si>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</si>
  <si>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</si>
  <si>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</si>
  <si>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</si>
  <si>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</si>
  <si>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</si>
  <si>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</si>
  <si>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</si>
  <si>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</si>
  <si>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</si>
  <si>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</si>
  <si>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</si>
  <si>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</si>
  <si>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</si>
  <si>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</si>
  <si>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</si>
  <si>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</si>
  <si>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</si>
  <si>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</si>
  <si>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</si>
  <si>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</si>
  <si>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</si>
  <si>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</si>
  <si>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</si>
  <si>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</si>
  <si>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</si>
  <si>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</si>
  <si>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</si>
  <si>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</si>
  <si>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</si>
  <si>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</si>
  <si>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</si>
  <si>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</si>
  <si>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</si>
  <si>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</si>
  <si>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</si>
  <si>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</si>
  <si>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</si>
  <si>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</si>
  <si>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</si>
  <si>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</si>
  <si>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</si>
  <si>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</si>
  <si>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</si>
  <si>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</si>
  <si>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</si>
  <si>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</si>
  <si>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</si>
  <si>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</si>
  <si>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</si>
  <si>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</si>
  <si>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</si>
  <si>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</si>
  <si>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</si>
  <si>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</si>
  <si>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</si>
  <si>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</si>
  <si>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</si>
  <si>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</si>
  <si>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</si>
  <si>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</si>
  <si>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</si>
  <si>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</si>
  <si>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</si>
  <si>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</si>
  <si>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</si>
  <si>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</si>
  <si>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</si>
  <si>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</si>
  <si>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</si>
  <si>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</si>
  <si>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</si>
  <si>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</si>
  <si>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</si>
  <si>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</si>
  <si>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</si>
  <si>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</si>
  <si>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</si>
  <si>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</si>
  <si>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</si>
  <si>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</si>
  <si>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</si>
  <si>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</si>
  <si>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</si>
  <si>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</si>
  <si>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</si>
  <si>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</si>
  <si>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</si>
  <si>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</si>
  <si>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</si>
  <si>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</si>
  <si>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</si>
  <si>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</si>
  <si>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</si>
  <si>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</si>
  <si>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</si>
  <si>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</si>
  <si>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</si>
  <si>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</si>
  <si>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</si>
  <si>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</si>
  <si>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</si>
  <si>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</si>
  <si>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</si>
  <si>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</si>
  <si>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</si>
  <si>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</si>
  <si>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</si>
  <si>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</si>
  <si>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</si>
  <si>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</si>
  <si>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</si>
  <si>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</si>
  <si>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</si>
  <si>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</si>
  <si>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</si>
  <si>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</si>
  <si>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</si>
  <si>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</si>
  <si>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</si>
  <si>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</si>
  <si>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</si>
  <si>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</si>
  <si>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</si>
  <si>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</si>
  <si>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</si>
  <si>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</si>
  <si>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</si>
  <si>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</si>
  <si>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</si>
  <si>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</si>
  <si>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</si>
  <si>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</si>
  <si>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</si>
  <si>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</si>
  <si>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</si>
  <si>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</si>
  <si>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</si>
  <si>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</si>
  <si>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</si>
  <si>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</si>
  <si>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</si>
  <si>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</si>
  <si>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</si>
  <si>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</si>
  <si>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</si>
  <si>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</si>
  <si>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</si>
  <si>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</si>
  <si>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</si>
  <si>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</si>
  <si>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</si>
  <si>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</si>
  <si>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</si>
  <si>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</si>
  <si>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</si>
  <si>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</si>
  <si>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</si>
  <si>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</si>
  <si>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</si>
  <si>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</si>
  <si>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</si>
  <si>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</si>
  <si>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</si>
  <si>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</si>
  <si>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</si>
  <si>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</si>
  <si>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</si>
  <si>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</si>
  <si>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</si>
  <si>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</si>
  <si>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</si>
  <si>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</si>
  <si>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</si>
  <si>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</si>
  <si>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</si>
  <si>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</si>
  <si>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</si>
  <si>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</si>
  <si>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</si>
  <si>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</si>
  <si>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</si>
  <si>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</si>
  <si>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</si>
  <si>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</si>
  <si>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</si>
  <si>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</si>
  <si>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</si>
  <si>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</si>
  <si>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</si>
  <si>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</si>
  <si>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</si>
  <si>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</si>
  <si>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</si>
  <si>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</si>
  <si>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</si>
  <si>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</si>
  <si>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</si>
  <si>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</si>
  <si>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</si>
  <si>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</si>
  <si>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</si>
  <si>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</si>
  <si>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</si>
  <si>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</si>
  <si>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</si>
  <si>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</si>
  <si>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</si>
  <si>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</si>
  <si>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</si>
  <si>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</si>
  <si>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</si>
  <si>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</si>
  <si>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</si>
  <si>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</si>
  <si>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</si>
  <si>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</si>
  <si>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</si>
  <si>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</si>
  <si>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</si>
  <si>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</si>
  <si>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</si>
  <si>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</si>
  <si>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</si>
  <si>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</si>
  <si>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</si>
  <si>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</si>
  <si>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</si>
  <si>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</si>
  <si>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</si>
  <si>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</si>
  <si>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</si>
  <si>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</si>
  <si>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</si>
  <si>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</si>
  <si>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</si>
  <si>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</si>
  <si>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</si>
  <si>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</si>
  <si>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</si>
  <si>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</si>
  <si>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</si>
  <si>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</si>
  <si>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</si>
  <si>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</si>
  <si>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</si>
  <si>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</si>
  <si>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</si>
  <si>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</si>
  <si>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</si>
  <si>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</si>
  <si>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</si>
  <si>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</si>
  <si>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</si>
  <si>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</si>
  <si>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</si>
  <si>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</si>
  <si>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</si>
  <si>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</si>
  <si>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</si>
  <si>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</si>
  <si>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</si>
  <si>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</si>
  <si>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</si>
  <si>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</si>
  <si>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</si>
  <si>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</si>
  <si>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</si>
  <si>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</si>
  <si>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</si>
  <si>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</si>
  <si>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</si>
  <si>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</si>
  <si>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</si>
  <si>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</si>
  <si>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</si>
  <si>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</si>
  <si>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</si>
  <si>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</si>
  <si>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</si>
  <si>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</si>
  <si>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</si>
  <si>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</si>
  <si>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</si>
  <si>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</si>
  <si>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</si>
  <si>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</si>
  <si>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</si>
  <si>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</si>
  <si>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</si>
  <si>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</si>
  <si>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</si>
  <si>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</si>
  <si>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</si>
  <si>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</si>
  <si>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</si>
  <si>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</si>
  <si>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</si>
  <si>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</si>
  <si>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</si>
  <si>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</si>
  <si>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</si>
  <si>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</si>
  <si>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</si>
  <si>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</si>
  <si>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</si>
  <si>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</si>
  <si>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</si>
  <si>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</si>
  <si>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</si>
  <si>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</si>
  <si>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</si>
  <si>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</si>
  <si>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</si>
  <si>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</si>
  <si>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</si>
  <si>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</si>
  <si>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</si>
  <si>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</si>
  <si>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</si>
  <si>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</si>
  <si>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</si>
  <si>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</si>
  <si>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</si>
  <si>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</si>
  <si>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</si>
  <si>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</si>
  <si>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</si>
  <si>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</si>
  <si>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</si>
  <si>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</si>
  <si>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</si>
  <si>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</si>
  <si>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</si>
  <si>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</si>
  <si>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</si>
  <si>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</si>
  <si>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</si>
  <si>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</si>
  <si>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</si>
  <si>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</si>
  <si>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</si>
  <si>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</si>
  <si>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</si>
  <si>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</si>
  <si>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</si>
  <si>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</si>
  <si>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</si>
  <si>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</si>
  <si>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</si>
  <si>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</si>
  <si>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</si>
  <si>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</si>
  <si>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</si>
  <si>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</si>
  <si>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</si>
  <si>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</si>
  <si>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</si>
  <si>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</si>
  <si>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</si>
  <si>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</si>
  <si>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</si>
  <si>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</si>
  <si>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</si>
  <si>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</si>
  <si>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</si>
  <si>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</si>
  <si>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</si>
  <si>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</si>
  <si>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</si>
  <si>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</si>
  <si>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</si>
  <si>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</si>
  <si>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</si>
  <si>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</si>
  <si>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</si>
  <si>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</si>
  <si>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</si>
  <si>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</si>
  <si>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</si>
  <si>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</si>
  <si>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</si>
  <si>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</si>
  <si>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</si>
  <si>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</si>
  <si>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</si>
  <si>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</si>
  <si>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</si>
  <si>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</si>
  <si>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</si>
  <si>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</si>
  <si>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</si>
  <si>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</si>
  <si>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</si>
  <si>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</si>
  <si>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</si>
  <si>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</si>
  <si>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</si>
  <si>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</si>
  <si>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</si>
  <si>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</si>
  <si>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</si>
  <si>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</si>
  <si>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</si>
  <si>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</si>
  <si>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</si>
  <si>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</si>
  <si>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</si>
  <si>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</si>
  <si>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</si>
  <si>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</si>
  <si>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</si>
  <si>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</si>
  <si>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</si>
  <si>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</si>
  <si>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</si>
  <si>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</si>
  <si>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</si>
  <si>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</si>
  <si>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</si>
  <si>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</si>
  <si>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</si>
  <si>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</si>
  <si>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</si>
  <si>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</si>
  <si>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</si>
  <si>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</si>
  <si>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</si>
  <si>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</si>
  <si>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</si>
  <si>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</si>
  <si>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</si>
  <si>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</si>
  <si>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</si>
  <si>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</si>
  <si>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</si>
  <si>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</si>
  <si>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</si>
  <si>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</si>
  <si>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</si>
  <si>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</si>
  <si>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</si>
  <si>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</si>
  <si>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</si>
  <si>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</si>
  <si>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</si>
  <si>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</si>
  <si>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</si>
  <si>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</si>
  <si>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</si>
  <si>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</si>
  <si>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</si>
  <si>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</si>
  <si>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</si>
  <si>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</si>
  <si>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</si>
  <si>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</si>
  <si>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</si>
  <si>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</si>
  <si>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</si>
  <si>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</si>
  <si>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</si>
  <si>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</si>
  <si>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</si>
  <si>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</si>
  <si>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</si>
  <si>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</si>
  <si>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</si>
  <si>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</si>
  <si>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</si>
  <si>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</si>
  <si>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</si>
  <si>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</si>
  <si>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</si>
  <si>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</si>
  <si>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</si>
  <si>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</si>
  <si>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</si>
  <si>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</si>
  <si>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</si>
  <si>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</si>
  <si>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</si>
  <si>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</si>
  <si>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</si>
  <si>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</si>
  <si>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</si>
  <si>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</si>
  <si>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</si>
  <si>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</si>
  <si>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</si>
  <si>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</si>
  <si>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</si>
  <si>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</si>
  <si>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</si>
  <si>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</si>
  <si>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</si>
  <si>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</si>
  <si>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</si>
  <si>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</si>
  <si>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</si>
  <si>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</si>
  <si>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</si>
  <si>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</si>
  <si>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</si>
  <si>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</si>
  <si>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</si>
  <si>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</si>
  <si>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</si>
  <si>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</si>
  <si>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</si>
  <si>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</si>
  <si>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</si>
  <si>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</si>
  <si>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</si>
  <si>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</si>
  <si>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</si>
  <si>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</si>
  <si>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</si>
  <si>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</si>
  <si>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</si>
  <si>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</si>
  <si>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</si>
  <si>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</si>
  <si>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</si>
  <si>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</si>
  <si>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</si>
  <si>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</si>
  <si>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</si>
  <si>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</si>
  <si>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</si>
  <si>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</si>
  <si>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</si>
  <si>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</si>
  <si>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</si>
  <si>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</si>
  <si>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</si>
  <si>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</si>
  <si>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</si>
  <si>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</si>
  <si>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</si>
  <si>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</si>
  <si>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</si>
  <si>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</si>
  <si>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</si>
  <si>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</si>
  <si>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</si>
  <si>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</si>
  <si>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</si>
  <si>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</si>
  <si>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</si>
  <si>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</si>
  <si>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</si>
  <si>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</si>
  <si>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</si>
  <si>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</si>
  <si>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</si>
  <si>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</si>
  <si>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</si>
  <si>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</si>
  <si>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</si>
  <si>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</si>
  <si>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</si>
  <si>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</si>
  <si>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</si>
  <si>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</si>
  <si>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</si>
  <si>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</si>
  <si>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</si>
  <si>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</si>
  <si>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</si>
  <si>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</si>
  <si>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</si>
  <si>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</si>
  <si>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</si>
  <si>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</si>
  <si>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</si>
  <si>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</si>
  <si>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</si>
  <si>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</si>
  <si>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</si>
  <si>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</si>
  <si>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</si>
  <si>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</si>
  <si>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</si>
  <si>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</si>
  <si>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</si>
  <si>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</si>
  <si>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</si>
  <si>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</si>
  <si>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</si>
  <si>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</si>
  <si>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</si>
  <si>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</si>
  <si>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</si>
  <si>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</si>
  <si>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</si>
  <si>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</si>
  <si>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</si>
  <si>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</si>
  <si>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</si>
  <si>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</si>
  <si>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</si>
  <si>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</si>
  <si>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</si>
  <si>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</si>
  <si>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</si>
  <si>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</si>
  <si>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</si>
  <si>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</si>
  <si>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</si>
  <si>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</si>
  <si>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</si>
  <si>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</si>
  <si>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</si>
  <si>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</si>
  <si>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</si>
  <si>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</si>
  <si>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</si>
  <si>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</si>
  <si>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</si>
  <si>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</si>
  <si>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</si>
  <si>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</si>
  <si>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</si>
  <si>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</si>
  <si>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</si>
  <si>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</si>
  <si>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</si>
  <si>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</si>
  <si>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</si>
  <si>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</si>
  <si>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</si>
  <si>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</si>
  <si>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</si>
  <si>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</si>
  <si>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</si>
  <si>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</si>
  <si>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</si>
  <si>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</si>
  <si>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</si>
  <si>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</si>
  <si>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</si>
  <si>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</si>
  <si>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</si>
  <si>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</si>
  <si>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</si>
  <si>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</si>
  <si>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</si>
  <si>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</si>
  <si>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</si>
  <si>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</si>
  <si>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</si>
  <si>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</si>
  <si>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</si>
  <si>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</si>
  <si>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</si>
  <si>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</si>
  <si>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</si>
  <si>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</si>
  <si>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</si>
  <si>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</si>
  <si>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</si>
  <si>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</si>
  <si>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</si>
  <si>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</si>
  <si>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</si>
  <si>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</si>
  <si>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</si>
  <si>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</si>
  <si>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</si>
  <si>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</si>
  <si>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</si>
  <si>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</si>
  <si>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</si>
  <si>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</si>
  <si>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</si>
  <si>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</si>
  <si>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</si>
  <si>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</si>
  <si>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</si>
  <si>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</si>
  <si>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</si>
  <si>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</si>
  <si>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</si>
  <si>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</si>
  <si>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</si>
  <si>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</si>
  <si>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</si>
  <si>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</si>
  <si>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</si>
  <si>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</si>
  <si>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</si>
  <si>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</si>
  <si>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</si>
  <si>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</si>
  <si>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</si>
  <si>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</si>
  <si>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</si>
  <si>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</si>
  <si>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</si>
  <si>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</si>
  <si>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</si>
  <si>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</si>
  <si>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</si>
  <si>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</si>
  <si>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</si>
  <si>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</si>
  <si>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</si>
  <si>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</si>
  <si>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</si>
  <si>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</si>
  <si>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</si>
  <si>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</si>
  <si>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</si>
  <si>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</si>
  <si>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</si>
  <si>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</si>
  <si>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</si>
  <si>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</si>
  <si>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</si>
  <si>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</si>
  <si>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</si>
  <si>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</si>
  <si>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</si>
  <si>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</si>
  <si>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</si>
  <si>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</si>
  <si>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</si>
  <si>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</si>
  <si>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</si>
  <si>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</si>
  <si>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</si>
  <si>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</si>
  <si>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</si>
  <si>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</si>
  <si>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</si>
  <si>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</si>
  <si>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</si>
  <si>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</si>
  <si>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</si>
  <si>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</si>
  <si>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</si>
  <si>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</si>
  <si>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</si>
  <si>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</si>
  <si>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</si>
  <si>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</si>
  <si>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</si>
  <si>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</si>
  <si>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</si>
  <si>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</si>
  <si>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</si>
  <si>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</si>
  <si>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</si>
  <si>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</si>
  <si>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</si>
  <si>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</si>
  <si>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</si>
  <si>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</si>
  <si>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</si>
  <si>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</si>
  <si>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</si>
  <si>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</si>
  <si>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</si>
  <si>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</si>
  <si>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</si>
  <si>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</si>
  <si>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</si>
  <si>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</si>
  <si>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</si>
  <si>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</si>
  <si>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</si>
  <si>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</si>
  <si>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</si>
  <si>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</si>
  <si>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</si>
  <si>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</si>
  <si>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</si>
  <si>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</si>
  <si>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</si>
  <si>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</si>
  <si>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</si>
  <si>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</si>
  <si>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</si>
  <si>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</si>
  <si>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</si>
  <si>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</si>
  <si>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</si>
  <si>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</si>
  <si>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</si>
  <si>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</si>
  <si>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</si>
  <si>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</si>
  <si>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</si>
  <si>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</si>
  <si>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</si>
  <si>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</si>
  <si>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</si>
  <si>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</si>
  <si>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</si>
  <si>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</si>
  <si>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</si>
  <si>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</si>
  <si>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</si>
  <si>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</si>
  <si>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</si>
  <si>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</si>
  <si>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</si>
  <si>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</si>
  <si>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</si>
  <si>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</si>
  <si>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</si>
  <si>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</si>
  <si>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</si>
  <si>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</si>
  <si>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</si>
  <si>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</si>
  <si>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</si>
  <si>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</si>
  <si>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</si>
  <si>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</si>
  <si>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</si>
  <si>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</si>
  <si>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</si>
  <si>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</si>
  <si>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</si>
  <si>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</si>
  <si>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</si>
  <si>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</si>
  <si>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</si>
  <si>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</si>
  <si>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</si>
  <si>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</si>
  <si>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</si>
  <si>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</si>
  <si>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</si>
  <si>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</si>
  <si>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</si>
  <si>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</si>
  <si>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</si>
  <si>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</si>
  <si>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</si>
  <si>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</si>
  <si>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</si>
  <si>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</si>
  <si>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</si>
  <si>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</si>
  <si>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</si>
  <si>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</si>
  <si>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</si>
  <si>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</si>
  <si>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</si>
  <si>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</si>
  <si>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</si>
  <si>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</si>
  <si>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</si>
  <si>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</si>
  <si>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</si>
  <si>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</si>
  <si>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</si>
  <si>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</si>
  <si>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</si>
  <si>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</si>
  <si>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</si>
  <si>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</si>
  <si>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</si>
  <si>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</si>
  <si>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</si>
  <si>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</si>
  <si>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</si>
  <si>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</si>
  <si>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</si>
  <si>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</si>
  <si>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</si>
  <si>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</si>
  <si>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</si>
  <si>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</si>
  <si>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</si>
  <si>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</si>
  <si>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</si>
  <si>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</si>
  <si>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</si>
  <si>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</si>
  <si>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</si>
  <si>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</si>
  <si>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</si>
  <si>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</si>
  <si>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</si>
  <si>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</si>
  <si>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</si>
  <si>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</si>
  <si>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</si>
  <si>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</si>
  <si>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</si>
  <si>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</si>
  <si>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</si>
  <si>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</si>
  <si>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</si>
  <si>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</si>
  <si>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</si>
  <si>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</si>
  <si>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</si>
  <si>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</si>
  <si>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</si>
  <si>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</si>
  <si>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</si>
  <si>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</si>
  <si>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</si>
  <si>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</si>
  <si>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</si>
  <si>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</si>
  <si>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</si>
  <si>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</si>
  <si>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</si>
  <si>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</si>
  <si>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</si>
  <si>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</si>
  <si>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</si>
  <si>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</si>
  <si>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</si>
  <si>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</si>
  <si>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</si>
  <si>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</si>
  <si>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</si>
  <si>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</si>
  <si>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</si>
  <si>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</si>
  <si>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</si>
  <si>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</si>
  <si>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</si>
  <si>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</si>
  <si>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</si>
  <si>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</si>
  <si>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</si>
  <si>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</si>
  <si>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</si>
  <si>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</si>
  <si>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</si>
  <si>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</si>
  <si>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</si>
  <si>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</si>
  <si>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</si>
  <si>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</si>
  <si>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</si>
  <si>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</si>
  <si>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</si>
  <si>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</si>
  <si>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</si>
  <si>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</si>
  <si>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</si>
  <si>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</si>
  <si>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</si>
  <si>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</si>
  <si>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</si>
  <si>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</si>
  <si>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</si>
  <si>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</si>
  <si>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</si>
  <si>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</si>
  <si>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</si>
  <si>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</si>
  <si>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</si>
  <si>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</si>
  <si>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</si>
  <si>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</si>
  <si>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</si>
  <si>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</si>
  <si>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</si>
  <si>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</si>
  <si>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</si>
  <si>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</si>
  <si>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</si>
  <si>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</si>
  <si>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</si>
  <si>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</si>
  <si>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</si>
  <si>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</si>
  <si>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</si>
  <si>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</si>
  <si>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</si>
  <si>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</si>
  <si>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</si>
  <si>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</si>
  <si>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</si>
  <si>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</si>
  <si>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</si>
  <si>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</si>
  <si>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</si>
  <si>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</si>
  <si>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</si>
  <si>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</si>
  <si>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</si>
  <si>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</si>
  <si>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</si>
  <si>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</si>
  <si>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</si>
  <si>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</si>
  <si>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</si>
  <si>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</si>
  <si>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</si>
  <si>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</si>
  <si>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</si>
  <si>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</si>
  <si>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</si>
  <si>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</si>
  <si>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</si>
  <si>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</si>
  <si>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</si>
  <si>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</si>
  <si>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</si>
  <si>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</si>
  <si>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</si>
  <si>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</si>
  <si>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</si>
  <si>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</si>
  <si>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</si>
  <si>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</si>
  <si>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</si>
  <si>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</si>
  <si>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</si>
  <si>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</si>
  <si>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</si>
  <si>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</si>
  <si>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</si>
  <si>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</si>
  <si>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</si>
  <si>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</si>
  <si>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</si>
  <si>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</si>
  <si>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</si>
  <si>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</si>
  <si>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</si>
  <si>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</si>
  <si>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</si>
  <si>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</si>
  <si>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</si>
  <si>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</si>
  <si>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</si>
  <si>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</si>
  <si>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</si>
  <si>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</si>
  <si>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</si>
  <si>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</si>
  <si>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</si>
  <si>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</si>
  <si>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</si>
  <si>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</si>
  <si>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</si>
  <si>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</si>
  <si>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</si>
  <si>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</si>
  <si>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</si>
  <si>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</si>
  <si>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</si>
  <si>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</si>
  <si>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</si>
  <si>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</si>
  <si>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</si>
  <si>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</si>
  <si>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</si>
  <si>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</si>
  <si>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</si>
  <si>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</si>
  <si>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</si>
  <si>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</si>
  <si>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</si>
  <si>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</si>
  <si>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</si>
  <si>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</si>
  <si>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</si>
  <si>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</si>
  <si>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</si>
  <si>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</si>
  <si>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</si>
  <si>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</si>
  <si>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</si>
  <si>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</si>
  <si>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</si>
  <si>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</si>
  <si>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</si>
  <si>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</si>
  <si>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</si>
  <si>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</si>
  <si>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</si>
  <si>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</si>
  <si>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</si>
  <si>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</si>
  <si>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</si>
  <si>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</si>
  <si>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</si>
  <si>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</si>
  <si>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</si>
  <si>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</si>
  <si>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</si>
  <si>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</si>
  <si>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</si>
  <si>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</si>
  <si>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</si>
  <si>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</si>
  <si>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</si>
  <si>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</si>
  <si>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</si>
  <si>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</si>
  <si>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</si>
  <si>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</si>
  <si>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</si>
  <si>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</si>
  <si>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</si>
  <si>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</si>
  <si>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</si>
  <si>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</si>
  <si>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</si>
  <si>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</si>
  <si>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</si>
  <si>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</si>
  <si>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</si>
  <si>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</si>
  <si>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</si>
  <si>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</si>
  <si>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</si>
  <si>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</si>
  <si>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</si>
  <si>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</si>
  <si>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</si>
  <si>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</si>
  <si>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</si>
  <si>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</si>
  <si>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</si>
  <si>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</si>
  <si>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</si>
  <si>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</si>
  <si>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</si>
  <si>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</si>
  <si>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</si>
  <si>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</si>
  <si>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</si>
  <si>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</si>
  <si>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</si>
  <si>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</si>
  <si>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</si>
  <si>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</si>
  <si>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</si>
  <si>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</si>
  <si>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</si>
  <si>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</si>
  <si>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</si>
  <si>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</si>
  <si>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</si>
  <si>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</si>
  <si>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</si>
  <si>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</si>
  <si>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</si>
  <si>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</si>
  <si>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</si>
  <si>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</si>
  <si>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</si>
  <si>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</si>
  <si>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</si>
  <si>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</si>
  <si>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</si>
  <si>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</si>
  <si>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</si>
  <si>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</si>
  <si>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</si>
  <si>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</si>
  <si>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</si>
  <si>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</si>
  <si>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</si>
  <si>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</si>
  <si>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</si>
  <si>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</si>
  <si>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</si>
  <si>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</si>
  <si>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</si>
  <si>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</si>
  <si>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</si>
  <si>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</si>
  <si>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</si>
  <si>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</si>
  <si>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</si>
  <si>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</si>
  <si>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</si>
  <si>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</si>
  <si>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</si>
  <si>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</si>
  <si>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</si>
  <si>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</si>
  <si>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</si>
  <si>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</si>
  <si>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</si>
  <si>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</si>
  <si>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</si>
  <si>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</si>
  <si>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</si>
  <si>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</si>
  <si>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</si>
  <si>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</si>
  <si>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</si>
  <si>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</si>
  <si>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</si>
  <si>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</si>
  <si>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</si>
  <si>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</si>
  <si>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</si>
  <si>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</si>
  <si>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</si>
  <si>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</si>
  <si>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</si>
  <si>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</si>
  <si>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</si>
  <si>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</si>
  <si>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</si>
  <si>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</si>
  <si>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</si>
  <si>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</si>
  <si>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</si>
  <si>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</si>
  <si>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</si>
  <si>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</si>
  <si>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</si>
  <si>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</si>
  <si>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</si>
  <si>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</si>
  <si>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</si>
  <si>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</si>
  <si>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</si>
  <si>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</si>
  <si>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</si>
  <si>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</si>
  <si>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</si>
  <si>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</si>
  <si>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</si>
  <si>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</si>
  <si>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</si>
  <si>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</si>
  <si>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</si>
  <si>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</si>
  <si>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</si>
  <si>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</si>
  <si>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</si>
  <si>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</si>
  <si>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</si>
  <si>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</si>
  <si>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</si>
  <si>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</si>
  <si>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</si>
  <si>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</si>
  <si>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</si>
  <si>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</si>
  <si>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</si>
  <si>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</si>
  <si>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</si>
  <si>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</si>
  <si>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</si>
  <si>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</si>
  <si>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</si>
  <si>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</si>
  <si>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</si>
  <si>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</si>
  <si>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</si>
  <si>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</si>
  <si>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</si>
  <si>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</si>
  <si>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</si>
  <si>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</si>
  <si>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</si>
  <si>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</si>
  <si>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</si>
  <si>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</si>
  <si>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</si>
  <si>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</si>
  <si>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</si>
  <si>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</si>
  <si>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</si>
  <si>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</si>
  <si>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</si>
  <si>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</si>
  <si>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</si>
  <si>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</si>
  <si>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</si>
  <si>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</si>
  <si>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</si>
  <si>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</si>
  <si>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</si>
  <si>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</si>
  <si>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</si>
  <si>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</si>
  <si>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</si>
  <si>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</si>
  <si>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</si>
  <si>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</si>
  <si>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</si>
  <si>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</si>
  <si>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</si>
  <si>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</si>
  <si>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</si>
  <si>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</si>
  <si>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</si>
  <si>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</si>
  <si>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</si>
  <si>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</si>
  <si>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</si>
  <si>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</si>
  <si>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</si>
  <si>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</si>
  <si>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</si>
  <si>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</si>
  <si>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</si>
  <si>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</si>
  <si>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</si>
  <si>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</si>
  <si>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</si>
  <si>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</si>
  <si>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</si>
  <si>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</si>
  <si>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</si>
  <si>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</si>
  <si>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</si>
  <si>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</si>
  <si>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</si>
  <si>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</si>
  <si>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</si>
  <si>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</si>
  <si>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</si>
  <si>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</si>
  <si>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</si>
  <si>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</si>
  <si>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</si>
  <si>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</si>
  <si>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</si>
  <si>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</si>
  <si>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</si>
  <si>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</si>
  <si>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</si>
  <si>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</si>
  <si>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Sum of Profit</t>
  </si>
  <si>
    <t>Sum of Sales</t>
  </si>
  <si>
    <t>Apr</t>
  </si>
  <si>
    <t>May</t>
  </si>
  <si>
    <t>Jun</t>
  </si>
  <si>
    <t>Jul</t>
  </si>
  <si>
    <t>Aug</t>
  </si>
  <si>
    <t>Sep</t>
  </si>
  <si>
    <t>Oct</t>
  </si>
  <si>
    <t>Nov</t>
  </si>
  <si>
    <t>Dec</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</si>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</sst>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10"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66" fontId="0" fillId="0" borderId="0" xfId="1" applyNumberFormat="1" applyFont="1"/>
    <xf numFmtId="10" fontId="0" fillId="0" borderId="0" xfId="2" applyNumberFormat="1" applyFont="1"/>
    <xf numFmtId="0" fontId="0" fillId="0" borderId="11" xfId="0" applyBorder="1"/>
    <xf numFmtId="0" fontId="0" fillId="0" borderId="3" xfId="0" applyBorder="1" applyAlignment="1">
      <alignment horizontal="left"/>
    </xf>
    <xf numFmtId="164" fontId="0" fillId="0" borderId="0" xfId="0" applyNumberFormat="1"/>
    <xf numFmtId="0" fontId="0" fillId="0" borderId="1" xfId="0" applyNumberFormat="1" applyBorder="1"/>
    <xf numFmtId="0" fontId="0" fillId="0" borderId="8"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9"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 cent" xfId="2" builtinId="5"/>
  </cellStyles>
  <dxfs count="24">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4" tint="0.59996337778862885"/>
      </font>
      <fill>
        <patternFill>
          <bgColor theme="4" tint="0.59996337778862885"/>
        </patternFill>
      </fill>
      <border>
        <left style="hair">
          <color theme="4"/>
        </left>
        <right style="hair">
          <color theme="4"/>
        </right>
        <top style="hair">
          <color theme="4"/>
        </top>
        <bottom style="hair">
          <color theme="4"/>
        </bottom>
        <vertical/>
        <horizontal/>
      </border>
    </dxf>
  </dxfs>
  <tableStyles count="2">
    <tableStyle name="Ab" pivot="0" table="0" count="10" xr9:uid="{2E20DA64-3D5D-4C45-8421-4002CAD16689}">
      <tableStyleElement type="wholeTable" dxfId="23"/>
      <tableStyleElement type="headerRow" dxfId="22"/>
    </tableStyle>
    <tableStyle name="Data-style" pivot="0" count="3" xr9:uid="{00000000-0011-0000-FFFF-FFFF00000000}">
      <tableStyleElement type="headerRow" dxfId="21"/>
      <tableStyleElement type="firstRowStripe" dxfId="20"/>
      <tableStyleElement type="secondRowStripe" dxfId="1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913-4826-BE19-153115B06255}"/>
            </c:ext>
          </c:extLst>
        </c:ser>
        <c:dLbls>
          <c:showLegendKey val="0"/>
          <c:showVal val="0"/>
          <c:showCatName val="0"/>
          <c:showSerName val="0"/>
          <c:showPercent val="0"/>
          <c:showBubbleSize val="0"/>
        </c:dLbls>
        <c:axId val="124038431"/>
        <c:axId val="12514902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913-4826-BE19-153115B06255}"/>
            </c:ext>
          </c:extLst>
        </c:ser>
        <c:dLbls>
          <c:showLegendKey val="0"/>
          <c:showVal val="0"/>
          <c:showCatName val="0"/>
          <c:showSerName val="0"/>
          <c:showPercent val="0"/>
          <c:showBubbleSize val="0"/>
        </c:dLbls>
        <c:gapWidth val="219"/>
        <c:axId val="125158623"/>
        <c:axId val="125163423"/>
      </c:barChart>
      <c:catAx>
        <c:axId val="12515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63423"/>
        <c:crosses val="autoZero"/>
        <c:auto val="1"/>
        <c:lblAlgn val="ctr"/>
        <c:lblOffset val="100"/>
        <c:noMultiLvlLbl val="0"/>
      </c:catAx>
      <c:valAx>
        <c:axId val="1251634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58623"/>
        <c:crosses val="autoZero"/>
        <c:crossBetween val="between"/>
      </c:valAx>
      <c:valAx>
        <c:axId val="125149023"/>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38431"/>
        <c:crosses val="max"/>
        <c:crossBetween val="between"/>
      </c:valAx>
      <c:catAx>
        <c:axId val="124038431"/>
        <c:scaling>
          <c:orientation val="minMax"/>
        </c:scaling>
        <c:delete val="1"/>
        <c:axPos val="b"/>
        <c:numFmt formatCode="General" sourceLinked="1"/>
        <c:majorTickMark val="out"/>
        <c:minorTickMark val="none"/>
        <c:tickLblPos val="nextTo"/>
        <c:crossAx val="1251490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'Doughnut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8E-4D06-BFF8-D1D1246616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8E-4D06-BFF8-D1D1246616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8E-4D06-BFF8-D1D1246616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C17-4C30-854B-E0F9662C85F7}"/>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Bar chart!PivotTable9</c:name>
    <c:fmtId val="0"/>
  </c:pivotSource>
  <c:chart>
    <c:autoTitleDeleted val="1"/>
    <c:pivotFmts>
      <c:pivotFmt>
        <c:idx val="0"/>
        <c:spPr>
          <a:solidFill>
            <a:schemeClr val="accent1"/>
          </a:solidFill>
          <a:ln>
            <a:solidFill>
              <a:schemeClr val="accent1">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solidFill>
              <a:schemeClr val="accent1">
                <a:lumMod val="40000"/>
                <a:lumOff val="60000"/>
              </a:schemeClr>
            </a:solidFill>
          </a:ln>
          <a:effectLst/>
        </c:spPr>
      </c:pivotFmt>
      <c:pivotFmt>
        <c:idx val="2"/>
        <c:spPr>
          <a:solidFill>
            <a:schemeClr val="accent1">
              <a:lumMod val="40000"/>
              <a:lumOff val="60000"/>
            </a:schemeClr>
          </a:solidFill>
          <a:ln>
            <a:solidFill>
              <a:schemeClr val="accent1">
                <a:lumMod val="40000"/>
                <a:lumOff val="60000"/>
              </a:schemeClr>
            </a:solidFill>
          </a:ln>
          <a:effectLst/>
        </c:spPr>
      </c:pivotFmt>
      <c:pivotFmt>
        <c:idx val="3"/>
        <c:spPr>
          <a:solidFill>
            <a:schemeClr val="accent1">
              <a:lumMod val="40000"/>
              <a:lumOff val="60000"/>
            </a:schemeClr>
          </a:solidFill>
          <a:ln>
            <a:solidFill>
              <a:schemeClr val="accent1">
                <a:lumMod val="40000"/>
                <a:lumOff val="60000"/>
              </a:schemeClr>
            </a:solidFill>
          </a:ln>
          <a:effectLst/>
        </c:spPr>
      </c:pivotFmt>
      <c:pivotFmt>
        <c:idx val="4"/>
        <c:spPr>
          <a:solidFill>
            <a:schemeClr val="accent1">
              <a:lumMod val="40000"/>
              <a:lumOff val="60000"/>
            </a:schemeClr>
          </a:solidFill>
          <a:ln>
            <a:solidFill>
              <a:schemeClr val="accent1">
                <a:lumMod val="40000"/>
                <a:lumOff val="60000"/>
              </a:schemeClr>
            </a:solidFill>
          </a:ln>
          <a:effectLst/>
        </c:spPr>
      </c:pivotFmt>
      <c:pivotFmt>
        <c:idx val="5"/>
        <c:spPr>
          <a:solidFill>
            <a:schemeClr val="accent1">
              <a:lumMod val="40000"/>
              <a:lumOff val="60000"/>
            </a:schemeClr>
          </a:solidFill>
          <a:ln>
            <a:solidFill>
              <a:schemeClr val="accent1">
                <a:lumMod val="40000"/>
                <a:lumOff val="60000"/>
              </a:schemeClr>
            </a:solidFill>
          </a:ln>
          <a:effectLst/>
        </c:spPr>
      </c:pivotFmt>
    </c:pivotFmts>
    <c:plotArea>
      <c:layout/>
      <c:barChart>
        <c:barDir val="bar"/>
        <c:grouping val="clustered"/>
        <c:varyColors val="0"/>
        <c:ser>
          <c:idx val="0"/>
          <c:order val="0"/>
          <c:tx>
            <c:strRef>
              <c:f>'top 5 Bar chart'!$B$3</c:f>
              <c:strCache>
                <c:ptCount val="1"/>
                <c:pt idx="0">
                  <c:v>Total</c:v>
                </c:pt>
              </c:strCache>
            </c:strRef>
          </c:tx>
          <c:spPr>
            <a:solidFill>
              <a:schemeClr val="accent1"/>
            </a:solidFill>
            <a:ln>
              <a:solidFill>
                <a:schemeClr val="accent1">
                  <a:lumMod val="40000"/>
                  <a:lumOff val="60000"/>
                </a:schemeClr>
              </a:solidFill>
            </a:ln>
            <a:effectLst/>
          </c:spPr>
          <c:invertIfNegative val="0"/>
          <c:dPt>
            <c:idx val="0"/>
            <c:invertIfNegative val="0"/>
            <c:bubble3D val="0"/>
            <c:spPr>
              <a:solidFill>
                <a:schemeClr val="accent1">
                  <a:lumMod val="40000"/>
                  <a:lumOff val="60000"/>
                </a:schemeClr>
              </a:solidFill>
              <a:ln>
                <a:solidFill>
                  <a:schemeClr val="accent1">
                    <a:lumMod val="40000"/>
                    <a:lumOff val="60000"/>
                  </a:schemeClr>
                </a:solidFill>
              </a:ln>
              <a:effectLst/>
            </c:spPr>
            <c:extLst>
              <c:ext xmlns:c16="http://schemas.microsoft.com/office/drawing/2014/chart" uri="{C3380CC4-5D6E-409C-BE32-E72D297353CC}">
                <c16:uniqueId val="{00000004-A669-4F1D-87F6-AC2BFE55DDA2}"/>
              </c:ext>
            </c:extLst>
          </c:dPt>
          <c:dPt>
            <c:idx val="1"/>
            <c:invertIfNegative val="0"/>
            <c:bubble3D val="0"/>
            <c:spPr>
              <a:solidFill>
                <a:schemeClr val="accent1">
                  <a:lumMod val="40000"/>
                  <a:lumOff val="60000"/>
                </a:schemeClr>
              </a:solidFill>
              <a:ln>
                <a:solidFill>
                  <a:schemeClr val="accent1">
                    <a:lumMod val="40000"/>
                    <a:lumOff val="60000"/>
                  </a:schemeClr>
                </a:solidFill>
              </a:ln>
              <a:effectLst/>
            </c:spPr>
            <c:extLst>
              <c:ext xmlns:c16="http://schemas.microsoft.com/office/drawing/2014/chart" uri="{C3380CC4-5D6E-409C-BE32-E72D297353CC}">
                <c16:uniqueId val="{00000003-A669-4F1D-87F6-AC2BFE55DDA2}"/>
              </c:ext>
            </c:extLst>
          </c:dPt>
          <c:dPt>
            <c:idx val="2"/>
            <c:invertIfNegative val="0"/>
            <c:bubble3D val="0"/>
            <c:spPr>
              <a:solidFill>
                <a:schemeClr val="accent1">
                  <a:lumMod val="40000"/>
                  <a:lumOff val="60000"/>
                </a:schemeClr>
              </a:solidFill>
              <a:ln>
                <a:solidFill>
                  <a:schemeClr val="accent1">
                    <a:lumMod val="40000"/>
                    <a:lumOff val="60000"/>
                  </a:schemeClr>
                </a:solidFill>
              </a:ln>
              <a:effectLst/>
            </c:spPr>
            <c:extLst>
              <c:ext xmlns:c16="http://schemas.microsoft.com/office/drawing/2014/chart" uri="{C3380CC4-5D6E-409C-BE32-E72D297353CC}">
                <c16:uniqueId val="{00000000-A669-4F1D-87F6-AC2BFE55DDA2}"/>
              </c:ext>
            </c:extLst>
          </c:dPt>
          <c:dPt>
            <c:idx val="3"/>
            <c:invertIfNegative val="0"/>
            <c:bubble3D val="0"/>
            <c:spPr>
              <a:solidFill>
                <a:schemeClr val="accent1">
                  <a:lumMod val="40000"/>
                  <a:lumOff val="60000"/>
                </a:schemeClr>
              </a:solidFill>
              <a:ln>
                <a:solidFill>
                  <a:schemeClr val="accent1">
                    <a:lumMod val="40000"/>
                    <a:lumOff val="60000"/>
                  </a:schemeClr>
                </a:solidFill>
              </a:ln>
              <a:effectLst/>
            </c:spPr>
            <c:extLst>
              <c:ext xmlns:c16="http://schemas.microsoft.com/office/drawing/2014/chart" uri="{C3380CC4-5D6E-409C-BE32-E72D297353CC}">
                <c16:uniqueId val="{00000001-A669-4F1D-87F6-AC2BFE55DDA2}"/>
              </c:ext>
            </c:extLst>
          </c:dPt>
          <c:dPt>
            <c:idx val="4"/>
            <c:invertIfNegative val="0"/>
            <c:bubble3D val="0"/>
            <c:spPr>
              <a:solidFill>
                <a:schemeClr val="accent1">
                  <a:lumMod val="40000"/>
                  <a:lumOff val="60000"/>
                </a:schemeClr>
              </a:solidFill>
              <a:ln>
                <a:solidFill>
                  <a:schemeClr val="accent1">
                    <a:lumMod val="40000"/>
                    <a:lumOff val="60000"/>
                  </a:schemeClr>
                </a:solidFill>
              </a:ln>
              <a:effectLst/>
            </c:spPr>
            <c:extLst>
              <c:ext xmlns:c16="http://schemas.microsoft.com/office/drawing/2014/chart" uri="{C3380CC4-5D6E-409C-BE32-E72D297353CC}">
                <c16:uniqueId val="{00000002-A669-4F1D-87F6-AC2BFE55DD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Bar chart'!$A$4:$A$9</c:f>
              <c:strCache>
                <c:ptCount val="5"/>
                <c:pt idx="0">
                  <c:v>Phones</c:v>
                </c:pt>
                <c:pt idx="1">
                  <c:v>Chairs</c:v>
                </c:pt>
                <c:pt idx="2">
                  <c:v>Storage</c:v>
                </c:pt>
                <c:pt idx="3">
                  <c:v>Tables</c:v>
                </c:pt>
                <c:pt idx="4">
                  <c:v>Binders</c:v>
                </c:pt>
              </c:strCache>
            </c:strRef>
          </c:cat>
          <c:val>
            <c:numRef>
              <c:f>'top 5 Bar chart'!$B$4:$B$9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152C-413B-918B-E40774799059}"/>
            </c:ext>
          </c:extLst>
        </c:ser>
        <c:dLbls>
          <c:dLblPos val="inEnd"/>
          <c:showLegendKey val="0"/>
          <c:showVal val="1"/>
          <c:showCatName val="0"/>
          <c:showSerName val="0"/>
          <c:showPercent val="0"/>
          <c:showBubbleSize val="0"/>
        </c:dLbls>
        <c:gapWidth val="182"/>
        <c:axId val="419328319"/>
        <c:axId val="419317279"/>
      </c:barChart>
      <c:catAx>
        <c:axId val="41932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17279"/>
        <c:crosses val="autoZero"/>
        <c:auto val="1"/>
        <c:lblAlgn val="ctr"/>
        <c:lblOffset val="100"/>
        <c:noMultiLvlLbl val="0"/>
      </c:catAx>
      <c:valAx>
        <c:axId val="41931727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1932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55555555555558E-3"/>
          <c:y val="5.0454124889065125E-3"/>
          <c:w val="0.9555555555555556"/>
          <c:h val="0.9856944444444444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2-D2F9-41C8-8B89-3CD59DCCC020}"/>
            </c:ext>
          </c:extLst>
        </c:ser>
        <c:dLbls>
          <c:showLegendKey val="0"/>
          <c:showVal val="0"/>
          <c:showCatName val="0"/>
          <c:showSerName val="0"/>
          <c:showPercent val="0"/>
          <c:showBubbleSize val="0"/>
        </c:dLbls>
        <c:smooth val="0"/>
        <c:axId val="428506255"/>
        <c:axId val="428510095"/>
      </c:lineChart>
      <c:catAx>
        <c:axId val="428506255"/>
        <c:scaling>
          <c:orientation val="minMax"/>
        </c:scaling>
        <c:delete val="1"/>
        <c:axPos val="b"/>
        <c:numFmt formatCode="General" sourceLinked="1"/>
        <c:majorTickMark val="none"/>
        <c:minorTickMark val="none"/>
        <c:tickLblPos val="nextTo"/>
        <c:crossAx val="428510095"/>
        <c:crosses val="autoZero"/>
        <c:auto val="1"/>
        <c:lblAlgn val="ctr"/>
        <c:lblOffset val="100"/>
        <c:noMultiLvlLbl val="0"/>
      </c:catAx>
      <c:valAx>
        <c:axId val="428510095"/>
        <c:scaling>
          <c:orientation val="minMax"/>
        </c:scaling>
        <c:delete val="1"/>
        <c:axPos val="l"/>
        <c:numFmt formatCode="General" sourceLinked="1"/>
        <c:majorTickMark val="none"/>
        <c:minorTickMark val="none"/>
        <c:tickLblPos val="nextTo"/>
        <c:crossAx val="4285062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626865671641784E-2"/>
          <c:y val="0.31319910514541388"/>
          <c:w val="0.81757877280265345"/>
          <c:h val="0.50782997762863535"/>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551-4173-A5A4-1A477246D901}"/>
            </c:ext>
          </c:extLst>
        </c:ser>
        <c:dLbls>
          <c:showLegendKey val="0"/>
          <c:showVal val="0"/>
          <c:showCatName val="0"/>
          <c:showSerName val="0"/>
          <c:showPercent val="0"/>
          <c:showBubbleSize val="0"/>
        </c:dLbls>
        <c:smooth val="0"/>
        <c:axId val="428522095"/>
        <c:axId val="428533615"/>
      </c:lineChart>
      <c:catAx>
        <c:axId val="428522095"/>
        <c:scaling>
          <c:orientation val="minMax"/>
        </c:scaling>
        <c:delete val="1"/>
        <c:axPos val="b"/>
        <c:numFmt formatCode="General" sourceLinked="1"/>
        <c:majorTickMark val="none"/>
        <c:minorTickMark val="none"/>
        <c:tickLblPos val="nextTo"/>
        <c:crossAx val="428533615"/>
        <c:crosses val="autoZero"/>
        <c:auto val="1"/>
        <c:lblAlgn val="ctr"/>
        <c:lblOffset val="100"/>
        <c:noMultiLvlLbl val="0"/>
      </c:catAx>
      <c:valAx>
        <c:axId val="428533615"/>
        <c:scaling>
          <c:orientation val="minMax"/>
        </c:scaling>
        <c:delete val="1"/>
        <c:axPos val="l"/>
        <c:numFmt formatCode="General" sourceLinked="1"/>
        <c:majorTickMark val="none"/>
        <c:minorTickMark val="none"/>
        <c:tickLblPos val="nextTo"/>
        <c:crossAx val="4285220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80286738351254483"/>
          <c:h val="0.38375350140056025"/>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3B1-4B91-AD23-250C745E518B}"/>
            </c:ext>
          </c:extLst>
        </c:ser>
        <c:dLbls>
          <c:showLegendKey val="0"/>
          <c:showVal val="0"/>
          <c:showCatName val="0"/>
          <c:showSerName val="0"/>
          <c:showPercent val="0"/>
          <c:showBubbleSize val="0"/>
        </c:dLbls>
        <c:smooth val="0"/>
        <c:axId val="428542735"/>
        <c:axId val="428526415"/>
      </c:lineChart>
      <c:catAx>
        <c:axId val="428542735"/>
        <c:scaling>
          <c:orientation val="minMax"/>
        </c:scaling>
        <c:delete val="1"/>
        <c:axPos val="b"/>
        <c:numFmt formatCode="General" sourceLinked="1"/>
        <c:majorTickMark val="none"/>
        <c:minorTickMark val="none"/>
        <c:tickLblPos val="nextTo"/>
        <c:crossAx val="428526415"/>
        <c:crosses val="autoZero"/>
        <c:auto val="1"/>
        <c:lblAlgn val="ctr"/>
        <c:lblOffset val="100"/>
        <c:noMultiLvlLbl val="0"/>
      </c:catAx>
      <c:valAx>
        <c:axId val="428526415"/>
        <c:scaling>
          <c:orientation val="minMax"/>
        </c:scaling>
        <c:delete val="1"/>
        <c:axPos val="l"/>
        <c:numFmt formatCode="General" sourceLinked="1"/>
        <c:majorTickMark val="none"/>
        <c:minorTickMark val="none"/>
        <c:tickLblPos val="nextTo"/>
        <c:crossAx val="4285427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83D-4F20-85B6-2B07A8D906AF}"/>
            </c:ext>
          </c:extLst>
        </c:ser>
        <c:dLbls>
          <c:showLegendKey val="0"/>
          <c:showVal val="0"/>
          <c:showCatName val="0"/>
          <c:showSerName val="0"/>
          <c:showPercent val="0"/>
          <c:showBubbleSize val="0"/>
        </c:dLbls>
        <c:smooth val="0"/>
        <c:axId val="428554735"/>
        <c:axId val="428555695"/>
      </c:lineChart>
      <c:catAx>
        <c:axId val="428554735"/>
        <c:scaling>
          <c:orientation val="minMax"/>
        </c:scaling>
        <c:delete val="1"/>
        <c:axPos val="b"/>
        <c:numFmt formatCode="General" sourceLinked="1"/>
        <c:majorTickMark val="none"/>
        <c:minorTickMark val="none"/>
        <c:tickLblPos val="nextTo"/>
        <c:crossAx val="428555695"/>
        <c:crosses val="autoZero"/>
        <c:auto val="1"/>
        <c:lblAlgn val="ctr"/>
        <c:lblOffset val="100"/>
        <c:noMultiLvlLbl val="0"/>
      </c:catAx>
      <c:valAx>
        <c:axId val="428555695"/>
        <c:scaling>
          <c:orientation val="minMax"/>
        </c:scaling>
        <c:delete val="1"/>
        <c:axPos val="l"/>
        <c:numFmt formatCode="General" sourceLinked="1"/>
        <c:majorTickMark val="none"/>
        <c:minorTickMark val="none"/>
        <c:tickLblPos val="nextTo"/>
        <c:crossAx val="4285547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976-4CF3-8ACE-8B74A173B289}"/>
            </c:ext>
          </c:extLst>
        </c:ser>
        <c:dLbls>
          <c:showLegendKey val="0"/>
          <c:showVal val="0"/>
          <c:showCatName val="0"/>
          <c:showSerName val="0"/>
          <c:showPercent val="0"/>
          <c:showBubbleSize val="0"/>
        </c:dLbls>
        <c:smooth val="0"/>
        <c:axId val="288485967"/>
        <c:axId val="288477327"/>
      </c:lineChart>
      <c:catAx>
        <c:axId val="288485967"/>
        <c:scaling>
          <c:orientation val="minMax"/>
        </c:scaling>
        <c:delete val="1"/>
        <c:axPos val="b"/>
        <c:numFmt formatCode="General" sourceLinked="1"/>
        <c:majorTickMark val="none"/>
        <c:minorTickMark val="none"/>
        <c:tickLblPos val="nextTo"/>
        <c:crossAx val="288477327"/>
        <c:crosses val="autoZero"/>
        <c:auto val="1"/>
        <c:lblAlgn val="ctr"/>
        <c:lblOffset val="100"/>
        <c:noMultiLvlLbl val="0"/>
      </c:catAx>
      <c:valAx>
        <c:axId val="288477327"/>
        <c:scaling>
          <c:orientation val="minMax"/>
        </c:scaling>
        <c:delete val="1"/>
        <c:axPos val="l"/>
        <c:numFmt formatCode="General" sourceLinked="1"/>
        <c:majorTickMark val="none"/>
        <c:minorTickMark val="none"/>
        <c:tickLblPos val="nextTo"/>
        <c:crossAx val="2884859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1286089238845"/>
          <c:y val="0.24621306308003366"/>
          <c:w val="0.52282214723159603"/>
          <c:h val="0.50423903351793942"/>
        </c:manualLayout>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EE5-430C-8F1A-07CB396D8F87}"/>
            </c:ext>
          </c:extLst>
        </c:ser>
        <c:dLbls>
          <c:showLegendKey val="0"/>
          <c:showVal val="0"/>
          <c:showCatName val="0"/>
          <c:showSerName val="0"/>
          <c:showPercent val="0"/>
          <c:showBubbleSize val="0"/>
        </c:dLbls>
        <c:axId val="124038431"/>
        <c:axId val="12514902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EE5-430C-8F1A-07CB396D8F87}"/>
            </c:ext>
          </c:extLst>
        </c:ser>
        <c:dLbls>
          <c:showLegendKey val="0"/>
          <c:showVal val="0"/>
          <c:showCatName val="0"/>
          <c:showSerName val="0"/>
          <c:showPercent val="0"/>
          <c:showBubbleSize val="0"/>
        </c:dLbls>
        <c:gapWidth val="219"/>
        <c:axId val="125158623"/>
        <c:axId val="125163423"/>
      </c:barChart>
      <c:catAx>
        <c:axId val="12515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63423"/>
        <c:crosses val="autoZero"/>
        <c:auto val="1"/>
        <c:lblAlgn val="ctr"/>
        <c:lblOffset val="100"/>
        <c:noMultiLvlLbl val="0"/>
      </c:catAx>
      <c:valAx>
        <c:axId val="125163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58623"/>
        <c:crosses val="autoZero"/>
        <c:crossBetween val="between"/>
      </c:valAx>
      <c:valAx>
        <c:axId val="12514902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38431"/>
        <c:crosses val="max"/>
        <c:crossBetween val="between"/>
      </c:valAx>
      <c:catAx>
        <c:axId val="124038431"/>
        <c:scaling>
          <c:orientation val="minMax"/>
        </c:scaling>
        <c:delete val="1"/>
        <c:axPos val="b"/>
        <c:numFmt formatCode="General" sourceLinked="1"/>
        <c:majorTickMark val="out"/>
        <c:minorTickMark val="none"/>
        <c:tickLblPos val="nextTo"/>
        <c:crossAx val="125149023"/>
        <c:crosses val="autoZero"/>
        <c:auto val="1"/>
        <c:lblAlgn val="ctr"/>
        <c:lblOffset val="100"/>
        <c:noMultiLvlLbl val="0"/>
      </c:catAx>
      <c:spPr>
        <a:noFill/>
        <a:ln>
          <a:noFill/>
        </a:ln>
        <a:effectLst/>
      </c:spPr>
    </c:plotArea>
    <c:legend>
      <c:legendPos val="t"/>
      <c:layout>
        <c:manualLayout>
          <c:xMode val="edge"/>
          <c:yMode val="edge"/>
          <c:x val="0.24784924356365562"/>
          <c:y val="5.3191489361702128E-2"/>
          <c:w val="0.51179185466985166"/>
          <c:h val="0.149602110906349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 chart!PivotTable5</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7290205402304391"/>
          <c:y val="0.18085199406422872"/>
          <c:w val="0.49860514035350184"/>
          <c:h val="0.7703131884504596"/>
        </c:manualLayout>
      </c:layout>
      <c:doughnutChart>
        <c:varyColors val="1"/>
        <c:ser>
          <c:idx val="0"/>
          <c:order val="0"/>
          <c:tx>
            <c:strRef>
              <c:f>'Doughnut chart'!$B$3</c:f>
              <c:strCache>
                <c:ptCount val="1"/>
                <c:pt idx="0">
                  <c:v>Total</c:v>
                </c:pt>
              </c:strCache>
            </c:strRef>
          </c:tx>
          <c:explosion val="3"/>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D84-46BF-A8B1-264F39246B0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D84-46BF-A8B1-264F39246B0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D84-46BF-A8B1-264F39246B0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D84-46BF-A8B1-264F39246B0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4.9999999999999996E-2"/>
          <c:y val="5.5555555555555552E-2"/>
          <c:w val="0.89999999999999991"/>
          <c:h val="8.94105424321959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Bar chart!PivotTable9</c:name>
    <c:fmtId val="6"/>
  </c:pivotSource>
  <c:chart>
    <c:autoTitleDeleted val="1"/>
    <c:pivotFmts>
      <c:pivotFmt>
        <c:idx val="0"/>
        <c:spPr>
          <a:solidFill>
            <a:schemeClr val="accent1"/>
          </a:solidFill>
          <a:ln>
            <a:solidFill>
              <a:schemeClr val="accent1">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solidFill>
              <a:schemeClr val="accent1">
                <a:lumMod val="40000"/>
                <a:lumOff val="60000"/>
              </a:schemeClr>
            </a:solidFill>
          </a:ln>
          <a:effectLst/>
        </c:spPr>
      </c:pivotFmt>
      <c:pivotFmt>
        <c:idx val="2"/>
        <c:spPr>
          <a:solidFill>
            <a:schemeClr val="accent1">
              <a:lumMod val="40000"/>
              <a:lumOff val="60000"/>
            </a:schemeClr>
          </a:solidFill>
          <a:ln>
            <a:solidFill>
              <a:schemeClr val="accent1">
                <a:lumMod val="40000"/>
                <a:lumOff val="60000"/>
              </a:schemeClr>
            </a:solidFill>
          </a:ln>
          <a:effectLst/>
        </c:spPr>
      </c:pivotFmt>
      <c:pivotFmt>
        <c:idx val="3"/>
        <c:spPr>
          <a:solidFill>
            <a:schemeClr val="accent1">
              <a:lumMod val="40000"/>
              <a:lumOff val="60000"/>
            </a:schemeClr>
          </a:solidFill>
          <a:ln>
            <a:solidFill>
              <a:schemeClr val="accent1">
                <a:lumMod val="40000"/>
                <a:lumOff val="60000"/>
              </a:schemeClr>
            </a:solidFill>
          </a:ln>
          <a:effectLst/>
        </c:spPr>
      </c:pivotFmt>
      <c:pivotFmt>
        <c:idx val="4"/>
        <c:spPr>
          <a:solidFill>
            <a:schemeClr val="accent1">
              <a:lumMod val="40000"/>
              <a:lumOff val="60000"/>
            </a:schemeClr>
          </a:solidFill>
          <a:ln>
            <a:solidFill>
              <a:schemeClr val="accent1">
                <a:lumMod val="40000"/>
                <a:lumOff val="60000"/>
              </a:schemeClr>
            </a:solidFill>
          </a:ln>
          <a:effectLst/>
        </c:spPr>
      </c:pivotFmt>
      <c:pivotFmt>
        <c:idx val="5"/>
        <c:spPr>
          <a:solidFill>
            <a:schemeClr val="accent1">
              <a:lumMod val="40000"/>
              <a:lumOff val="60000"/>
            </a:schemeClr>
          </a:solidFill>
          <a:ln>
            <a:solidFill>
              <a:schemeClr val="accent1">
                <a:lumMod val="40000"/>
                <a:lumOff val="60000"/>
              </a:schemeClr>
            </a:solidFill>
          </a:ln>
          <a:effectLst/>
        </c:spPr>
      </c:pivotFmt>
      <c:pivotFmt>
        <c:idx val="6"/>
        <c:spPr>
          <a:solidFill>
            <a:schemeClr val="accent1"/>
          </a:solidFill>
          <a:ln>
            <a:solidFill>
              <a:schemeClr val="accent1">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a:solidFill>
              <a:schemeClr val="accent1">
                <a:lumMod val="40000"/>
                <a:lumOff val="60000"/>
              </a:schemeClr>
            </a:solidFill>
          </a:ln>
          <a:effectLst/>
        </c:spPr>
      </c:pivotFmt>
      <c:pivotFmt>
        <c:idx val="8"/>
        <c:spPr>
          <a:solidFill>
            <a:schemeClr val="accent1">
              <a:lumMod val="40000"/>
              <a:lumOff val="60000"/>
            </a:schemeClr>
          </a:solidFill>
          <a:ln>
            <a:solidFill>
              <a:schemeClr val="accent1">
                <a:lumMod val="40000"/>
                <a:lumOff val="60000"/>
              </a:schemeClr>
            </a:solidFill>
          </a:ln>
          <a:effectLst/>
        </c:spPr>
      </c:pivotFmt>
      <c:pivotFmt>
        <c:idx val="9"/>
        <c:spPr>
          <a:solidFill>
            <a:schemeClr val="accent1">
              <a:lumMod val="40000"/>
              <a:lumOff val="60000"/>
            </a:schemeClr>
          </a:solidFill>
          <a:ln>
            <a:solidFill>
              <a:schemeClr val="accent1">
                <a:lumMod val="40000"/>
                <a:lumOff val="60000"/>
              </a:schemeClr>
            </a:solidFill>
          </a:ln>
          <a:effectLst/>
        </c:spPr>
      </c:pivotFmt>
      <c:pivotFmt>
        <c:idx val="10"/>
        <c:spPr>
          <a:solidFill>
            <a:schemeClr val="accent1">
              <a:lumMod val="40000"/>
              <a:lumOff val="60000"/>
            </a:schemeClr>
          </a:solidFill>
          <a:ln>
            <a:solidFill>
              <a:schemeClr val="accent1">
                <a:lumMod val="40000"/>
                <a:lumOff val="60000"/>
              </a:schemeClr>
            </a:solidFill>
          </a:ln>
          <a:effectLst/>
        </c:spPr>
      </c:pivotFmt>
      <c:pivotFmt>
        <c:idx val="11"/>
        <c:spPr>
          <a:solidFill>
            <a:schemeClr val="accent1">
              <a:lumMod val="40000"/>
              <a:lumOff val="60000"/>
            </a:schemeClr>
          </a:solidFill>
          <a:ln>
            <a:solidFill>
              <a:schemeClr val="accent1">
                <a:lumMod val="40000"/>
                <a:lumOff val="60000"/>
              </a:schemeClr>
            </a:solidFill>
          </a:ln>
          <a:effectLst/>
        </c:spPr>
      </c:pivotFmt>
      <c:pivotFmt>
        <c:idx val="12"/>
        <c:spPr>
          <a:solidFill>
            <a:schemeClr val="accent1">
              <a:lumMod val="75000"/>
            </a:schemeClr>
          </a:solidFill>
          <a:ln>
            <a:solidFill>
              <a:schemeClr val="accent1">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solidFill>
              <a:schemeClr val="accent1">
                <a:lumMod val="40000"/>
                <a:lumOff val="60000"/>
              </a:schemeClr>
            </a:solidFill>
          </a:ln>
          <a:effectLst/>
        </c:spPr>
      </c:pivotFmt>
      <c:pivotFmt>
        <c:idx val="14"/>
        <c:spPr>
          <a:solidFill>
            <a:schemeClr val="accent1">
              <a:lumMod val="75000"/>
            </a:schemeClr>
          </a:solidFill>
          <a:ln>
            <a:solidFill>
              <a:schemeClr val="accent1">
                <a:lumMod val="40000"/>
                <a:lumOff val="60000"/>
              </a:schemeClr>
            </a:solidFill>
          </a:ln>
          <a:effectLst/>
        </c:spPr>
      </c:pivotFmt>
      <c:pivotFmt>
        <c:idx val="15"/>
        <c:spPr>
          <a:solidFill>
            <a:schemeClr val="accent1">
              <a:lumMod val="75000"/>
            </a:schemeClr>
          </a:solidFill>
          <a:ln>
            <a:solidFill>
              <a:schemeClr val="accent1">
                <a:lumMod val="40000"/>
                <a:lumOff val="60000"/>
              </a:schemeClr>
            </a:solidFill>
          </a:ln>
          <a:effectLst/>
        </c:spPr>
      </c:pivotFmt>
      <c:pivotFmt>
        <c:idx val="16"/>
        <c:spPr>
          <a:solidFill>
            <a:schemeClr val="accent1">
              <a:lumMod val="75000"/>
            </a:schemeClr>
          </a:solidFill>
          <a:ln>
            <a:solidFill>
              <a:schemeClr val="accent1">
                <a:lumMod val="40000"/>
                <a:lumOff val="60000"/>
              </a:schemeClr>
            </a:solidFill>
          </a:ln>
          <a:effectLst/>
        </c:spPr>
      </c:pivotFmt>
      <c:pivotFmt>
        <c:idx val="17"/>
        <c:spPr>
          <a:solidFill>
            <a:schemeClr val="accent1">
              <a:lumMod val="75000"/>
            </a:schemeClr>
          </a:solidFill>
          <a:ln>
            <a:solidFill>
              <a:schemeClr val="accent1">
                <a:lumMod val="40000"/>
                <a:lumOff val="60000"/>
              </a:schemeClr>
            </a:solidFill>
          </a:ln>
          <a:effectLst/>
        </c:spPr>
      </c:pivotFmt>
    </c:pivotFmts>
    <c:plotArea>
      <c:layout>
        <c:manualLayout>
          <c:layoutTarget val="inner"/>
          <c:xMode val="edge"/>
          <c:yMode val="edge"/>
          <c:x val="0.17026132602989844"/>
          <c:y val="0.13429626676412285"/>
          <c:w val="0.77498320774419327"/>
          <c:h val="0.75467309665876536"/>
        </c:manualLayout>
      </c:layout>
      <c:barChart>
        <c:barDir val="bar"/>
        <c:grouping val="clustered"/>
        <c:varyColors val="0"/>
        <c:ser>
          <c:idx val="0"/>
          <c:order val="0"/>
          <c:tx>
            <c:strRef>
              <c:f>'top 5 Bar chart'!$B$3</c:f>
              <c:strCache>
                <c:ptCount val="1"/>
                <c:pt idx="0">
                  <c:v>Total</c:v>
                </c:pt>
              </c:strCache>
            </c:strRef>
          </c:tx>
          <c:spPr>
            <a:solidFill>
              <a:schemeClr val="accent1">
                <a:lumMod val="75000"/>
              </a:schemeClr>
            </a:solidFill>
            <a:ln>
              <a:solidFill>
                <a:schemeClr val="accent1">
                  <a:lumMod val="40000"/>
                  <a:lumOff val="60000"/>
                </a:schemeClr>
              </a:solidFill>
            </a:ln>
            <a:effectLst/>
          </c:spPr>
          <c:invertIfNegative val="0"/>
          <c:dPt>
            <c:idx val="0"/>
            <c:invertIfNegative val="0"/>
            <c:bubble3D val="0"/>
            <c:spPr>
              <a:solidFill>
                <a:schemeClr val="accent1">
                  <a:lumMod val="75000"/>
                </a:schemeClr>
              </a:solidFill>
              <a:ln>
                <a:solidFill>
                  <a:schemeClr val="accent1">
                    <a:lumMod val="40000"/>
                    <a:lumOff val="60000"/>
                  </a:schemeClr>
                </a:solidFill>
              </a:ln>
              <a:effectLst/>
            </c:spPr>
            <c:extLst>
              <c:ext xmlns:c16="http://schemas.microsoft.com/office/drawing/2014/chart" uri="{C3380CC4-5D6E-409C-BE32-E72D297353CC}">
                <c16:uniqueId val="{00000001-9823-49A6-BC8D-AE54061C3158}"/>
              </c:ext>
            </c:extLst>
          </c:dPt>
          <c:dPt>
            <c:idx val="1"/>
            <c:invertIfNegative val="0"/>
            <c:bubble3D val="0"/>
            <c:spPr>
              <a:solidFill>
                <a:schemeClr val="accent1">
                  <a:lumMod val="75000"/>
                </a:schemeClr>
              </a:solidFill>
              <a:ln>
                <a:solidFill>
                  <a:schemeClr val="accent1">
                    <a:lumMod val="40000"/>
                    <a:lumOff val="60000"/>
                  </a:schemeClr>
                </a:solidFill>
              </a:ln>
              <a:effectLst/>
            </c:spPr>
            <c:extLst>
              <c:ext xmlns:c16="http://schemas.microsoft.com/office/drawing/2014/chart" uri="{C3380CC4-5D6E-409C-BE32-E72D297353CC}">
                <c16:uniqueId val="{00000003-9823-49A6-BC8D-AE54061C3158}"/>
              </c:ext>
            </c:extLst>
          </c:dPt>
          <c:dPt>
            <c:idx val="2"/>
            <c:invertIfNegative val="0"/>
            <c:bubble3D val="0"/>
            <c:spPr>
              <a:solidFill>
                <a:schemeClr val="accent1">
                  <a:lumMod val="75000"/>
                </a:schemeClr>
              </a:solidFill>
              <a:ln>
                <a:solidFill>
                  <a:schemeClr val="accent1">
                    <a:lumMod val="40000"/>
                    <a:lumOff val="60000"/>
                  </a:schemeClr>
                </a:solidFill>
              </a:ln>
              <a:effectLst/>
            </c:spPr>
            <c:extLst>
              <c:ext xmlns:c16="http://schemas.microsoft.com/office/drawing/2014/chart" uri="{C3380CC4-5D6E-409C-BE32-E72D297353CC}">
                <c16:uniqueId val="{00000005-9823-49A6-BC8D-AE54061C3158}"/>
              </c:ext>
            </c:extLst>
          </c:dPt>
          <c:dPt>
            <c:idx val="3"/>
            <c:invertIfNegative val="0"/>
            <c:bubble3D val="0"/>
            <c:spPr>
              <a:solidFill>
                <a:schemeClr val="accent1">
                  <a:lumMod val="75000"/>
                </a:schemeClr>
              </a:solidFill>
              <a:ln>
                <a:solidFill>
                  <a:schemeClr val="accent1">
                    <a:lumMod val="40000"/>
                    <a:lumOff val="60000"/>
                  </a:schemeClr>
                </a:solidFill>
              </a:ln>
              <a:effectLst/>
            </c:spPr>
            <c:extLst>
              <c:ext xmlns:c16="http://schemas.microsoft.com/office/drawing/2014/chart" uri="{C3380CC4-5D6E-409C-BE32-E72D297353CC}">
                <c16:uniqueId val="{00000007-9823-49A6-BC8D-AE54061C3158}"/>
              </c:ext>
            </c:extLst>
          </c:dPt>
          <c:dPt>
            <c:idx val="4"/>
            <c:invertIfNegative val="0"/>
            <c:bubble3D val="0"/>
            <c:spPr>
              <a:solidFill>
                <a:schemeClr val="accent1">
                  <a:lumMod val="75000"/>
                </a:schemeClr>
              </a:solidFill>
              <a:ln>
                <a:solidFill>
                  <a:schemeClr val="accent1">
                    <a:lumMod val="40000"/>
                    <a:lumOff val="60000"/>
                  </a:schemeClr>
                </a:solidFill>
              </a:ln>
              <a:effectLst/>
            </c:spPr>
            <c:extLst>
              <c:ext xmlns:c16="http://schemas.microsoft.com/office/drawing/2014/chart" uri="{C3380CC4-5D6E-409C-BE32-E72D297353CC}">
                <c16:uniqueId val="{00000009-9823-49A6-BC8D-AE54061C31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Bar chart'!$A$4:$A$9</c:f>
              <c:strCache>
                <c:ptCount val="5"/>
                <c:pt idx="0">
                  <c:v>Phones</c:v>
                </c:pt>
                <c:pt idx="1">
                  <c:v>Chairs</c:v>
                </c:pt>
                <c:pt idx="2">
                  <c:v>Storage</c:v>
                </c:pt>
                <c:pt idx="3">
                  <c:v>Tables</c:v>
                </c:pt>
                <c:pt idx="4">
                  <c:v>Binders</c:v>
                </c:pt>
              </c:strCache>
            </c:strRef>
          </c:cat>
          <c:val>
            <c:numRef>
              <c:f>'top 5 Bar chart'!$B$4:$B$9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A-9823-49A6-BC8D-AE54061C3158}"/>
            </c:ext>
          </c:extLst>
        </c:ser>
        <c:dLbls>
          <c:dLblPos val="inEnd"/>
          <c:showLegendKey val="0"/>
          <c:showVal val="1"/>
          <c:showCatName val="0"/>
          <c:showSerName val="0"/>
          <c:showPercent val="0"/>
          <c:showBubbleSize val="0"/>
        </c:dLbls>
        <c:gapWidth val="182"/>
        <c:axId val="419328319"/>
        <c:axId val="419317279"/>
      </c:barChart>
      <c:catAx>
        <c:axId val="41932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17279"/>
        <c:crosses val="autoZero"/>
        <c:auto val="1"/>
        <c:lblAlgn val="ctr"/>
        <c:lblOffset val="100"/>
        <c:noMultiLvlLbl val="0"/>
      </c:catAx>
      <c:valAx>
        <c:axId val="419317279"/>
        <c:scaling>
          <c:orientation val="minMax"/>
        </c:scaling>
        <c:delete val="1"/>
        <c:axPos val="b"/>
        <c:majorGridlines>
          <c:spPr>
            <a:ln w="9525" cap="flat" cmpd="sng" algn="ctr">
              <a:solidFill>
                <a:schemeClr val="accent1">
                  <a:lumMod val="40000"/>
                  <a:lumOff val="60000"/>
                </a:schemeClr>
              </a:solidFill>
              <a:round/>
            </a:ln>
            <a:effectLst/>
          </c:spPr>
        </c:majorGridlines>
        <c:numFmt formatCode="General" sourceLinked="1"/>
        <c:majorTickMark val="none"/>
        <c:minorTickMark val="none"/>
        <c:tickLblPos val="nextTo"/>
        <c:crossAx val="419328319"/>
        <c:crosses val="autoZero"/>
        <c:crossBetween val="between"/>
      </c:valAx>
      <c:spPr>
        <a:noFill/>
        <a:ln>
          <a:solidFill>
            <a:schemeClr val="tx1">
              <a:lumMod val="95000"/>
              <a:lumOff val="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hade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hade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03587793051292E-2"/>
          <c:y val="0.45754221760015845"/>
          <c:w val="0.9555555555555556"/>
          <c:h val="0.5300591023244396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368-4A67-B121-F0E0C13ED699}"/>
            </c:ext>
          </c:extLst>
        </c:ser>
        <c:dLbls>
          <c:showLegendKey val="0"/>
          <c:showVal val="0"/>
          <c:showCatName val="0"/>
          <c:showSerName val="0"/>
          <c:showPercent val="0"/>
          <c:showBubbleSize val="0"/>
        </c:dLbls>
        <c:smooth val="0"/>
        <c:axId val="428506255"/>
        <c:axId val="428510095"/>
      </c:lineChart>
      <c:catAx>
        <c:axId val="428506255"/>
        <c:scaling>
          <c:orientation val="minMax"/>
        </c:scaling>
        <c:delete val="1"/>
        <c:axPos val="b"/>
        <c:numFmt formatCode="General" sourceLinked="1"/>
        <c:majorTickMark val="none"/>
        <c:minorTickMark val="none"/>
        <c:tickLblPos val="nextTo"/>
        <c:crossAx val="428510095"/>
        <c:crosses val="autoZero"/>
        <c:auto val="1"/>
        <c:lblAlgn val="ctr"/>
        <c:lblOffset val="100"/>
        <c:noMultiLvlLbl val="0"/>
      </c:catAx>
      <c:valAx>
        <c:axId val="428510095"/>
        <c:scaling>
          <c:orientation val="minMax"/>
        </c:scaling>
        <c:delete val="1"/>
        <c:axPos val="l"/>
        <c:numFmt formatCode="General" sourceLinked="1"/>
        <c:majorTickMark val="none"/>
        <c:minorTickMark val="none"/>
        <c:tickLblPos val="nextTo"/>
        <c:crossAx val="4285062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918739635157543E-2"/>
          <c:y val="0.26845637583892618"/>
          <c:w val="0.81757877280265345"/>
          <c:h val="0.50782997762863535"/>
        </c:manualLayout>
      </c:layout>
      <c:lineChart>
        <c:grouping val="standard"/>
        <c:varyColors val="0"/>
        <c:ser>
          <c:idx val="0"/>
          <c:order val="0"/>
          <c:tx>
            <c:strRef>
              <c:f>KPI!$F$3</c:f>
              <c:strCache>
                <c:ptCount val="1"/>
                <c:pt idx="0">
                  <c:v>Total</c:v>
                </c:pt>
              </c:strCache>
            </c:strRef>
          </c:tx>
          <c:spPr>
            <a:ln w="28575" cap="rnd">
              <a:solidFill>
                <a:schemeClr val="accent1">
                  <a:lumMod val="7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7B7-4667-B5F6-A90BF05B38CA}"/>
            </c:ext>
          </c:extLst>
        </c:ser>
        <c:dLbls>
          <c:showLegendKey val="0"/>
          <c:showVal val="0"/>
          <c:showCatName val="0"/>
          <c:showSerName val="0"/>
          <c:showPercent val="0"/>
          <c:showBubbleSize val="0"/>
        </c:dLbls>
        <c:smooth val="0"/>
        <c:axId val="428522095"/>
        <c:axId val="428533615"/>
      </c:lineChart>
      <c:catAx>
        <c:axId val="428522095"/>
        <c:scaling>
          <c:orientation val="minMax"/>
        </c:scaling>
        <c:delete val="1"/>
        <c:axPos val="b"/>
        <c:numFmt formatCode="General" sourceLinked="1"/>
        <c:majorTickMark val="none"/>
        <c:minorTickMark val="none"/>
        <c:tickLblPos val="nextTo"/>
        <c:crossAx val="428533615"/>
        <c:crosses val="autoZero"/>
        <c:auto val="1"/>
        <c:lblAlgn val="ctr"/>
        <c:lblOffset val="100"/>
        <c:noMultiLvlLbl val="0"/>
      </c:catAx>
      <c:valAx>
        <c:axId val="428533615"/>
        <c:scaling>
          <c:orientation val="minMax"/>
        </c:scaling>
        <c:delete val="1"/>
        <c:axPos val="l"/>
        <c:numFmt formatCode="General" sourceLinked="1"/>
        <c:majorTickMark val="none"/>
        <c:minorTickMark val="none"/>
        <c:tickLblPos val="nextTo"/>
        <c:crossAx val="4285220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accent1">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566308243727599E-2"/>
          <c:y val="0.29715767236412521"/>
          <c:w val="0.80286738351254483"/>
          <c:h val="0.38375350140056025"/>
        </c:manualLayout>
      </c:layout>
      <c:lineChart>
        <c:grouping val="standard"/>
        <c:varyColors val="0"/>
        <c:ser>
          <c:idx val="0"/>
          <c:order val="0"/>
          <c:tx>
            <c:strRef>
              <c:f>KPI!$I$3</c:f>
              <c:strCache>
                <c:ptCount val="1"/>
                <c:pt idx="0">
                  <c:v>Total</c:v>
                </c:pt>
              </c:strCache>
            </c:strRef>
          </c:tx>
          <c:spPr>
            <a:ln w="28575" cap="rnd">
              <a:solidFill>
                <a:schemeClr val="accent1">
                  <a:lumMod val="75000"/>
                </a:schemeClr>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8BD-4EEA-9A4A-9CA38D60B317}"/>
            </c:ext>
          </c:extLst>
        </c:ser>
        <c:dLbls>
          <c:showLegendKey val="0"/>
          <c:showVal val="0"/>
          <c:showCatName val="0"/>
          <c:showSerName val="0"/>
          <c:showPercent val="0"/>
          <c:showBubbleSize val="0"/>
        </c:dLbls>
        <c:smooth val="0"/>
        <c:axId val="428542735"/>
        <c:axId val="428526415"/>
      </c:lineChart>
      <c:catAx>
        <c:axId val="428542735"/>
        <c:scaling>
          <c:orientation val="minMax"/>
        </c:scaling>
        <c:delete val="1"/>
        <c:axPos val="b"/>
        <c:numFmt formatCode="General" sourceLinked="1"/>
        <c:majorTickMark val="none"/>
        <c:minorTickMark val="none"/>
        <c:tickLblPos val="nextTo"/>
        <c:crossAx val="428526415"/>
        <c:crosses val="autoZero"/>
        <c:auto val="1"/>
        <c:lblAlgn val="ctr"/>
        <c:lblOffset val="100"/>
        <c:noMultiLvlLbl val="0"/>
      </c:catAx>
      <c:valAx>
        <c:axId val="428526415"/>
        <c:scaling>
          <c:orientation val="minMax"/>
        </c:scaling>
        <c:delete val="1"/>
        <c:axPos val="l"/>
        <c:numFmt formatCode="General" sourceLinked="1"/>
        <c:majorTickMark val="none"/>
        <c:minorTickMark val="none"/>
        <c:tickLblPos val="nextTo"/>
        <c:crossAx val="4285427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accent1">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3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175438596491228E-2"/>
          <c:y val="0.22087160979877518"/>
          <c:w val="0.9555555555555556"/>
          <c:h val="0.55403991767216143"/>
        </c:manualLayout>
      </c:layout>
      <c:lineChart>
        <c:grouping val="standard"/>
        <c:varyColors val="0"/>
        <c:ser>
          <c:idx val="0"/>
          <c:order val="0"/>
          <c:tx>
            <c:strRef>
              <c:f>KPI!$B$3</c:f>
              <c:strCache>
                <c:ptCount val="1"/>
                <c:pt idx="0">
                  <c:v>Total</c:v>
                </c:pt>
              </c:strCache>
            </c:strRef>
          </c:tx>
          <c:spPr>
            <a:ln w="28575" cap="rnd">
              <a:solidFill>
                <a:schemeClr val="accent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A66-420E-BEE5-879AD826E7E9}"/>
            </c:ext>
          </c:extLst>
        </c:ser>
        <c:dLbls>
          <c:showLegendKey val="0"/>
          <c:showVal val="0"/>
          <c:showCatName val="0"/>
          <c:showSerName val="0"/>
          <c:showPercent val="0"/>
          <c:showBubbleSize val="0"/>
        </c:dLbls>
        <c:smooth val="0"/>
        <c:axId val="428506255"/>
        <c:axId val="428510095"/>
      </c:lineChart>
      <c:catAx>
        <c:axId val="428506255"/>
        <c:scaling>
          <c:orientation val="minMax"/>
        </c:scaling>
        <c:delete val="1"/>
        <c:axPos val="b"/>
        <c:numFmt formatCode="General" sourceLinked="1"/>
        <c:majorTickMark val="none"/>
        <c:minorTickMark val="none"/>
        <c:tickLblPos val="nextTo"/>
        <c:crossAx val="428510095"/>
        <c:crosses val="autoZero"/>
        <c:auto val="1"/>
        <c:lblAlgn val="ctr"/>
        <c:lblOffset val="100"/>
        <c:noMultiLvlLbl val="0"/>
      </c:catAx>
      <c:valAx>
        <c:axId val="428510095"/>
        <c:scaling>
          <c:orientation val="minMax"/>
        </c:scaling>
        <c:delete val="1"/>
        <c:axPos val="l"/>
        <c:numFmt formatCode="General" sourceLinked="1"/>
        <c:majorTickMark val="none"/>
        <c:minorTickMark val="none"/>
        <c:tickLblPos val="nextTo"/>
        <c:crossAx val="4285062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53270038776017E-2"/>
          <c:y val="0.30555662249535881"/>
          <c:w val="0.85620915032679734"/>
          <c:h val="0.3888888888888889"/>
        </c:manualLayout>
      </c:layout>
      <c:lineChart>
        <c:grouping val="standard"/>
        <c:varyColors val="0"/>
        <c:ser>
          <c:idx val="0"/>
          <c:order val="0"/>
          <c:tx>
            <c:strRef>
              <c:f>KPI!$M$3</c:f>
              <c:strCache>
                <c:ptCount val="1"/>
                <c:pt idx="0">
                  <c:v>Total</c:v>
                </c:pt>
              </c:strCache>
            </c:strRef>
          </c:tx>
          <c:spPr>
            <a:ln w="28575" cap="rnd">
              <a:solidFill>
                <a:schemeClr val="accent1">
                  <a:lumMod val="75000"/>
                </a:schemeClr>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DA7-4AB9-8459-E659F9DDA1C0}"/>
            </c:ext>
          </c:extLst>
        </c:ser>
        <c:dLbls>
          <c:showLegendKey val="0"/>
          <c:showVal val="0"/>
          <c:showCatName val="0"/>
          <c:showSerName val="0"/>
          <c:showPercent val="0"/>
          <c:showBubbleSize val="0"/>
        </c:dLbls>
        <c:smooth val="0"/>
        <c:axId val="428554735"/>
        <c:axId val="428555695"/>
      </c:lineChart>
      <c:catAx>
        <c:axId val="428554735"/>
        <c:scaling>
          <c:orientation val="minMax"/>
        </c:scaling>
        <c:delete val="1"/>
        <c:axPos val="b"/>
        <c:numFmt formatCode="General" sourceLinked="1"/>
        <c:majorTickMark val="none"/>
        <c:minorTickMark val="none"/>
        <c:tickLblPos val="nextTo"/>
        <c:crossAx val="428555695"/>
        <c:crosses val="autoZero"/>
        <c:auto val="1"/>
        <c:lblAlgn val="ctr"/>
        <c:lblOffset val="100"/>
        <c:noMultiLvlLbl val="0"/>
      </c:catAx>
      <c:valAx>
        <c:axId val="428555695"/>
        <c:scaling>
          <c:orientation val="minMax"/>
        </c:scaling>
        <c:delete val="1"/>
        <c:axPos val="l"/>
        <c:numFmt formatCode="General" sourceLinked="1"/>
        <c:majorTickMark val="none"/>
        <c:minorTickMark val="none"/>
        <c:tickLblPos val="nextTo"/>
        <c:crossAx val="428554735"/>
        <c:crosses val="autoZero"/>
        <c:crossBetween val="between"/>
      </c:valAx>
      <c:spPr>
        <a:solidFill>
          <a:schemeClr val="accent1">
            <a:lumMod val="40000"/>
            <a:lumOff val="6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3080918076729E-2"/>
          <c:y val="0.32284061083273685"/>
          <c:w val="0.82113821138211385"/>
          <c:h val="0.47619047619047616"/>
        </c:manualLayout>
      </c:layout>
      <c:lineChart>
        <c:grouping val="standard"/>
        <c:varyColors val="0"/>
        <c:ser>
          <c:idx val="0"/>
          <c:order val="0"/>
          <c:tx>
            <c:strRef>
              <c:f>KPI!$P$3</c:f>
              <c:strCache>
                <c:ptCount val="1"/>
                <c:pt idx="0">
                  <c:v>Total</c:v>
                </c:pt>
              </c:strCache>
            </c:strRef>
          </c:tx>
          <c:spPr>
            <a:ln w="28575" cap="rnd">
              <a:solidFill>
                <a:schemeClr val="accent1">
                  <a:lumMod val="75000"/>
                </a:schemeClr>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39F-4169-B707-BD4570AC3636}"/>
            </c:ext>
          </c:extLst>
        </c:ser>
        <c:dLbls>
          <c:showLegendKey val="0"/>
          <c:showVal val="0"/>
          <c:showCatName val="0"/>
          <c:showSerName val="0"/>
          <c:showPercent val="0"/>
          <c:showBubbleSize val="0"/>
        </c:dLbls>
        <c:smooth val="0"/>
        <c:axId val="288485967"/>
        <c:axId val="288477327"/>
      </c:lineChart>
      <c:catAx>
        <c:axId val="288485967"/>
        <c:scaling>
          <c:orientation val="minMax"/>
        </c:scaling>
        <c:delete val="1"/>
        <c:axPos val="b"/>
        <c:numFmt formatCode="General" sourceLinked="1"/>
        <c:majorTickMark val="none"/>
        <c:minorTickMark val="none"/>
        <c:tickLblPos val="nextTo"/>
        <c:crossAx val="288477327"/>
        <c:crosses val="autoZero"/>
        <c:auto val="1"/>
        <c:lblAlgn val="ctr"/>
        <c:lblOffset val="100"/>
        <c:noMultiLvlLbl val="0"/>
      </c:catAx>
      <c:valAx>
        <c:axId val="288477327"/>
        <c:scaling>
          <c:orientation val="minMax"/>
        </c:scaling>
        <c:delete val="1"/>
        <c:axPos val="l"/>
        <c:numFmt formatCode="General" sourceLinked="1"/>
        <c:majorTickMark val="none"/>
        <c:minorTickMark val="none"/>
        <c:tickLblPos val="nextTo"/>
        <c:crossAx val="2884859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accent1">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084333B5-E954-4690-9F9B-1E37FA031634}">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98B7E3FC-9E66-405F-BBFA-5A41E519E0C7}">
          <cx:dataLabels>
            <cx:visibility seriesName="0" categoryName="0" value="1"/>
          </cx:dataLabels>
          <cx:dataId val="0"/>
          <cx:layoutPr>
            <cx:geography cultureLanguage="en-GB" cultureRegion="IN" attribution="Powered by Bing">
              <cx:geoCache provider="{E9337A44-BEBE-4D9F-B70C-5C5E7DAFC167}">
                <cx:binary>5H1rc9u4kvZfSeXz0gMQIECcOnOqhtTFkm35mjjOF5ZiOyRIkAQJ3n/9tmwpsRk7uyl76y3Vq0kl
Y0sCm3jQje6nu8F/33b/ulX36/JDl6rM/Ou2+/tjVFX6X3/9ZW6j+3RtDlJ5W+Ym/14d3ObpX/n3
7/L2/q+7ct3KLPzLRpj+dRuty+q++/iff8No4X1+nN+uK5ln5/V92V/cm1pV5jfvvfjWh/VdKrOJ
NFUpbyv898fJvVq36/L+44f7rJJVf9Xr+78/PvvUxw9/jcf65bofFIhW1XfwXSIOEHI5s4kjHl8f
P6g8C7dvW9w5oMxllGD38W1nd+3VOoXv7yT6rw+fMlnd3324rNbVvdl96CUBH8Rb392V98bAHT78
+5uBnt0dfG768cNtXmfVZlZDmOC/P46uLE3uP37Azze3+OnyYU7+eo7Lf/49+gXM0ug3T6AbT+n/
9NYvyP2j1t/W6fp38/KHwNkHnDFq2zZ/jpjLDlyKCLGR/QPRx9XyiNhWkjcD9to4I7z+Od5LvE5k
lt2bvHpHxCg7IFRgSoSLHl74OXCCHmDhEkRse7dMHhH7IcubMXt9pBFqJ6u9RM3PVV6u7/Ld/L1k
fv5QzdwDIVzHQdR+ETSMnAOHcpcwsrvoI2g7Ud6M2asDjSDzT/cSsqv7bv3b7eIP8cKwXxGXuhi/
iJcQBwRso+B8ax3d57A9iPNmzF4eZQTY1Ze9BOyfUg559o52kdADW4DRczF93LBGGxrG+AB2Okcw
h+3s5rMN7VGgN4O2vbFfxhnB9s/XPYUtWWfmXVWNHoBP6CKCt64jqNJT11HYB7DXYcdxtvvdyHX8
p3yU6JcJf923fdl1fHWgMXIXe4nc2X2WmV4160y+o9ZRBOgxtvNFEBp5I5wfuMR1wVCiR60cGcqn
Ur0Zwd8ONkLx7J+9RPFEGpPXpdxtN+/imhDGQbnodqsDt3Gsf5wTjm38Yui2k+jN6L060Ai5k/30
UHbx94f8+wdwxur023vqIQEHE4EDiQl9Dh8oIMLMFuDNPMIH7z/d9l4S681Q/q8GHcE68fdSIS/z
uoo++OsyV/Jd3RkCgBJB7Z0HCoHBU7V0N4aXInBQt2rJnuP6XK43I/o/DDfC8nI/sfTXSn7Py3fd
IAk/sB0KOyQWL0YSAN8Bw9zmmG6BfI7jT5nejOFvhhrh5+/n5nic19LI9buqIToQLmyMjG3REc/V
UGBQQ+xC2LH1b0bm9YdIb0bv9ZFG4B3vJ3h+DlTZbSVv62qnAW93big+cLiDHUKcF7WPA/1JXIgZ
7VFU8USaNyP3u7FG2PlXe7kJzoAvk3fr98PNdg8c4TjAcj7CNg4rXAgKXU6oDUTnwwt2x6dezVag
N0P32jgj2GZ7yk6vjVnfRrW5ryqzm8B3UDr7ADY0winfgoOf20wORAxyILfgAkXzFLWTp/K8Gbvf
jzZC8GQ/jeb8Pi/Dd40j7ANGwSBChuFFg+mSA0opYIu2bMxI8bYCvRm818YZwTbfT9iu+xwysuFu
9b+LykF0x2z2ComGET/YmFMK2+BjGLi79mOaYSvQm2F7bZwRbNc3e7nNre7bD8v70tz3u9l7B+TQ
ASYCCYe8TL9wesC460BxwCNuYuRg/pTpzeD9ZqgRfqvlXuK3uFtH75jUo/QASBXE7V3kNmKuMQbs
HEG4i0be5YMgb8br5VFGUC0m+wmVAjoll+/plYCiAVIUkrCPmjRCyxUHmLqMOO7PEpanzsliK9Hb
YXttoDFy++lULrK7dw7BxQGQJ4I7EGPvfP1nTBg7gADORUxsY7yRhdwK9HbcHm/sl3HGsO1nzcMi
b98xfqP2AeKUOZzSFzET5GADFsNo+/6IvdxI88tEP2rjS1vuywm9FwcZo7WfDuRpJN9zI0MHFBKs
UFbEX0QLom1I34Fl3KWAgAR7aho30rwZrRcHGaF1eriXm9kRTFZ9m7yj1wissmNzYkNR5fPY2nXA
GEKylVL2uMuNjOFOlDfD9epAI8iO9tPVP3rvKgcXCCsK1UKAzcMLP8dNuOBLItjFdgW0I2rkUZ63
o/ZwW78MM8bsci/VbF6us7sPV1BtqXb26aXNYlMJ9n9Yonuyltn9/3T950XEv6uspg6Ue27qlp4s
jKfeDxMHNmaYwnb7osI/iPML4H+6lb48ymjZnEz3ctlcRFDf/WFhFKyed8QNSE7btYWzTbuLkaEG
EtTBLnitUJH28BoRaU+lejN8vx1shOLFYi9RPFmX/fsiuCmp2GyyDng7TzWOM/CGMNQaiq3GjZDb
SfJm1F4daITYyX6G+CfyNpLhOntHnYNSQsg6CCiDedSpkc6BcwQpCcHFJp7cvEZRx06ityO3vbVf
Bhojt6e6BkVomz9ay/cDj0CQYUMP0Q/6ZaR2wM9A5a4NFfTbEvpfwPsh1C/T/sfb3c8b/GWsMYT7
6SttuN7DdapNJN+zD4ySA+Y6UCuxy7eDbXxmOzf5eGgTA8L70Q0e9ag8E+uXqf9TGH8/2gjI1X7G
lid5Vr1rxQuFgkEol8ACcnwPrxGEGIEiUgfbbFNq+AjJtsHoUZQ3w7a9pV/GGQF2crUXjsrtb7sM
ny7pZ5/88wZMyKgD30ZepnCgYQWiS2gv2jktI+xGzY+vi/Uy1Tb6+rM72Y/OytX9t3JtkvfkQMHW
QVkfAXv3w9Y9tYUACVSWbRqIXm5s2En0ix48BeeZTjx2Df/SE/vqQM++/PfH1X7Gb9dr2MSysMrf
05PkwIhi0CcXnMXNa9xMZCPIp0OlxK5qHuicp6bwp0xvRu83Q43wu95PLnt136zfs3YMetEJQAOM
ycuJPowZeJIOVB9B+L15jbB7lOfNuL0yzAiz1ee92MSeSQ0nCGw8q5P7Tt6+YxYCGvig2h0aTejW
Xv7ieLADjFwolnB/QWwnzTug9upQz+YApuBkb5G7yctkZ69eY0j/gKG0D4ALsenmrICH1wg3OPsB
wjYEUcGWLxkFbpu1tJHoXbB7caAxcjf7iVxe/t90mkDrOYEqlR/2crTXcSiMcMFcMrbVyzF+z+R6
O4q/H26Mpb/HWE7WyfseDQFeC7Stg30kj17LiEKBCjNoa980Se+KyXZW4DGAWz1M/aNU74TjK4ON
UdxPBvM0UVBQ9q7HsYAuugRA3JayjOveBeR9YQtEiG/9UkD4qd+5k+jN6L060Ai506O91L/T8j58
13gBuvXAQkL52DbtPta8h3gBmvXIyHV5FOTtcD3czy/DjMHaz871x97DdzeW4G4S8EmAj3w0lqNt
b2MsbYKgEJ6NuJKn8vwy5X8anP92sBF+l/tpJq/g5AE4pOv+HbPixIHTqYA5QdsQDo2a1uH0KkIJ
NF6+wjP/EOnN+L0+0gi8q/2sC/xUraPdHvP2WGETm0NnEGQAthvcCLeHQ1o4tFPabORlbuR4M1gv
DjLC6dPVXu5on+/LFPj394MKqtsR1NzCf+N4DlqEoNNEMAjFH17O7qKPXuRWkjeD9do4I7w+7yle
Ehq33rvTHLIyroDTPB5xGWW/uXuwOaeFkl12fIzbVqK3A/faQGPk9pOvvL431YfP7w8fwENtYJyh
tOThNfJH4MAHBuwY0F/bRiFQy6eu/zOx3ozh70cbAXm9nyTmtTS3eWbke+YNoOMHrKJD2JZ7HsUB
UMQAVbvQ2Sxe7lv+IdLbAdzd3C8jjcFb/L/Z714vwfxRDjlZV+vpwwm1Tw5K/f27uxNWR1/dasqL
DsyjEi3u/v6IhQPh2Y+DbzdjPFOx3QlhO8X7+Z37tan+/mhtalQoHC8HQSCF6j+BwIlpwVzAW3As
J8OwaTKbcjjKzNn08WUbvgUOz2UQ1DNhQwUnssFt5WCYzeZYGXiLQNoW2DcBZp0LFxpzf5wMfJar
HmLYH9Ox/flDVqdnucwq8/dHKNj/+EE/fm4jqwNnycAfghyOod4fJAUh9O36AtJn8HH8X4UsbKrt
mi4c5bp+7VjNqsyqZj4EUbdUYeEcDlYe937etv2dkxt+7CS0CD2IbNuLPK+RVxttrRVX6CRxqFgN
WUCuWBzL0GOaZZPQUL6KVGMu+riRV6lx1DypG7lIQ4a/5jpwpyrm8dK12bTqTfGtMXF82FluKT0Z
t13pmVoPt0gnli+DkNl+0CX2ZWlkshSZyo4CTtS8JsYjXZWd5I4tfaGCdGLFabTEjWkXmUzT1E8t
Ria2FfJlWtRaeYHqTnPtqrlWrjjuTdjEHmedfd5ZtVhxmaAT3Et00pPearwmJ8UMkrtqjnM7/IKF
FCtsJWe4Y/VJYOOrAfX5BLOg9rKCCstDhSbfSd9HXpv2zHdxk9l+mZbVmegx9XDMyZRQpzNeqWQ9
dxTSd20LFyElSbxClmqe1XnyqaAxK7xO0Xiu0y4+FKaqJi1t0wniPfYrbNfXuSuD06qO2vMql8Ot
6Nv+S1bW5DxM3P6Q9HG5YiTuzqGaSvrItuWsCJz6CHWs+JaSups0WchnulHNnOMEbiPsOo8mmTps
stb2ioTWd5Ygniyd3idCH9lZuKCB1U1rqZCXoDybGCc4SROdLizXWqiEJ5OwyIdr2pTFvCga53so
4twzcSWPKkbbOdjLYGGnUXqGBz7YM2HFyTLqTWBNyRDXR5r28eewl+KGFyydxpLpZaBZe6mbtrgS
AZUnA2LopDWoa7y6JPI6qKg5jmukLmlO9TyFtnbhtUWODp1O8dhLFCHnQ8/lSRjSYdZzrpRnaZdf
ZFLjxsuqwoWDrEhzzFqJzkQJayUPKxb48UDVbd11ehUwpg77riZHrNJqnmomb2qXyy+FjvAqC7Vz
nrpqOOyivlshqyFHduvkh2Wdh6cVzc1VPBDhd6lRi9SqFzoL2sATmeOu7ELbNxmQDydFSJOFxEof
xrGiqZcmRs1aGjmnSrdHdtRSWI5FeWihalpHIcRJtYt6r+8SPLV1wNcFae+doksXYa8bL+1TZ5EX
AZ1xV7uTnmf2Z0KT274lOvStkNo33M2u8oYMn43R/XxAGTrPI8Yyr4sCa+lYBkUe0F1oFTXYwX5r
sWJtgjI+42FSKA8yQeJWBm40zxr4UjhI9cmVKPUbYpVT1CTpURwCiC0hcsFqxSYuVeklJ6b6Bg21
TelVCb6CfP4itFu2zNtinmUu8wfG08yTKk7OCcbqwgnUIevbasmCIVvQJM0nRteJV4OxvKlyIRfc
SYNZL0kx4abqvCDr4gttEL0fuiL3SRJH/hD1iRdrJ/nCkdV94pm2zrWd5j4AypFXRok9KRjWZ1bZ
zVrFiqOibNzYF2LmVHE6D0yLTuCAQzUv1HkTBM0XK2jzScIIPo9RSA4zaOowvmpRs8pQU96SqgdJ
KJq0qOPzHLfdtFG4tqYRnETzpeJ9oT2NBiW9lvf5NBv68HQweTK3umqQXt873C+bjgnftdrcC4N+
WmeDMd6Q17U7EaL5FA49jT2VCD1RZViAmTNSeUKX6CjUhT7pswBNMba+xHZSul4YDmQqleAeWADk
izJjvrLkdeK2aKGQQdMcxYVnx0n+TbFoOArySJw7qcsWxjhd6g2hVZ3LykomnGe+k2mzZjHv5jFy
3DNkWFr5OiVo1bg58t0gHZRnu4pNU5KLzwJ2jdVAo+i6dKk8Tofmqxgqdgg74uD3sWlWJqQSllIb
H5uYZX7VW+I4rWl5VsVBcRKjtvhsBVKtTJLqaY5NOMMiDyeDHempYwpynbSpfcgquMsycPNZ1MX2
/cDD+qR1hF5TUmw2l3qgX6JUyU+VjRvlMZmIGYlFOK+HKJnmfdj6Fg6iM4wlGHFBHa8Ji+4S1TD1
WeQMk76v9NR0tnsEp2c48aRTeXRKeNzCQsOtLyzqFIBsPcz7kNTzTHbVIhGD/qTqYC6xjqdJHwxn
SUPoVDcN0l5foSH2ayujnhN2M1bkzQo3ob0UOEy+toWdTFqbuV6DYbuVoOJHJrD1Icdul3tJUYqb
hDE5SbMWfVFBGRyCZYoWQWVPeps5Z0MdW7eacrTUlWvN0pCbUywztXCoFcwYDc256lv3U9i6wQyj
Al1GjURwOR5Yft9bbEYiXq7KvviWmaG/RUMN5r8uq8F4qqPhvCMtngzEJZ5trCMnQ3ZTeVkpu8Kr
89ZJLQ9nNZJg0SQ6h6xGCXt/HIdXtQOOiBfXher9jIjqvAgLdZhHoNJep3mSeIMp28zjgVt8F6VO
Fo2KbI92rXUs7XTau1l61jRZclg59Y1TOqEHtraIPLdu629JxW4cGa1RUH/narhx8+4iw0PqW0Or
4XpFuigz3k/LQl7ZRaiXOuL8qtGJ/TmJ2+yWCNZdlwF8scmYBUtd9lWZLHUId1EvdWGKppor1hUD
OwFXKwuZN9gJcqbSzis6ZbmMjjsI9CZ129XuWVEVPftiWPC9lj1xD1XTAnBWH9l6ZjVD4wc5mtc9
eD3zNNL5idSFld9oMKDge4lmgrsgmRVJH6ZL10rKiWljewJOXnKEwz5bwlmh/MbpneIr4kEYnwVd
pI545ODyqo6GKJirIVFD5nemHXLjhZUT37lRZ6xPThF0zhRHTZB5uSWTfFFwSSaZhfp5KfJs1jBz
bXjYemUXqgnqAckqpNedZbeHTGru92lVr+CT3UwoDu6kipaypMe1sN3QQ1bueEkIu4zFG+sQfJFP
2RCpacRsvoQdxLqMLBked1xhP8xwv2qisFiVgOZyqFqvimS7ponol6VglmeoVc9x1vVeVm/cLTLY
tQdxWHkk5SIJZgln/aTJg+rQVYT6SeHKuYEsm98H9DwdIjOJCytcDDSsFnUQBMsyteWyQuExw0r5
iGN9HAWsmvQhL77WhCnf7Zx+LotGzuLKiKkVomBaSpVP24DqzsujBDayQBvfAZgPa6Rtr1J2OndQ
gL7TOgA3WidadtKD4/rxHXMz5l4bVGfc3NaUF4nzKSgoeBy+LJRMlff0+RPPvP/bXPelDKPto0F+
/PifqzyFPw/dbj9/uXmyyM+foOfh8ZEkv/0UHMezIffM+EObIO7HWBCKbIO6TeT07IdforhX4rTH
J5y88ub/MoiDojxgvl6P4nYHOTyL4h6/tAvjII8u4AQrF07TwRyIThhvF8ZBUSeUssCZxhCSPbA1
P8I46HnfhHHIpZjxTWUgEDi7MI4dCMah3gwCwIew0P6TMI5R9DyMg2PpoS9pc9yBgGASAkO40tMw
TjJJY4VNtOwKzMGR0KBqTtyzI11wy4BriOmE1rG41EkBDlsVODLwUeM6HQRoVV4cljgNAt/NFVsO
A6fBVDX5AEqHUHdeE5rSOUQsvXWeiLi8LjLIV/uNJmEM6qSY9hrbNMeqTd3CUxBa2F6dooF6QV6z
YxEzDp5/Ww6LAQ8V9bI4F9NBcVJOGxx3kU/aPFgaE4CzSl2r+Cbint+6KmomlSvCaTggknmRhifh
+D2cjONAgNJS+1jYVTQxImUnLXRDemlTXxhlWzNuMAk9OPkakQkUIclLHcf9eRehalWGdnqRxlaX
TXmXW5Efu13oeJmDQtdjsb5Qjm7mMHwxxUPeH4YtE0tbl/IIR+68k3ZpeVEu85mTOcy3TZTAZLZ2
giedExQzWnH7WonE9iQp1SW2OzYVEf0aNr0+dfJeTLKBkLPajstFk/d0EmH7LGKDmTgZ41Orlwz2
O0udEW6pFcnaCwe1YE+UKpWnOx7dMtjv55TnxC95BhY/TdVEwtZz0ZSEw7RDg9WJqQ1dtVFGQLZ6
qI9ROy3sPF8Fuky/xw0Tsyah/cw40vXDkpsL4PZvnSCAwC/Agc+sqPCYgb/AybkW1MJeCX64r5Wz
bNo89bkU2WVcGnJBOtEdEc3bM2lQca6T6Ftsk2jt5KydDGF3pJDTT5y6jD1mB9QrGTjbTd6ll6pM
Uj9LlFnZJIn8CmbED0RyXqq4WlldUvsSDoP5lHRD4FFjd6temnSiO8eeYgcktbo2nKAmCK8Gl1up
p9zCrv04ywUMG8cQdWiNj0hUoGWP6jsFnz8Na6rOeZOpaNJ3gbjg0tHnrk0bbyiDOPB0OAwrapHK
j3VjzRPU5fPBqrMLZMOK5qyuju2E0qNe2Z4uCZ1hWPYneUeGm6bkjpxaVRUtaRzhiaaJKjxCGjop
kqSd13EQzqyiPgKy0CxRxE6axhTcG1imvCKH8MKNO+uQZKpJPANrcNKhPvXqwKp8NlSfLUvNIjNc
uLJHs4Af0UZ0nimyL31bx2cRKU+tSn3GfSkmQtELXCA1zVx9azTnizTOP/ckyjxlm68pL9UskXbV
+6m0jxzaKj/bINXfWWGgvRxX2htqdE1r0flNL4JD3TbWSQttrdOg1uEkRvQGjKE5tYGQmFmmzH2V
hM6iLwz9TJnV+l3MzSQNSuRZxAa1spY8iBwvkPYNuJLFtOZpOVe8sBexgb1dHldpFXlFNXh9JldZ
YKQHVUueVdJ0ApwHBI6tlrOkjTufJrG5cAOizrXrhIsmhmnuh4QsoLevO087NcyzCiI4rXU5H5KO
ndCyWfYlaRdlTwPwn7Fpz1tafa5xbx1aRe+sWoqjDBQsN7RFl1lsUSUmBS7t+KwPWpIet7mzSkv3
W17kzpSxQVzFpNczameJFwH3cgZunDx1IrPOqAYqrUgLb5B4zXTjVF5UouqrAepnjsCfm5Ra2Ueh
ytIZsh1Y0ihUfpNSNVV9pM56MLte1IG9gxM289znWf91qMENhkgz8Jsa1qDsu/6r6Dtg2FKJisui
7C4zBCRRCF7waZ5GVHiNULU+C50AL4huIzPXwEJqTzkN8swQ5wudNEHuAWuoJrnOxEUV8+86R60f
2h2etZGras9xMXjlFqtcD5i8NA98KtO6C/28duLa05JZMzxEw8y1q3TWR0UHKp7pVnX150j1BtPD
vsmqZZqhqIa9xSpuEyvOey+iwNJMuwhimVOIR/Pai/POPUxqNx6OO1qy8w7OgrokZQAqkrSw9BZl
1ThfDJblMhrS3ngQ2znfKlj90sd1EUY+tgJOvZZpflEoy7UnAUblMocGw2XRB9asEnEWHgZFtQB6
IDyNVK0uXSsm3Csbi8+jJICFK4Y2utEuNdPGpukhBhdr7ULFgfBSt4xjP+wrehySEkuPU83Bz2/r
YNFoF/SDNE0DHOQAbAKY9u9ZQlHrwYGl7UnVGHPWd3aBJuCUAqM54EyHXuzUBGi2bqivUUCKdVEi
eQN7cpgBZVifGDKkp0HjiO+oi+phEqmAXFhN0lxb4L+vUsQXHDN1n6aE3TmZcCCkjUhRe7XTqGko
qFw4ebNIwdr6BvyHftKr0k09EcAsenEcuZ/rpneOFTPqzopRHCzT2rYN0LayPQdHlH2GfURMdTeE
s7rvbcvPOdeBjxMchQsI6rrbREpBwRiFwWeRZM1ZxwsEq7KPrDMZM6M9m6TlTdwHyYooHYawiivK
fVukw0LURXJHqyK50G12qYxqbV8Ce7xIcJJOcBKBsuq8Kk6HghSBb1rj9hBWygDCPWgnPNEqam+c
tm/vgXgqvrqUNrPMikXpWaEIhdcVvbUscdycZQ7YG4+Y0rqlqDenfZmFgUcs1xzWvNflIbda/VWE
Xeb6/RAAK4cr0k5iGRe9J3gaX0PwQKnn5qS6iGlQA2vYkWK1YQAXoHMyntc20r3fUwh0QXIxJbxE
N4GoAjrNJEq6CW4sZ14rKi8CodG8ID33s7rOYq9wgdoF8xy7noObFLgDmx8DyVUscVSxCdPAHPVN
bSbKhgXHlR78zi3ptEBO4bPYrqZOlAlglI0+x7WpgIl1xLGymjqFeDmvJh2P9cJwWmYePKawvEnK
uOKeDGuD/boz+Zekt3U2rajoga6Ii+GegQN1EqBWT4jNvtEwEp94lKXrPDQ5UACqURMw8UHq9U2S
W34rErCITtejheSIn4iB8q+NU6pDHek+9O3QGTIPeHTyjbdldFQFmHwWVRRJz01JRz0g2IBSye38
MHQ7+N9kqBP3MCZRf+EmQdH4nR3hdSMa29eZo7+GNKjOHVGJzI87G93UAziQ0xC1NawlZGrPzTi+
E4VdxNMgZaG1dPM4+CJFlX3qgWoyM5JF3VFt6n7exJYVTYbSFH7KSbKIw+QMeA0gdDO+Cvtmkkdp
4zeuNW3dOvKzvhLntBJoVXMaTkKRcjkBUsk+ZQp8QxeHfF4wcCw8p2zoNwHUNgMuQoefM9rz3ovT
lgILYhHc+9hINBcqDFemsodpaw/AiMdAwg/UqSaDJmpWI1QfYyuasrpM76PYrktf1ozfs1iWkdeY
LALmsSo/hQ4PvjGaB7MmByrAAzQH4+uS1ieR3SVArJLEeEHgAMsEmeyYemFC4zuNRJN55eYvbUUK
TAtpT/KgiK5V0Kkr6aBojqRjQXwQ1Mel7kQMC5y5R0mZCj9E4COmbbh0h9Qys6ws6kNXCuBdMjtM
vhiX49KLgraJvEg6VTDVGrI8RTAMR4mF9bJlFB/DHapjm0p5GwyymqWyqg5TXTSzUJBsUagQsjbJ
cK37rq19eCZJuQ5Jwc9IUVj3GMkSspk/z3f5/z5Kvn3afPo04LUppP5ej5FH/Zw/U6QP39uGyQyi
Wk4InPIGjaXwRMKf2U44/hlONwGzDEw85BkfAuhtshPOPSHwpDvoRN2eur4NkTGctgEFe1CYDrEt
NB/D8yh3NMAzFMP7fPvz00wngWII/TPRubkitpGAggmwkpCqgLzpswhZ4bjMcJs49y4OqlpAooRC
oOUj3cjhs+PUOllTq3RgFRe9gcissjsn6nwrD9C3MCtpBtsfKBJfisjp60kirKw4bEWqzIlyUm31
Xp50jv7mJFXcQXwCeaKY+CHnFN9DqNnXFyoCagvcCUcHtyQlBVuFTEKW0EuxNCAK1U6ZnkYYVS2k
TZVTJuCNA2maHmPIEYDIYZri/shOSRZ/t0yTw3eeQPrCJG1YgqdzBE34NjDVjG4e4ATTNUoGc5zK
OmKRew8JjSwuDitwS+mhoo0p+eFgwkq2/iA1PDNDIXDmg9nvL4+fJ6PBpd88VgjOMAOCGJACYZ5j
NMTENZBLl3cxTkgi/SonDoHMk7CtIp6VEPKV1aSMgHOMPItag87OWkp6Y/uYDqwly4pFmUm8PC/A
R1vBUTwFvPd7IW0oAHg6SS51IOsOC5M5FFg66D97LmRBsnTI48z+5FbgbulZpUNt5LyySF2BV/Hf
lH1Zc9w4l+UvQgRBgtsrmYt2y5KltvWCsKz6CIILFhIAyV/fh5Z7pqyacE3XQymcSiUJELi49yw3
gcttz3A/rRE9gUMnfK7RpHk1prLa4JvLiKB4iBRQIl5SpoMDuS9lzi5a5M14yaxBZXfcLHgX8rkJ
HwOkF0dWR3KbnHRhfQIYJIxarYd/GdqH54+hlfi6oBhBFA1q0Rn1w9BmEIh579T6lDS+CzhErMn8
w9ZvrfoxR0UX4xQHWLQ95/GITLQaiKKDvViyoW/W4zZkdG5OZUJceMK+sJiOkMuEjleJ37Bmx5aU
iz+j4tT41eTaDKOOdcAzmstB4ILtzCP8CzuMYiqGhmEq5jkXqILT3kkAUqKMJf71Pj9Nu6jdwP1/
wtr/Yw9AWvH7481gW0NfthSHE9QXOQQbf0fSaNhYtmaGfPFDrnJzUlub93exQGLS1Ygrohn/bUXt
H/m3bVfAocPQHiOOEALR/unjtouk4iwDuvNlchQrZF7RnL89GyQq7IJJzVB08kAUpAJZn6yY8B4I
ffd9QKtNzFKwSz/f59lUcHlCel34hxmiE/9g4T3vvi8DSfHKMk7Z3a/H1pgwYiqXvhgRfbYp2h9H
0y37gyCypfhRrrL0D5EaFO4k7TqsaaQZe5T682yzMvnH4PMMRjM4kPB9N3uY/32+E5DLANKX9YsQ
a9ZzIFZdomseIi7vsnhjdj0aAdyoqMo4LqWoLGgacxX1KJ7SSg/CkGvbDITd8gGEam2CWpofEXQJ
F4E7lh26fFT9G+DRzT4MKhvw5dsb7cMn5mm0bIdConTStWEJm9wphLSAAsYIDkItG6KB3oClosDt
RltSZJuzs7xCsWo2WYnRW7bUzdJ5bAa/2bD21UJSyeSpjKljj1k/r6ypo4WChzrrMgjKwSxycA6z
AP3c1/nWh21DUMNS1JcLCEFXmUnL7OTLHKkPOLNl+xIyFbfPgK8afkgY+MoaGpISlXTWzBMgnzYO
Xd2kfXMBEHs+QPIQQNqWYxSdaaAiPjVkKkR01J0a2NOa+qYjT6WKluXLMi/JfEumeSQPEeO5e0tt
ltmnLffNqCqtFBXT53LZ+u7MW5xtp02xYlBV2akkFnVut8kUr3SQxfgGCkv5Zc9IV/NX6eYQorrr
w0TlxcxHkxYHB16sz858IF12B6yddN3ZZzqeevGXKMZkxiwvNEGBc7slymNJb9ROWnyGwG7OouMI
hEXnl67krehvxnTpTHOUvpmDvwkpb9r2xNkQXPrAxzgxl5lkoilOWCsZsmLtt6i0dT8VbSirhrDM
zAfB7SbXy9BMRLTn0A5LpuquDAwB1uvWpV8VcVk6XWJxBMJrIEITThenF4kPmYH9LNknFGc5fszv
L5K27fE7tFBluBxoNmZeN2fK2F/JzOomvqALITkIM5l2Lj8vo6Tge1LmyRqqKCUthtMkKQ6V7wtf
oZWpZSrKtPm0Bh10fi85kaE/5V1CYn3ZubUs/KdMJmlbVqYsQVmdcjunonvOG87Jds1YP2GmyGoQ
sm8RtY1Ir0nCbd7fAOWB2uReyiALfgTKFqbmqFp4Cm2NkLXf0upJH8XHqBFraw4QY0lbHMY5Iun4
NW7iEdcbZF+WT64pjKktuA/MbFy4FidITTOxfwjuH6h4ZUy5RPGBiQmjryGbGZPsJEXYZyzp5w4/
1CRm8jgO+R7ymZ+bIq/LMCssgG2EVeA8l3bA+/T7UMWcbpg+I3P8h7Nk4rhaL1BzP4603R8P1UzE
6X/RftnneWRgMeYDcQR8wAUZu0Kwv4zB91qak21btFOtQ0HX3NRtIVJH8ASZM+55lqNrR8wXEZs6
A5RhdLktZL7fcosnrbfHDCsLV0jwK/MKhdS+wDJL9iefrgSv9agY8Zr3FG/FEVuYgHvwUKVijL/G
Y22SmFekWwKvpYtW2WOXMl4mNQvlio/XuaCYi1+rh29TiY/MJdkHx+f152Q4rBoLiiLv8HDKdEv3
fyVT2oGjbi15/DXV5P3t/zPJ7+/L5Bp3tzkAXtwAHYnwrx0EWK09t2OyYtAm3hZcC1Vl00aPSZQ1
qqzS9welNj9jqU3z6mxzOdJy5emOivg1+1QOTmGWfDz0eEus0ZfN1qgZuC8hI1sbPO5mSGO82Oeo
Ll/L9xlUGjsIce19TCJu3WpqrcYs0IvVFQJ/Fr0/2vflkfGux/xkDLVydEzzfh/8kq0CU9FQu19G
MJHhxVWZKBdPG2mZm68w0mSf3veFtIGEx11ikPunADWb8HdoEZJgdU2z2G/9fUKhI9jwD9UnioHF
gQSgk5cbyMJFn5sojfHXoYUAwoMLa7Ao9QSh32vr89i80qwZsXymtBj2wVvPsVwnVDL7B8Yga2wN
fK3Aj36M9u0wbOl+/6PLGhGeXN/0TXsamwKfK0xCIUDqpjWn83XyvlZaOZVzfv415aX0FreztEmH
D8EJoHBxqdsO57ynUDBET8jcZOEPUB3MI+SCU8Nx8VQKfE/eYe41ny/7YEwSVXhMwl3mqtm3s8P5
ite61WWyOHVIFpf1CmRHv6gLCN8iKDD7kvWDr/gE9dAlLanD+8VsJvxA0pj2dxBm4v/rEPLsBcQX
TQnQMQiH7nw3cxQCwUpcHeij8s/ZyBcyHPm67Wsf8pwMJQJQuRgRprCAd6ErHXDEDseFjLycLtMS
R9XyLcoWiXjT9Ep13cWvYkLOvbDy5EQ/Kv1jZRMUbRdaCkzHOfm5Z8DR9JiwiYeOb8+JKFSYn0wS
RMgu5vehL2UzYYoSAKYdRtQ1YQJbsEUUUW62bJ8+uuh91UTQ/uIHylBMRDF1ATNAXbyPd27bGD8s
Fjjeb1p8hTyBAm7Lshd8NWQ3lhCotWs23CaaWrwjW+m+v33qJqyrCOwoqAea9paf3Ggsjy8bbjZ8
xrYE5FoVR0+ogVyYdFdSnDnt0uxlGNZOQWbV9/2aXg8dFF9gflloUYJBQTojVCYZX3HmTSsijTyh
+t8nz7UJxfzGruhQicl+bPDnaMqJUX4LSM8gHQx8sra9KxO512zK4bi7zTueZPNntpph5ceFS0hf
TlnQaT8dRkXgvqxyyovshTUJxXBwGJZ4+BthoOlOICL2Y2NI+b7cbGwpFt/7TMpZIVVP2qhN/FXY
IAXMPwNKDOTRIpme2HHTpsxeEG+xvgD5bpgByaJ9DFyP0DSetsHuE9i3yFeRWZeDAjCclaA26Ctb
+qy/yzKjVw7qR00z+U9owV/zI060pE+rqU86Q+qip7l9LgsWuvlL1BjZNDVPgfAuDyFHbmPeSt96
E3+beDHZ6GwhhwaYRuJt6p435mKmKofTAbLWmVKFnDLP09JRh1U+yDKuPV4kua/yAFxiOfwayfuz
NFpumB50u1n3Yf0MN30PFsEip2/2aILsf9+8oFP3d4w/yxsu4/21lEYE71ibdX8jTyAHH47ejfP+
/p5rbOUG2SK/2+aV6iOwzHzfleWw/+bXkkVOiUhUwmSLX03IA7KXPZySprYLaLi8orGNinsnoCNS
VYggJXhhQN3L+DIYaMcF0rKNYfYnoAT4AVEaNonZIqxvFhE84AjPDffVtcCZXn5dKLUljjSDpUIe
3yu2sZVbDqHnqB373L0HrK53+ycbdOHCaiC9Ifs92swydhiawSheCZM58ugA4GLMcwCG46/auNnT
OMEWXCP3/X5b7ueGI6rDOVJB8bBvch3vINNhDMu+JnMOEVhbgRUch+EoQFRi9b5PSJzle9Dr4B7H
57KJEnkt4gSSqeOfy6sPBT1kRIgPWMExghvMBntv+L8Xs+APkJx2On4USmW467xpFuwG8Jn9nSFs
30EgnPfd5Vuz3/ufL7/jRX8rbPfLo1E1RFX7N/fh+h/wJOsgsQhTnj3+Co0S4Wmf/7TATvrzpWCj
+f1SUHhEEa6FLk/4f7aX9X/zMYQCAi+OVPJ/1gg4F7CnRnPGPkEus6/uMhP7Q3WtxBNWzDI8sl/B
8c/38juEABEO1g+UQhg8wFCs8w8lLfdJvM7Yeo/oqIgw1qYgBcxpAhyeHDeF1Pnf5vmfF4RDDMBB
BgUSjLR7F9u/D74Dw0z7IeIPZhlxUDQdTvzLfIUE7uXXzv7zAOkHuRFGmEAlmuZwF8b4xo7kwwWX
XrIG1HH28CtiBLEVWERrlqxpelrYVPiT1Hyzn11IVnkYHOTcLywB1fpIJtAbpPqXO/p9pWPOUUrt
37sK7VOKTl/Ffsd/e/5rGRGopxPz0L9vqoC8Dnt8cR1HXG8L3+IRCOZW7MwyweGA1IKI/UakTozb
am9Q2Z9SKJTTqFoQWtYaod7g7dgfnN5Bqol6sg523neNfg+zfx7EBxwoR5dNDALo9N4Y6Z9QyCJa
EgubkLeMWI8LN5As4677gu0BeLSAdV46iAnnd8rjvWHT/fuG/Ds2/vvc4UHistCNxTEwKOzZjxCM
dqvKFUmKtwa1xZRVUCL301fBOGweVZCtaz+NXMwzpAxCofr6l2f3Yevi8tgGABtjSKhh9P6IuDWp
bwko7uQNwR0btU5DlKXf34/091jeEqroLQ7X1T12UxRtiNqi7TEpf34Av++jfUXH6OAHM9beVxg2
5w8bd87aSK7dyH/wchtTe1ZGD1DbEz5MSBXWwu6J7p8v+c/Bo+vcHiMhIti/3fvDuhW54L1cI/vG
sgAC4bTSbKPdKbUB5PuxLYAMvsA8sofN97NDRau35dG3KtLhXxYC/QDGYQLwnfGAP8EBQM8IQ8fv
u6gpkTuUeiavooXki1wss9jztmFRYlK1C5JtrG6HCYRxtZRAyU2VthB3PMIHA3XrSKgdHwHlDghx
JlU2fhh8O06vf56z/dT627GSo2kKvs4kQsvZHPRQ8vFYcYEXNjLb8rq8b8YIoBImK3rPcBeb7CVW
3O0xf5yD2n+0unH/28lC20B8oxFqW6RycGp9vA0IzlDiTpl6HfuUgB6SIEaQOPs1mpEHJzwFpTQ1
DojuINMRWJ/Vg6XpBVQnO3huBIicnVRa93R7bLfeXzMc1hDY/Xm66Mc1Blg1yXIkFUWMJ/yPLACi
/FGXEB6+wiyQIXOS86R7d4+cuNVjHcxqcHMkHzx+p5CVA/cqum0lj0FrfjmV0OQ19bDB4XYNuHUE
WDzC6Ahiw6WAMB+yoWwgpo+TcgFyHBO5AvFHktbjU7uWI/X6l21KP1AwGAoFFlNmEUVfR3wt8Ifj
BytzNH70+iVPVbonXu91D+euRD4FP9me1/H1PXq+53zuZ62lUVfgV0uYE5wKOJv+fUOzj1EcbZDB
c4JJodALI5B8SHq6pZsGLpR+0ajUrDkmU1ew25iKZL1OoDjAdJTc99vzIJZ1zSHZtMGIGgE/ZA+N
2TjI9oHJ7dkSB8y+AEuCZbIwP/QlnJPp/njUlJRYQqvPge1rK7vteeuznbKJUMPhKbSYfTwgNZY7
rfJOShXDsuDZJdAF7/TLFjVzcdDplEynLIcQJK67ZWdUDubn5cui2UE7mCUkPkKBl8SdtwQVWl/P
Oh1ALUzZCAIM/i3qH1mitvnG2o7bqu8HG8Ne0fBhuWjg0mi+jcXI2bOP/F5t5dA4yf94g2I7+Ze1
8TGEY/YhMYHhBQkKeAX6YWkkfB0bWur+ZaNAaZsK8pBcT1VQUvWXiTMBgeLP2+tjNIJLl0VgzHbC
G2f3xyuigptEGJLwLdkgi0vr4Nge/n4Bb5k3qLC5hD0BBWXs5qm5hWwrxzr9823EH0ee5GB1chxc
aRzFoCY/jHxLvDOkzIbngY3DnFQzVHrkL2UEJI7XoptGCjNUrtp7PxU7gKRFqgBuFXPsVQXIM/So
N+PGXPeovR8XILXQW02BggGEWShqa5Nui7rGIoIZEBpQ3uqK8Yzum11EWIfKC2QXl1x2877zPTL1
T+jrkuu1SjqbgPn784g/xrUC3xeNOnwfNUabQG7w+2nVZVyMwUz5E0rUCPx4am28Xsd+29ctQ5LF
LgTcdli2C3I4/Gjmn6Q5yfS+pBMnQ8wfgbftSzo2Lar/i1bHyR4iDWgxejK937ndLQVAsh54GHa6
nq6A6p5tTg220Z+H9PszhI9gz+JhEUJYQ+Ob4mMqBOTFzPECD7aYuj2GbT+hMD2lo/u8ksIxfEPk
/z/Z+X69FL6En10693aOv89gDkcrUvzI3f0CPpZGGFlFCrW1qmCxbv5X5GoK0wy+lxHcMkp3FGv/
KAiTwLFcfCvv3oEJwKR7Pp538AIcR+ihMeQ/D/DDUQG4H1qGErnl3l2hzFCF/j7CMZoFl4suf0QS
lP6vEiTOuh1Ws8mwQ+8Btq6hjgZm47yCOhqIedVvEZ3qORmX/EmGCAXjv9zXu5ji/2Yx+NLRuNhb
fYPy3fNftIr7/c6iCOEP7rzpbLc4EtMxTpc96Xf4vgun/jNtI/LGWk0N+HHIT/kGxL+a02amwzUQ
F4hooMPtNNg7iKfAH0X3A0+bRl2swHdSiP2XtqPLWvMYkf3bZKBJbo5Wxmw0x6F3WzzXkYoyiOoL
m4IuvUkWqpIM7vSfxyY0Xp4kn/g4ULPcdo3wJUQvzmctBa8lIba4AFict8OhJ1Ij3v0CmXKCPxNV
9w4NAWUtEPeyn6XoO1zc/ZzNIIYYsRLw/g7lBB8TZJsqLoD1jrHDdAMmy1x+l0z9DsiRd3xKIwfB
c4t0QWGM7aZ5oFs1TrYc2wOEvz1Eyf9DWxlAH6L6BUb9RMFwgAXM72aKHYjJjQc7CHy4y+KjhgSZ
PA4dkGF/FSEotE3dw6ONrQ9NRi/7pwTQZZncZVD/MX0ps4jshM7kLU5N6Il3LL0M6wTfsejcAOoc
LFoOpUglxVxAOE3g/w7RUJkE+p/4vjQlTBPHxqB5hPmSrqXf1BdoRvaDAzheFGd3ap4gBPnSaigG
GthsGbL2k7CGUlkPFMDhf1bQB1NxlWZLiF8o5JdzcQfqk+vPY1nKLj7KcSIR2IwImPdco/MEUtbj
qFY820NY4s2u8OSBXfI14DWaQvzKoHe/6dBiYNrQlkCGFoxIWVikH62IpjOL+jm8ZtHQreLAGUBT
SErzcbBfR7BnBLrL95PtVzQxSDub7KYYUHvL0yj6DBaNX1gZxAs71reO856QvS+N/ieiN+Z9B9jd
lig8YSyyUTbAgDI1KsdtxB28NaEjvvyC3F8Vj9CuwxoxtClcPKJpwmO6trDirm2AxZb55KKFM/By
sIu/ABulHnKLDhJLmQp0eJj7CLy/t184FvUFa9DeosLug4cFGv2vTdSqw1JSDj6hT+YzCAvQgvGY
Xhc6elEdtuMYdLb3CtCHHHZmPN2I2BN80OwoVes+bbKfoyOQ1flYrBHcOB2c0T+Edo8xZfraMtJc
D36CgHeCjAD1XnPhlSsPogzF51wLg/RZt2/tZPihF1CMr2wcDykvDQSXMRT3fESyNeqU4aOLdayZ
HPNTwEdeFsDUX+2i3BnlBX8zZYeuGwvt4bAoZXoSMlKPGh1LtqoHzTbBp6Gap7BsxfeejCnoGDd8
CUXcHqN4jq7QVA9aXUVIcsNAtZ7sPKG/HxTAn0EAt4AF5qR8o5DrAJOmmj74WIr2pNeRHOk0zA+T
ZyCNEAoOE1onXEGJDQt+OoSi5nnJRfG19XG5XiLRdz+mmEl6VE7PgKrbQayVx/eQ/lXMaY6eHpzY
q6FE1n9gdJafF590wLoHdZ1OMzU1lODqeyQnDRcpi66njO4rFGY3pCqND1cLIMnbKO/8JRQM5Krt
EhEfCkS/NxoCPBfbVlAB6kOTb0Gb8JchZKnjlm7fp0mqGIm7hgBw2yasXNGjiQiACesOegvdcpW5
Bo1RIqrbu5XmCMSAxWsfkj65gjmw11d2MfYUawfXTT8sFdj6Z+jXf0Swn94xiu3jJzcfQA/DV9ss
g88P6aqSI8vn8U4LZr+tegGuBjfS3EyV61BqdDBjNRAbE5ew70gAVZXE/XhWKIWrOBrmzwsdu8+T
WOeu7ua5eTJiNV/toge09VjcUnNqtawk7g+JTQHeFBtvEVvNliLclzC4wR20efldDnqDsD4anvEl
3ZCJa08/lxCCXOrYwuhrI37F2pF9n4psuZEbtR7SEeZwUT5X3BEDVsHBW1sQ1VY97crvliAtORTA
2CSsipO5z0LWnRDos6wu2y2/mKkS9yiHUUIFYZ9iNeqzdws9w52VfbcJfwrgOp42M2zF2WgGcbUZ
mr9WTMhZzLlzR0B56+Nsy5RXlhmo7rpmriLh/WVWdvpsgCXSCib48qkc5/I1WXTyRVquXuHC3v5y
WOAHn6v4liF/P0c4KQ5mMfMjMEJSpWH0N8RO3cuG9ifnpKccAAgkAXdijRjOst1XGMm2AKeXdtkF
vqGV13oa5bmDH+4JEEqC+/fxFY3G5CSzZPoGbtXcl6OwF3Tty8dhsNt1M0lzXHKEXFAZA8xRLJqv
rGPhfkQDji+2KNiPpPMIDrFZ/R1bB2we8JKfaDK768Xm4bINS6LAvRXjmWcDPIcmg0YS1FV5uRHL
bzgX9vMWF+KpAP31zWzF/AUHPswyxOa3GyUzoIKsPfUlT2+gUqRJPQ9lfyi2dUyw3u14Qj8Idd9B
RnHfLEqbGgVYdLJBmm96dqwBQbJtN7Zk7hp4QAeGZ1BfYAQvB8TsYYFbAnJ/Ct1W7fXGPhW+SaCu
sOSN8BhQz82asq0t4S5fkK0ecgdZQnHTpYnP52OERvL9XPWl5jeB6OYeTFl/R9g6Pvez/Y6/aUDW
t/R5GpDBSJfLO4jYgXKmmrZXpdLxiyPchRp2EjT78bl7amPvzVnEu2+8FBRuO65scSqjYSyvBlHo
A7R4bKs8NIuHotyGvJLbXKLTSsLHO0VQOVyvxOSY6ywKs70xpYdYhy6WohkRM8MnmB7I53wsW11n
ixXqKNCr40E2rR+OkO2t4nqA/b49EDvCcr5yTsk5h4toe0CnA+vEeU89okNpFtWrDrOmQtNddQA2
bV/THJlLnQ6O+1swXnKqE0ebLyGHobVWUZ/dABXjFE44pIhoxpNm8zPaI2yFRRyxek4zJE7NiOr9
ws9ZfpXGSzTKL1uy8tjDSmyi0l3FCHbRZcGg6kAflHW0B+Gn1D2WpOkkCt2mhxHHEt70XU1YuTy2
CYrTKhawYKqVku0cQBZI+OxNHN2EUi5jHVtoMW53h0s4AIfaDgrs5BUcLm2d0by7msm6TPJTj0YU
5ZZg+sdogVMoioduB0M07HSf5pnJAqb9TGZwaY5uUtgPBSRqNfx+6BTBKJoS3HQCCrtqGEHV19u8
mLFKhnV7BAwiu4uxZak6NhB73XYtKs+DXNrlImkYLQ5ZEYkcSKy09LJr0Iii0i6FrSMOy/olm2N4
V9NyyetBcjbBI9YloFPBuz5TTeyb37uEJFav8VkpmGCOjRexi2ukcIKoGvpKID6hykX2sBKmciRm
rljbvkYknfEGFRF0D/iBIGSK7AhDNFwmjaFLeeyGnObiqONFpektJT5zTxDkDfxCmoJ9b7x/2TbR
PDUC7plSp7JCmTA8hpDDIVNwWBNxeEQIEpmFhCnfYAeN+zs0VXInL2xZa6M3XeVAQ3U1DOnwaEd0
8bE2W9F8p2WIr34efswN3065Qlcl0yz8FiqxIqopGk2Yw4bDht2Xk0gec9Tp9tB68HVYD1gwFWCn
8EaV7j5rM07Fccrz5mZSsAA6M83NEZ5Dzy/B/Dd5RYalhKlNosnNaOBkRSerx7GL6BGGInXd8ZTc
xt3CrmMN4RkMSxAgliiLDnHM/ffR5e68LXHcV2h12qOHVunNdNQ0U2gmU4T5Utu9HxNa/Cy16WBv
Z9nkdVXCHQ+oFriju5wyDO64QqjwuHHbvnFoF81ZQiN1sNiUodrWzt7hlMfh32Yd7NkS+QVugT/g
1GlPDv0Fajdq8YweafQF7OlygvC6PKuoHE65zuU93HgWntBMfI3G4amXAFwaFG6nPObymwrxrKo0
UepbEnF75eKEo7+QXWRRtwA70SUrxqDRnOLE2sXXaJucfJIoS2Depu2PTiT5S8cb+rWjSbjxUN8d
Um3UZQLa/xkCCvSYQUxbdJXIyNxmnCfIWxEc90XIfqDpEvD0dRz2U3uJp1cFa1R77LMWYjYIAlR2
OaZjq+oJBsEZeqFNgfDNg6R10iOOVBlpZXrb6yl+FULMXRX3uIdK9rko6g6fW4PCxJoQq04vh8zF
+QElvO9h68PxfTXAEvhfGlWbqDudJNELDt5gq5IUwV+QucsOs5bkojVp/LRrP2FQ9Z2r2pXoT2m6
yFfnC43jAZXnSTkORbviaXID+ZW91iuEwZVtkNLcLOg699rF89LWE6hiX7W+X37M84q9gk2JOs1p
MNFvHsojX0FV5Y+j9MkV0G54C0ML0+TFjs7+xYDU8tOQi/marajfKoJ0ZD703JD0SMwAaD3afPo8
T33/Ldd+qTsgsoc+IgYes5DTRyikihLKbuRwVTYH0Z8DkqrdVTuG42KEgIdwKZF6QolL1F0iAiW1
g6MUzughSvXRavR3q6AqxiKqmRiEZB3sVT6DHGboatkhSbPHvYxF75nVtDFy6mTk29dxcmP3KUbL
Kti5/cThIMPiVZuuLXVNv55JFMuRfcpcwouqo6ZNvvdAZ8lYe1Iskp8geuoWdAYUKlNljWp7YbpC
f6VhcnWOAxfdAQQ0SEVfOZAmbD2MfuVDd70WHJBOPTkUYPq+9zAdJdUCNqV0J+u0ab828K+h51PA
VoEUBn6aZLSVR5evbD41yNXGSyccGf4zmWnx6VFAwz6Mx9RAL/XIoxj6mbOG2H0eD/CFk0jeSwdP
dPrMCCTvTlbwZgYocBaL4f81kDKPMI+THNdDqcWSfkVbmlg8vhPuRO+ikbkvd3o7pnzR12joussv
ofncFSfYh1v+BtsiWu6dQV9s2G+GTiV6x8GdTeCXK8K6EVS2XIYMRwTCMRzqAoBCcTMjoUQvOVlG
K6tdM8E3e96gUMLTwpEnlUQPNTf64ZD2s1vH68RheFvVKihlpxrC5WTgj8mcwq+NXkRGtMlV5JxZ
FbTk7YwcB7VDY05aFxLxmMzoZQYl+W0MQT5Sd10iYq4woE9zwc7tnA8rrO+CebDhbQ1ZvOsDOzbj
wtr+qANU0yWwg1EVNxtSv+LISZ9xIMsevldXUWZKdszXLWFnaLeGZ124/olAIT1XsYJ9rGIOe+cI
xfDwFsFDvUFpEwmLflzZVIqDt9AaL9UWGwjItsytP8msq7Jt/D3gTn8BLr+9UfBT112MzoySrutw
1MkAwb0vIebTpH+U5RLyS3Qr2PIqGfXKqmUM3Xi2cwQnylLAjwwO3Hdveot4h9DKBl5lOEfdYU62
9WFqCXq4NYH0R2SgqBC51Gl6thmbhwMfiuWVbHxZdbX3EaGwsLZdegjtOP6w+C5iNLSUHqXBuBE0
x4qspOKIdMLCjCzSzr81BPZeUiOjjsd660RzgtPKw8E+OLBiTy42sL3yiCl1ZGs0XdBJ5d9gyWUA
LHMeN6oGoNimqFDzdbpDz7bIHeIodfNXyFchfa2shlOihi7XoOWhozG04QC37hpU3kPFDPLw2wWi
qaUKSZcf8y7rrwiMv2CM3H+zd15Ldhtbtv2V/gEw4M3LjWgA21XtsiyW4Qui6GATHkgkvr4HSEqH
pK6k1u2XjrjnhRGiuB1crlxrzjEdZpj4I1qB/NZUeJL92gmQFWljBjUQzN3qLakWWvgjjl1bdbDM
aJh9WBGdcm0kwd2k6Q2/c233EPaWW8XJju0g8YNdgT72s4YAneZh0aZnjcfw8J7NpczuvEL0W9Vl
mfmRCsa96KHg5B94RFrqYM12cd9IK7nC6pJ+SnuDI+/LdcFysFm1y3XNF2AFunwHwGm6lT1gmesW
IxoDGU80PE09wUywdIJ7g/ahFwOqlCeDpkUeS/TNT9KycQI65WAfaxsKQCd7522XpM1+NGv92e0H
A5s4XpKsr1YGYcOq4Ng46hpXpJnH5jTMaCcqKHlhkONiPqUuzAwmMiuWnjSRC183qDZ5K7thHM6e
MveofNDK6RbWwDidrZlHr8ZYEeBW62ERsdKNbpbWariypnY6pyDs/Fh30tYDTlW1D3LxRpxjI3Sz
EEWn997uMxhcggL8ptO2infwbb8OqalVHrplEjCDLrs8i1nQC9TztEtuV0EHAEZJ27q7csYkEVu6
yHdrt/Ca1MESgfRXtPFstV/kkNU7MxmWSI6OevF4WsyXEFl7kITd7N8PTj9OfJyDa11Dl31hCbO5
sqrEvPQzeKFIvROIJ/iMg0sc2eYHVUF4XbR2uMVvUUTo+M1Xhs9TzaTAC1SUOwPMGE/auYonqQoQ
dL2PxxgEjl/x/O2t6rIwTOXsR1c6AAOzdrmmc1VaNAMaocKqFcYLKJtUhQIx7XWDSljfedJRbAoC
k+Fhl+iO2AmjyB5KZ+kl9BHW55n6PM6svoMYhLroRlqSNrRlNsm1XwnruUMpC+lgql6sQTTP/dg0
IXmV9B5xxUQAjWYu+ap/STUJLKEcFi3SqDyu+okp+kDf5X2dTtqpxwlexX1eeqBdx+ZiBCsSsSMv
z/QFvKOW6P4jHePc4zJI3Q+tCe1wsfXhfu6VeSqHZjSjYoboSLWmC+TPNS0ebxj84wALxo3XQKNw
EnmwHGrHnKt7/K553NPcinsudTvqLGfaUb4Yl7VqMvwd0njOErU8B8lohO0w6SiUnHIH7zT5gjVM
j23HHt/5lPsHw06MDw0uwmedlzjwEjhwTNaeGW37VwtCzUM7j9x1/vSKyWy8bSddJaE/NrrBfbDe
BqlWUtEYtjiwHoAumPzBin0PgTGvPsvO7J8Kmh2xv7BR6eAfr8BKjeZR8yv7bZGBrIpsuvqntq0N
hlm4ZUrL+qgmuv/9rsQY3/UfWKBKMcdMLRELPLOjbUR739tDYzs3Y5F1POUHSJ/oy/sOBzOagkUV
omPWgGisubEVcmh1kCYjUTO2Gh25zEmfMlGsJ8x4anyX5It0Pjq13ZTHovHFaEeJDQ5Gi/0Z8k7P
w6tEkewJgca1CIzc1WPME8ZK2ejrKo/60u315TSphS4mDKXF2dt2Lf33bl1vgqyuLaul4jnmZLoT
U+ehNY015aYpomQbnTyWMsp4lPEKNzM3DVZEQJZqztrms95pClAPI0nMFruhlarMmDnmaYniu02T
zQjINdgxBkkLIFzd3Wz5I1uY3Frcvn9sfJnMRYyYzmffx2Q+X4rromiGCS6rJBvJ2OmtNQ3dh6lc
Z0OFvEubq0g2NiVZuLYZT4Zjghqp2NimavsltpvqoFWzdJm97mnS0tV0QtCyJf8PP6PnLpfaOLBh
vixgBVdutOiB7837vx7P/TyHZWpIbLKLFAxeIEM6ZjI/z+ZyRzFpT3PvU9m026hefBPJijKoOOFa
w1jqbwaVP2vwtk/E8MywcpPCMRzdzPg/6hdpzvmjjrf0s/j2ifM3BbLl1D2KhcHLbMgP46zDWoyy
vGAo+Dc/efuAH8aR/FbUNDZqVZz7Nu7fX34y5eeS99zOR6/W+tKJuCY9673bIy79O7nqHz+KITfH
1WXruf3wX36rSEyhptRNj980frODkxDNpdltW8uvJ/I7VfC7tvEb8fxH6uCPEML/82eowp/+0f8E
jPi/kHlookdDNfW7FuAP5Pqf8842Fvz3l3xHOWyZuMhZmGmZIB2orLgevhMPDdN+s+kDmVTaW3yI
i97sO8vBdt8gQGbiznYIXSe689+Jh7bxhj3PdoEhd0Q3pwf/COdgboP7H65XrlBEEh6wP920EE+a
v0gXymFaSwkY67ZA28HzwzJ04Dt9WmIyS1rbvrPdrh8OTaXX/T5JAlD/oaQhE5XJ3MjlukOFS0er
7OCtjXk5Wvcwr7RqecIArJV65EI4wS8KUjZda13ejlWnfxI6fBkadEMNOq8HCYgJajKaFGtLZpb+
fGgCO90hkisuRFEbX6y0znDKbgZZDTNAtLh+euEB0AdRkMLxGT2g1jxFD+narLEVVPoN+1QGslgi
J4zA7JBA31Ztz9PSsrV3zKs/YGfMYuFoRQgp17t2QfSe8nUtzksJ8smbnem9LCZzZ+stDde+drP7
3vNLSInNom7nCatF3JpS9DsL+j3Immkdabl1VRsHepZddtBl05kJ+Aj88ANG1PHdMLtZcU0fWIsH
MK83ea/beEJzFMtR5SrsTR69nDAJFprggz7miibfyNaaM6GeE9XUoUanbaJ5nKRvefYmGN6wQZeR
4uufcoQ8l6tclmcoMIZzcO1FP6W1Ne8Clyo5wkEljL0H3CENAdK2T6pfGA7irBkinv3iQhtqvQk1
x2+nCKWEf+OX0qNIrjYeU7HmJmT/BXxeXDjD0Mdu5akXtsqde8svoVnGVlosgPOyJc71ydoNek93
WCuyL8hB7F2W5uVxwCC4lyntYFjFUzw1mXfXrTbThTor0xjFf3NX4i6/UA3tUF10xh2tYLljY+5e
JDbszLDvHfeTxPMYQ12acOMb9FQz1YiMkQgOXvRGtdae7RQV8pUOKNlrLwAOSr+NAoe+qL/jQNgt
q1FWt7d22WXNaa1z0gR0K1dgwzLEgj3ozcE+y6TE+opFHT0OTWoDBWssVo7e3TSk2ypvzB6q3TqX
sactQftY9Sy4ISNwaFNZ4NLR1Um6jKxl2UoEkw3gBZyCPji7bZp9Eh3grIimXemBXlRCO89Ong4M
YBc6qZqfnwG/ZZduUstXIP8QQstBTjvV4t46LanKnGhgf0tTD59mdlRFBfwJbXJl4HlSI4j5DTF+
1Hvh4W3M89t8UcYaZd1Mt6vpEWQfmsT3UDO2Kqc8KxomOC0A0fnMdm/aCOi2FTUZZ5OqSMxGpLOs
rWGh1UF669Z6PkS9mIR3taCxuq4GZ/NheVOcpVaquOJsbY4KD1x+pXn5tdY01bwHwccuzTF0t49F
5ctnMx8arMhLlzIiH+7XZSzWu2DSPmprUHNPaW6zRD56S+calMmw7kdEv7SnENw/L1CeQYqpKXtg
6mw2B+QUPZNb3S5S2plUd0eeROotDZOlOaFdGnEjVxXe50rPTHnyisQ6WU3bf5Ga/c6ZXP9ssSXC
W1uac3uUJcXwqadcj/1Wg4Q5DPrVihvkjvKR+5GqC65ikfI0cybasqXqCjrjln9RaL6iBSy1ZTkv
hmwuwfTXzGLavjz4fjLsKiOlGZ5zrpp92q5FDKXButNapc97Cwtl7AaFedm4NRg0v9AAJedgGvB7
L8YD4708Rgphcp5LOy0+9J3HcJmK+B2Cw/llIMyh3/WNbXOvUSXGGnkJ7MBc6uOe1IaoQrU37Nxs
SPtL/oFNS0mjpxM6pgtqLHQhUYHgHDQH/amiS9DqYaEg2MTLRMvYBC+Tho7bp1aIfpiOcddbzS4Z
gViNYcPMzL5izDz5EMSS6sFQqfU4y/XJ5hIescwt7EmgKsCW96V35zq5EadjouLRzBATBTVNwnod
zV2lgSKImMIv99As7etKmBPjQTT1xpUE63i1jqtbHPyuYbs4Ls/kbWCAxn+wGrGRJ5UfzbM+MuOf
i2W6EmxUr1dlDJBrG/a8DetXemcsc9KbYWFXalVHYXmj5zCvYOSWXNDbkoiB/NL4ViX+o3rqf1Iq
/VRz/Vlh9r+wnjJ0Ha/En5dT/1m9fnj9V+7v1xygry/5DSBtvwGJClLHRdZpsKOinPleTvn+Gxsj
FTH3RNwY/Eml9VsOkPOGYF+HnB8dUxuiYHYNrAxfc4D0NyagJJKlkG06OEeMf1JO/VqR8y6bYNow
KaZMavNfiv/CaE17oMA4BppGkEReqPU4Bfbw8MMx+V6M/2g0+nlbRbXIx3hbbhGfpvvmrwyu1UD4
g7RCO2IBMx5gkdBQmnT/RgCYFX+zofqlPtw+Cwm+Bc6IKggZHafvxw0V5wLf+2wlR2U0wQ2P7PkK
eShSnFVfbltXkOnw1z/OMv7482Bwu4bD6uAbyNA328IPHjSE/06H9Tc55qpPED10zXhGHpQivkDw
4ND6kcGjjj/N3OsTTT0a9nh/Di4TvfrQOekUOfNMYTUtNe0RAH/HoFk0EkCCXv9Qsz1DSDAEBzqP
wUGufX4QrjIjfPA1gFtD3FUlDoFK68d3xujWF+jyCRRIEI0kasyvedo6uNOpSA+qoyHEcg1aZxzE
HWvl+hm53fqYlXb/6LXplT6pfCe9qo6IStKPK/TAK9tmRxdlhTXdmcMkvqzW2tyslizemXpONaon
1d7psppWHcTEqanlUW9ANXdrZx78mQqtB25FvgCzxWq0hkvPGJtrGsqYzWnOvOpVqh0rdxsW95o8
doquRGgvQUJ6kmY2HwcfFJq7igXh0ZpNod5JOppkiOz1wexf8lILZBkvWe8NtKSVxH//ErCBUMOZ
eqnYezVP6EgmXOcRtQ2TbN0S9Yep99qXAm7JUwG4+z6g/5BFUh+CT4UPiCfEsO8hIjNVU6JDzZc9
aTAsIlgksw9lVvlOhO6putErBosRWs3m7AH7uVTMjx59taKET/Ke8fMmAytWhFs2A9AbrPP32ZLr
pFkV6j7Dl74bANa+AJ2a982ij3t/djUnXCAWfeqFyA5ZnX1UfdHGKabfyzTwUUcaq5OJ3cDByViv
rrpKsFZZpnZn4Sc66ysG83BYjJLZ+axrcZkXCUzmBic1iMoTmTQ28ud62FkqL896kU6f0sEdP5QG
BdluTaFTw7TOgwsOwQAnx/3YjVUkGbhe15XOcMyrPunWIumD2pegqpewLNN3wUB3r0tIR9Jan0qT
iT1tTVljdbIJm0lgnHvteFmAd2amN1JuubpfvLLJS/jH3nsroWhjYKjQPbndfSIr88yCf+ssUhqh
73s2lzZ3z0LXElOgjdDVmD8vwtOwzWnjFZiy9cMIci/izDofWlRyN7R5MXKu43jfAdWJUJ3eY9rP
d5OzPmtTb12ba2buTLUO15q3wuIMSJqq62CKcJPMeyXsu1qKJ89KGvOYoxSYbaIv5kx9rMmNMcNk
nmh6uRMS4ipUfsuOY2XME5epKIFAmJNir1N17nr2ZaWWUxXomC2jDBGNHiYaba5HCmRAH7RBpkGm
HIimiydFGNqDDY4jHasQ1IA/ywdPjdkuMMjhQB7IZCzSEuT6odPpbhiMfl0f5Iwy+3nRbMBHuIBN
5ui+pK7PK035+6EY8g78pxihYJTU2fdz6WyIpDaf02s2zRO7WdHX8jZlDu9bYet2Q3YZJNqMdA8A
hvNitqiz8AnUCWRS2eMEfCzALDh75tCO94m9FicqG2H4XJQK513/thQoyWkLB0P5omGMexvMIj/0
es1juBGec6TcqR69RGkbd8BMVCgn17pAEt/ooVxnCY1ay4KDM1rM2M2kOxvL4hxNoQH+h5rFDECs
gfFgZk1ahEO3/bWXuMlbpSb50TVr5tM11OU9ihzr1FTomcPJZphbwuQ9tYNeX9CqDXajmIhGEV3C
3A9JQXPZ2TbaIW/2jL3hDg3xSjlT5DYYo3rQ/SVEZ0tXnv7Ce3RcIupGrX67DsDLQix/E6ORWYq7
xbLbzzb9xjNfJE/3JYgH1AZQkGMoLlW264H+ndBgBjeVk7uvlWAQw/Z1BiE4eOJOk+SpRSW2kzrC
vML/c7RRfEEbVz1a+rjcVmXhgjJbRfM2FRlq14EywuDhUbpsaZIq/rrU/bsK/Js4SPRNlBl/XgVC
+Gn610/Nj1zVb6/5raumm28w2ILKd2gv0VSjRPitq6YHbzBn4gSmeghgA/2rDKR1BsLBwhyExpzS
8YeuGkmRGx81ADUA0sMz/llX7atj6semGl5kCjS6dxhmKNd+bQJvfHodWph2ySCtK4I9cFZ2qM/9
HNh1f1HowI67sCSWMisOBKyxiJxpWgmcDAJztzfSP1B2y26YkW5pXdUaIg4kYoyH6WkwleXuGQ5T
WYxLcij93Mnzs5PKmVEmxOcimeCzr3zWOyb5slvTMJ3gzWdnYxYM5dCsEvVAkwNQOwI31G0XOGss
NMaWrHLFtC6Z9ReaCpvxESZyq95i46JG3Pl2ynaNkKMpC27yfNxJptLo+oWP7yRypnrD7U89vjHq
Bh6noPSazm//H3rR/z/unTjH28blz2+b68/yP46vosWz33/+8d75/srvN4+nv/l997TdAt9vnI0s
7DBIJ+QHdgFjDG7R39rRzhuuLzJ7aGHj9sMO+vv+iWwel7UIkzt3DdgBtnf/gC786/4JeyRvxDzD
1/kWcDh+rvxtzV3SDtnksawd4mxW2memmz7+cFD+G7unrx/CnQ5Mhd8JIurnDxmbWYMP57MzK5EU
0ZZDcMDCRKaUPe7++qN+dowz/OH32BwWD3gMlnHrl49qRLKALbKIsZyxd+RM4i9NZIYhGk2iVtIc
QrfRa4dldWyyrAgt/OuP/8Ph9Jkc8BT0MEFy0n71d5vV6jsSXs2xqOWDKbwnHxXEX3/Er9vDDQft
OETsBjrnDQLbzwez7zU16YnRHR1DPiyO9TgEBoQD00B0sXZcpb9fzv+XM8dwi7f74cGKv8+wTVzo
LPIeYYC/bg2ttLPdJRiGoy2t7iIthdFGTaAJNNuJuKhm+52NUR75TdqNcJispsBNVAUrA3rmEGS8
NQmREybFaEhQQHmapEfQzdzMQRctVcUWcxgIuMAEYLQg4jIwYZCioMkL64NZyEOKzehLTbhSHm4q
p0cG1y2qg2AScanV1nUGXzq2stKKmcMvj6pI+nPuphSi8LR7mncoBR9cZGFPuSLMKRC9dYcAxrlx
xrq8d7dpxGwzMJnSMb2e5hpbhQiSuPEnesoEFeyZO6yn0k+vpkKjTSjEF5vZR5PbH93Vv8PKJSIJ
VvSi1Zf36bYJBnXl7jSH9xRWscZlu3aHsnMYiddGjPRDfu6zgKZbkd20ytXiPGj6nW2KaScb6V4v
C86gQHOTC5MenkeQ4wWepDHCLgwAf54/W64WPEDFzWNlFMU1FLn0YXTtKoJmFjGswHPXoORcGHEf
yTNNdgWMkqt6cKIpo7+f+EpeOqnulhTAMBSjVKo0OI1+MS37vPGCh85DkZP5xKWafu6dW70o9Msa
AoGxrxeU0+/s2tOesnLub+rG4H38ZTEfGqOcL1kmp6NuOQOo/n4UnFUnu0xE118xznJ2CJ/LvcAE
GmLqLG67hq0OOYXGblaTuZ9B3z4iOCDpde4AmGe5Ob1MBMUYKE2VcdagyjzkWbeSTNEY4Z9bQtq1
7m9FP5yTQFnfbCH2ZJVHuDnGlbFY7lHUXAtfvSHTWCMjEdYLGXiOCst8SjHCWcvRHvLgDjxkcdCs
tr/6ahSZKhXTQVBXv5pFGhcHawhoMg0BZLM/+N0xgv2VYY03MMmzGgHj0kNyZaTvi6nMTrzsaZmp
OkTSxUsr71pVviuIBQ010h0Otqjny3FwwUvjUUCYk8o7IluNgwkq7mgAu8GqNRLb0w7dpUI7iDic
AuBGKNYNrmi6HiFdVf3OSjr1isRWJ+9Iq89zWmiXI4nUB2tBmujS9K3jQtTlnswKL+70jk9LS4Ta
9PM1phHmkuyTNlOomvzkxS9HdHw+vRwIrfJyIQgz8rYxhhto2WGY2Q2LksRMNs20QRK8WoL4x5Ag
QnmxkodxXgC47JPCDR6bpsEUWubgAL3s1Uqsp8BY1S4dR/2ewYl+NGfrPY2pM+KY9G25DR4MUGCh
la8XsBmnaE6ILlxtbcTjPpdxhwuO2KkCLHDX3hUdG4i6Wz/lqT/4YaaXKvSTdD4lWjrtDE2/W9S0
Z8OdHgsN5WwTtJLoJd42hb30rjc0T/B4khpIyb7ZT2ZjvQ5ztTEl0JUNy75rU+vBYVOFKLHs61Pt
zcPtpLXWK89t/5QLifvKwIm2YJfYZdnEGXLsdr1OqnI0Q4sh47vG8KszD6T1ZCxI2RDGvvSNHHCW
YsAizpSMqjbBf6hnZ2KSDhkLAIFxOgrMNEXdWQmjvh6Ef6pm810pMua6iVFHqd9f2L2vxeuqJXFS
av5VmpSfExxE0YpxwAPW94pju/1QTNZ809qYjEKn4t7jkeDe5KpYzlT11ckVZn8kJKqMG7nKZyYD
Fpqwnk/WCbtTTFG5gUKNuOIvQaFVT4bs9IfEW+07wrARBFdgkY1KIHID3WYdvCobd/R0Bu4Td/kE
wFG7KTuixAbGpWXvFY9O5tRHZLtNFXV9RXAGs5KoQPixIymNvHQy/s6VlUtCytp1vhGDrx2hwrtR
13kfPfLzxnAOOO/YK4qTX/jeQ0UjCaVYjkPJtBVbYpUfmU6Sx+YGGSzIprlslsk5OqPj3GATL4+Z
lqbvfWcn0lwdSLfi8M/Z8s7gyRXjZvb3HKTqwfJTI6KnurkpSe5i4IVMWQrxNKrSfr8wer52e3d9
GjAqACaQOcSuvr+ejHbcl6LgylNecSRvDe6Iy0XG4kn40kBPBtz+3k2T4cT6KIkKs3hm4Jjy3EtM
9PhbYrMapn9vjb9lffzN1thgf/dDUfQHvcl/EnvQ1K8/VvffXvL7zpjtL5cfJLLvtfrvBb5hMDxh
cvKNN0d9TzX624DEY0DCq36r/H/cGRMrAi+ArYf1NbXT/yf1PST5nws4RGQO34udranzff5AvGPe
PTD9cyXw5xYmgItkdyRNKfQdt9Evm3b2GTgWnTeu06GEbiz0J5ztKODKuhUDRaw9Usxt0i+mgz0G
c8nTfgaf47/NXZTBLjSlgln+FLVywepjA20iybAOFA9VKUmqRKRpivmE3l4M3PgrStixvaorVdR0
mXI6vYHf1mcH3MUF84ZZPxW5q66UnSTE1XUtVn73WRua+SCb2dug9IDjnaI9FwKBn2DQaISOU5oP
GWPIOsozOnpUYZKRJ5kTwY7CtZP0v1aKTZe04/sVu8Sr3pq0yupxmK8AgWEjMbORZl0/T/mKjTzV
q0O9zNWBsW7lx07Q5DwL0867DoJxLqKBDOEDLmvWSOa344FcZWQi2oaOyoRdHtukl/ti7b0VkXnN
GyPATlgJ52S+MZ2kfhmlMu4lsR9ob8YCmPsw0ERNsdjRdE7VGpIR3qP76ObnsbfVY7Jy/0dkpLfL
aWmAYyLvd/ihWDMm8xkWWwdG3qgOg+lSTlKM7dy07YxwMHpiABtjs/pDbtChS1BHltI5ubToHnmI
L2dzlMFwyAtQ1fts6EEvzGxLY4JBlH7XUeGZdAfFwRorQjYbZ8FB+jWJaygKjdEPhu8Q7VTfxPpk
E23gzuIIkjSLcb9N/t6UUtK4KJoIasmc7pU56hzotG0dkqQq+cVLcv11BTa5Lx3uRqqQnBhMYqde
BX0ccx/0ggiyZmnfGjUpXED6q2dy3t0w0WfiylstHUmWoFMTm713w5rSx5OZEXGckYMBp525P8KI
xZh3aVp1ezVjg8u8PrhZnA4zddJP0YTm9CILksULG0uU5B9YmNOdbGJOUGjNCSqmeRoFTn4yhJL3
3A34xGHfBx8SNBpMuoZxLg/p2JkPSZVPJ7npP8wKxTVj92R4i6b8oy4dLZ6Vv8Zg4FCMcwfkp8bD
44HFnDF6lLq+cRZuZV+UmeO/bPO2wzxk7MmRRxhsHmYTSzCtYyseku4BekJ/3fn6+qEaRRJD/FaP
E4qFY7LSs440lEtF2GrIEOZWIzyuWerrzgGWD2GpKPLQnInSdXAPxkaWNO9cdnCh1ALKGFwpTyMz
GfT9Y1Ldl3ZrRsOK8Ryv5GFswLv0XoKCARazfuewBYsUOJdg39S2CXiL8Mbk8qsrZ3LG9oZiIdij
X6g+UyWpE6PAJlo2XM+8qCCsk/Fjoed2DJxcRg6ezOPG48e0Z74uUj1BhHbIW00DdE4zWzqKPIti
u6JU6rJ2cm/lQI3LxwKEnlT/79bXf2tVNHnC03P6vVfwh2XxugG78h/Ra99U+c+r4/eX/tb7ct7Y
SFhQB3NjmCae7N+XR99modskBYydGSHQXf7X8ui+YWk0mAciIAC15fKq3/QD1hv+KYYhxuMUV/Sj
/8n6SE/o5/URXimDdibtjktTG6LRL+N2r1w6ATqpOC6jz5PRCMrMi4mMYskw4VUuu3FumQD7wPbd
U2Kq1D7VZh34bDMwGUamdEkWsQgVwOkFl6w7ahW2w35TYAodZoM1fALy4p9VkjGvaUbjmkLYPo02
BqZQmZAGqta1TnO+8VpkwQISoozfaPmBfw64MV8Q0LUvLTNRUqcZgbUhO2b/bGRU8HU/G9ciwN4L
MS913RDgpt8eTDyp/Q4S1/YSK4FgXxa5usV7FjxORENBomlxZIfj4C/36eIEjyI3lnsgS1DQSkFx
b7WL19+Qj1E2F40Dr+aCDKzh0+DrxgMJsCytJM9qJCykVR61tsIRVS1bR5t8E8A9gd1jmTfT/qgb
lvEAUct59XAb3DYkkhytObPerdJfbmur6Y8QpeHXuGIwrlMToiMhEcRyYoPnrbsux3zkwT0gCZZg
wE8FMRcti2ljPuRD1b6wtdWZ5+JNZz69GGDe8JG/qpTXsQPmC9Am49vKik/TrdR8KEAcCpyDsOJD
N1j41XbJZ9L1b18wLPPbg8pZ53CSunVNDoO4rGGdXlsEwJ79OYHog0f2qkjyGRFbUJ7q3OM1nrYd
TxcmPFYl7FwuWjGTv/l2QisdZ0Kc5knwaE7bGabfgZZDX4fh2VUNK7BsE4W6sqTvFetDVeZ3mjD5
CY0qeJd2zvjTx2i7bnFSHBdZaHzHbNEIHpLYQJG9a15KRTIKvITtthF86l3SAPZM1rUmRAv2JUsm
joQ+18GjquT9uA7OXtWZizYtyZPH1RyKO29muBJSJ2pRawjzoYYg8bJNRblqqbT22GCnZM9olHda
E5M/4cDy3bLtIhoZqRMKLvlvb5y5Gsx+4MwG1gglLVCOdULcglCt8jw0gW06cPFpJqHWyWxy63my
HT/hNJDpTh9b4zrDkozIk8yVOWxalNQhFiT4F7jsanVRI3rIsciDbNzNXKIufPY6ODdoh+3jV42h
BqTEInDM4nvnBGOutCWS5d4CEQEIVNLWJ1RgGj4ti81H4mrk3M3bdaKCpX0hQmO59a3ROglnal98
PCXgQyDcHJBmBDvPRuqiZsrL1jbaF1g0yePXSzjXPI4vLqbLZrvZi+0iTdwZhL41cUgATKjbBdnc
rVjN5tLOCtouwH2DR+CcHLgRsqRFYrnPBTN5enNZ1RjPv90SU9XmBzdXHDyVTZxsirlTTgjOy+r1
/bFzNrWiO7nGg02s6CNm/FnD7kQABoCZlBgLVu0qdElz36209g5V5sgZy7fg57ACn77JBDv8TNwP
wIpn6Erc5EM5c3wwkxoPM0iLg9JXniB0ja2TlzUB1WUVnNcOSDkhEIpLommNAj6T5m+AHQ9ywm3R
zakHFASK0m5M1yCGKuQdXafX93pVBGenQ6ENLEfrt9Evv9da+lTu1wGV6S7gpmAs0Qu+0AoW/h7/
nczu1bC0V2kBPjHH+n2wFPcyxASbYFsENUgvK97HhhtzKksammQsmA86nfMHDMUTR1DYy33LhU4h
lJXdS6kn3RF1QnpIxsx88PDGXQNBkMmemWG/vh0YjdrHBWjByVr5wYgzuKLIx+FEVaZmPCT6urYX
0L6cZQdArcouRFLkh0Jf8wP0/hJSt+QsVXkCbAhnbL8DvMM1lfg2F7hyV05rDzXuVcdTieK+NoyH
blIGAbVKMu/voe6GAmRPuTeGMdg1NVepDGbuCOF2cL4bZAQELfJ9YB6lyW4OtivHM8CyIODpeXuT
nsKnFD7LIc8crm50aA9QioPHHtR7cWm3U3+cDE8nE2m75m2TlONIH/nNEcQ2/pwwA11PWEEf4eZ7
/E59e+zN0ujGu7lzwECjT+b51uO5hvxlbddjoAY/ajs/eNQIhiaD7OsjrRgQW8Ww5LiUHOrh6YRo
qdPCjhY6lltDM25tl7urqkpaVpPk8IJhoHbn78Ts24+yHhcStzqnz/Zfn6wNpFf3IGHFPRq5VdeP
Mk1V+eRgBkbsb29PKWOW+cHORuc1ILMJ524n7owMjglY108E6wanvt00uX7HWDsk7YwncFCtxjVO
MR5kFfXDFgfutygUMhTq2Y2pMgX7zLGEjI10ooQIU/AfBtukNbgUNWk7oekliO2BUgbVHWS1z1S7
BCZE1aiRrcuU5FiPjuAUbSk5YQkn6rrhnoRLwyMGc4DEKh9ZXe9+amrx2JACdME+ZUL/rP6LvTPZ
bhvpsu4TIRf6ZkoQJEX1shrbEyy5EXoggAi0T18bVGaVLLvsP+uffpPM9EpLINEE4t57zj7+OLEP
sbp7sKpnDYHP0HHdmvTbORHnvGP8GwNlb8yzO1i7rrWyDRQ+dYUqszmXBPCEZHanD0DuHLQ/dfwZ
hmeEYK29kAQjwN3zoNzkPAMo840KZRsUiTOZ9uLcy6nJ4hs9tZuQevipbvudoAu909CC3gjAEnnl
3cU4d/QnwvGo0DZeU7nxGbEgFasq1ceqG90uFsXrVuiCvhpMtzpkNu8ghm7tnJQkkyBzg4h0IqqE
j/e2sHZFbaI39igS9X4aj4T7QBLTvHEeNiZkknk3u6jvEORrGUYL2TsTpz8NzqEFLNc+tpWjzANe
c9nUHjI8umpTjcaDbQzNpaa79XW2FP4RWgl3rwEHxyUuB9JsLgALiQnNMkp7fJyDfunRIbA2yLWn
59Ju8ofZqx7s3GvLC2yH9m1bYCrG7wcpzl66AE2cNbzIuQu+pD6KKDkG5mbhJotahxhmysFuNxMB
ftCHdtjOk8K864spDW07Lza9JfNLv0sxV3C+3G85YqndAk2c93imRzBoHuAmil2Red3ei8fPRDGF
TpZ7XxIMz3epMxPgU7bmDls8pATldLeSQDS2P7UbOVM1fcV2c69BDdsAzJCXPkyl22rBHtN4fbUj
s8Xex8HAKCjIICa08r7FK5BvOpedUSSJH7lUC2LyoqjYn4ypgKpgx8ceaPjRJLz8QPdEnhUBFNjG
WvSQk1ZHAzOxDxBsm80KBYq0AJlEzorFqLYqbuw2Z4zlH7WlMK55Ccxs+YZ6l/iae1Z21nybNFZo
IX84mJrs9v76hrBmgVo+CfqDU3DBJOgUkmqmdkvbNbgEEH/bZxWRO3Wt3xVI0y5IqFEP5mRqFxDv
SgAnPuzCzcje9YsaSiYjsWkyZ5hqKDmZaj7mbN/Z3vWg4bm/zeLe7GL/4I2WdqW7rR7y5vW2MLMh
5TjzLm+K6mwEKvKsFRWitrZACeeVDD+7Tu6IDCAtZ/ZWlzMdsT28hpTqtwBBVmbJdmFiuY+TVJ0N
tfNNALOnB0OvwxB6ua5Wxtmcd9Zz3Omi3caNxIHUmBG7a4plL9Pr7VzoRaQY3t6viaNXrPxdFTE2
y0glMr2DLidrX6XMs6RJF98BjjZegB1hOiUwKgQ9CwmpAe1WOfrdMBalESVU4jN78XaZ8rssNiYc
DLh6yoO30Ln6xuKfgGc0EcH6NJsQ3dUiTFKiNDZNYsV7TFAaC1OXuQe/6MdHjU63z2sPsvsm6410
2wlFBZK2kQdk4DKTPBeZpcZH4frl2UIE2iaAvrhbcCBglYcsRPhstnPNUn8Yk8nnFreqxoaNyEx3
MFlIcYh/BWObXCRtdZUOSj4hxOvPq86/dIsauBi7gQ9Vb+ofg1Gu9iNqF3Us2nbOnqQrev0M/kCg
jhq2ZrM/sGoFOyuw+nZEt6mxc0oo3OLrWAUju1lG2htGf43/KW5LFvWYRgsAaW2c9YAGjtEtTD/w
GC9OaJZwWzbEA+ljgmJH761Pflrx1jX7fEYzDLsr2Xlj7FTnrU5gwI7BF/4K3akU/ooO5mjk9OxB
0w4DFztZyUbEHVZBEanM5XzUjWW6m83RuGcvWiIKHNmWM5v7Wxf0v8ZvrOKQt9oASmeHwt6kgDY9
yuh34hHGyWUmVJYf4gYswLZqGmt6Wuyllx8JRlranV0F7EaamsGSCyKGl++blsMv5AnGKud49wmI
Ml5reEjafIpVj/FGuD6mrtEABE4OzgT1fRPXMsm2PehT88rQZJqw2YzFPrOyNDlXxLrUkXBlfEUE
jHEPPdq4YtzMrvL3n+oXp4UBpoW/E1EcvtH1Q7/5ULXVxw2kouRQa2z92om3P7F1DXvSdTAVqsxk
59NX+H222pCIT78/+gkM/e6ccHiA7r7LFhzZ3bvDz14BVAeKkzOXlEK50c5MqHByVjkXJJ3hEKN9
9637wou1M2PdfiMDt/PzwW6FeU1+zFAsG71QSXpQawUt2hV6L2OHGqYGyfOH0/WLi0imlsGUIiBd
Gtrbu/M1BEmmWQx4D3U8VBCxIK3KMHULhukdGQpwtQQAJHeS7TOd9fmuVfQq2pRaPmum7q6q2/AP
p3Dt+fx4Cldnio17GDiCwWv4x1OoOa22wO9KD12usW10UUndKVpSj5IWj9z4oAJpKZim/GYbnnWG
eY9M0bHpyr1BihzgLSnWGowz+/sPZv3qg2EJIeXcNxgrvYeCewTcIKpp04NwE3aoTAebsgfgPHaw
hfBIyvoD7W7fPpsbtq1b8JmyOA62Odz19hDITTqsRg59plpGz8O+2CApca9lFFGJvbB9zxLJnjuG
K48/gV4PeRk82SvAha2p1+HpmmkMfnstSplvT3cAuddFCMLrXYpEmK5uvkw36z7uOasL7q1F+gXQ
XE9QAf3+dJjvxUmB4XqkGBCqsRqUflJ9pobWZvPgaXsrdVgDzWap06Pfr6VOPfHpWfiDi9n0oVvV
Jmng4VSlfKw565cPU+BythLLoDpxFsY2eWnzn5ws/ok/YE6iU3vIMsV6sbt1ToI9IskOTUIHLMw8
MZBCMLTdYQFmsmwcs6B54xZI32mBW9W305f9j3T5D/NZ00Ju/Oa++LkTjQjz8jv0yB/Uy3//2H8P
aa113kquRoCu8gcXG8pj5MuWq9uvYXNrg/rtkBaZZUBWGLgHa2Vb/NOFXoe03H68fSAGQL3+V1Na
Z31PvVlwdJhqq2rRsde4OfoI79bsFi/kMrLKXnRmn83PNhwXyY7XU4QD8eYmPNMauzGfDxlPdKWd
NfTLHIIRHa8+UCzqe1eT87fOQnYcajpzNbw5w3JOqJr3HRWFt81cdlVLS6mZ4Eynh1bSNSTRDHhq
vyJ/TFPIb6VXk0FKmC3yygj6VI7oWM805d0OTT8gRxav4mSAdSiVXQz2+qfyVcKMBAdEOgM3uI9H
0MFjOK2SZ/Nv/fOK20EO7b7OjVMToitjZP00VDZeJ8zkHTJulqfRs5/bVqk/Za9T6fp1Ri2h2Orn
tLuKPgLp8jVl47/zWjHfOJCjvXCZYTVGvjtry2dR6152+Z8HsFaZmv/0AK7Eit89gJcwxJ+/pr38
rpR8q5MwX3/y72fQDf4KTNA5ZF85SJf1gIfgHyW09ZdDr9JxTFQHf8ud/1FCm3+h7Cddjh/TUaOu
m8y/n0HcBRBueHTWFBW2gOin/4US+v0ciHGTt2ouHAMBL5/u3Ts/sNBiFkITBz8rXzDjBHuN/INN
5tNoeXN2frFr/dWR2OnYlo7Fwjytbm/3h2Vt1/YyGRzJXJjz6ILbtQFaF6f9H16QvzoSx2DNIyTP
htz24z4mURrllyjEQY0FAQa9fi2HKqe9sjz+66/kWxQCKF1cvtb7ffjglQYq1kUcZlm8FGXxQrft
Jeff/5fDOLztIbuAoXx3jSghAdgTKw7gm/Zd4Ldky6UuRsUp+z+cOu5VthSg1D0fqMy7Uyf0ym7A
/R2GuAKqSlLbBgedf9GxFf79l1p/05u1f1VYs1M313kmGUzMQX88EhgQX6OEFId0hDDODPsONcCj
oc2Pp33l7w/2vjY5HQxC1BqpBuxmfdm9vfc0iGI8m404BLBZt56sukPutzRltexZ95kRZHa3BgWx
vv/+wL+4FZGAWLyAQVS5P3kAKOl7Jj21oJrIoCPTjNw4gVYwpOC/fn+ody/T1xPKsJlVARA/T/WP
33HpczzAANEOWs/mrOoFrE2TUv/3R/nlF3pzFKblb88kdDV70JjIHLRgcs7NbnocqrE+nl6N/39H
enfXjwzzmqHmSGSDz1tSwJ+XNffp/+Hx+mkYzqfGCkLxGGCjMH9KtGziijR3rBIHMZgNfVmAQuDJ
1XSz2NUcBbHebHEVg3vB6gHjhMi1vLSgZbR2faT/TwDC2DAW8Ccs4R0+6q9emlXhaRrHNsqgMVa8
zIz3zxIwLpfCk9BaxMJ+xAygLTeCv0LqRxXpxWjSTrOcg8d4/pa+qflUeGZzhkgs/ozgaN6OFTZK
hKaocecaW3nO/Vx4k5sgzQKfuynqyd8OLfMgpejF9kVZR8r06g9Ky+2jHizj15Mf/eQ4H1xc6HOO
uXH0Jequ1COPI5rtUv+SFynMEMnn0czAfsZgAmZ2UGLXBIlgQr409MiAWoUM2jFPQmkPpk1rqWDv
xtjYWz2eCOXqEdZ2QgvJuq2ipWLhqnJPhQRkmESJsLiA6qHGdXkFgIk1dgrMnQqHYPX9027cM4Fq
zg0dxK2PxXLvM/IPvVI3n8g3cs6nxMg/J35TPrpjQctBMstuUe4+xXz3dbDKhFJUdr/wmQaGe6m3
+kAta+ZZn1ybEpdI5fKRbjUZMRrGeqpe9Tnm1JyneSvAJOcvOuMNlH6u+VT52Qto9PiDcpeGDuf6
6bFtns+gcIpdV+rUSzibyvQGHd90l0+MFlnRVUh5n+2HBJoj2wC8oKXZ417FFW4Bz02yq8QSwXXu
JvULFgfjymhyTmJfIk43tdH3N6fbvpSJfQRv618g96sJ0+YkxH2KrNlOZ3pdIrknY4avlHhZ8Rke
OK/Ydmy2sZNSnpUEqS1hs3Ruuc9qUxeXRj+IYOtC6oYRKWjSmMZABVij2KWrBoPrguCP5cknXQbX
RYF5laHnke84R7Vi5cRX1R5IfkHMDiXj3qob7h8Gm6vhw3bA+wdpOiAenyhFiS+xNijauAQqhtuK
Z1ogSqSdgLF/1cNLdOZbYeuLRiHKKw5+sb9XlkBa6JQj5HVFusGwB7qXPwejqe2CmufI9Rq4nVmA
WlHS+r8bu2D4uHRLsWfSqcrdqHVmRqyx5SzRggkH2phMkCS6U2F8WQJ2/iaz6DMILGgQytGRD9CB
xackt51zby5ZQxnKOpuu16wjdRSWZXvMEH8UXAknTYrPLUKRI4SsOuqmNY2xy7H4psFFbGCF5oNg
QU5AZmizZKCfgoe/SgqUNZC4g32ucYV6i1dfb63iSYbGWwcl3od86PpimzIF+U4ck3OoC3cdk6ZY
0VERfBRyHvZ0fNeOUc+NsIx+fYSpSqMKq2erKSDcyCGDLvmuICWgr5w+1K15wI32hXlCBoacAK0+
Fu45r0LvNu15KI2aj0Uk9XA5kL4SJQXPuY0GbmMKr3iir72c68G0g0dVhgmoeRUiMyWTBD4BEy1V
clOzKtJtLQVEcPro1xabyl0LzCLCsD2jdxUMKmQ+R0vH6laNatgb63tXoNbfmlX+zPwUDNiYO8/l
JP1ba1gVQwm93JzcqePUc0cxxYk/r0KbUC/nZjvUq7NbLjxGld8G16rGOS61Dl15IllzUrvwbw23
I5JeL58dh4Wy61g/aMh7tyCGIdl3HSGBHin2OLh6/zZuiu7CAFIHnn/dafVB10JvqoghYXgbwgQC
GTByaIhAJA9KX4WmYYxfke6fiRpxcQKQljsYyXCXldeWUM0uHS1cRbIS13KNq88a1A8lkUOs5C1i
hk1l2GHhcXZQyYxb+PlGdFp1xzT7pArf+K6PrFbDeo84dMOvihg0SO4wdBhm0FreyE5io2nKucoT
ZychVuAy64iosNYmrIJnBVygeWDwF1wvXlxvJ90jwl6TI8Yp5J2bUmc6n8AfuR+Ynoc+oNJjvPTV
rexZe7SE1WMMeOiLoeKcB02/s1DnwrAdsisrNvUvgdGr80Fz2I82PSQ3WR5QPQ579BfBnqhZ7VJ1
2bWVWcNHLc/l9Tyl6jLOl6dMt8Ynv5j9LY5EBtQLWbsLSUJRnRK5Qv5GjE/+k9d2FROR9AV3VxLa
KnvgeX7sBj05mH6jAXsjggAJjgDvKsmJaOZkz+L+RXOaniEoL72TOkLL0vKxrVl5u5oVR6984z7D
xNCEC5dUvC6yri3FbuEa7Ki9kFa6JIPw3oaOj8yrP1SmY3f7GrMe6bACPenJwjef7Hw5RV7LLZJj
8zPg2Z+RdKkHG194GZzm1RKIu4uhUCmsrAIHfbINniyERDs9yMqsiCKwqmPjKR2rod+3R2t1O/Sv
zgemWasPYoZdWy28fKC/XboVw5K71hxhwulFnuKcIo8mPdKAtQYGwFU8+Ed7AOyCaaxHAhiyF+96
d7OAB2Eqm6dgs4ai+i4cF2FblnhndC8ELDcANjBGWkePVhh/zjnwQDaEqlPqht4KDerchuwfSj/J
IyXSzmak3eP6Zu2Rn31mcDi6p/LDmFtgYEnroD/K5tpeBT3zcKzLvNhmQv9i+/1B4KOCymDhpYQY
gSaI54uFY7h1nFy7NFDi5FuA35htbHPe85ya1qbJJTkmpa8OZtsrMhXiZ6TDBSxoE9G23vhbFNDG
x4pszquedzS6hYT4HWS6vcag0VqueFyTr0npGT0xCFLblN4UsLXUtLNscnQwHEnF+oaMhkU/YXdC
tYTHcbQRyW0FX/jALA99oT87f0xJXfe1PxRGwepJZguPxpN2nv1uhy2XJbF7qZeHlhfo1jXH4VIl
sAVR9bNPgNxIXJmlgQQ0F/YVRdAhuepMh1k/vh2EnH8q1N53m3Fo61h7LcOzoetST/+44/cSpFto
dUpSjo3HXp/Pu4I1dfSy57rs7+KZ19zvN/4/VYbYbTGNcCSajPQ53s3XpD04VTLi8htaNmF13DOf
r3kd17A5zwmKas5+f7yfOFB8Q1i+DmYRHVc4oOYfv2HdscGxET2xoLRYC1glmm0m4c1t8656JsiH
vB6Zsh8E/Xlzeu2MzYLoBqyfsUsRXIVxgYCpWdphP0HO+UNhZ/1Uc/H5nBUo4XqeTifpXfUq1ima
b/cYtKrKPvaDrF4aq+WZGtVIe3BDTsWEYqjkQUpzhC4DMv6NQWbStTDYaGd8CbYy9dE3W0ymJpUn
clp6+eXcO+e2mTGtwOFyUbgMQdSwSkhVHzuHJGZVtiYK18hGY/PBAj/0jG6KyWHAP/a+Zni3c4xH
huzuqXzUsyz/fHorIjVAKTwuhfknaJexXot3T4eBsBq+Gxi1wHlPPkuQf+S8vYqDctEtOvhjNmoi
k2W07I9t5mkHbKvDxs9Tc+cQJBcmnTr+/nb5qc4OgIb5psNFQfP9ExQNn+AI0sXIDgH19t7REtAw
9vinZeCnjgVHoVEBhNtbocvvr3mf9UPsEt13cG02zy6AeeaBmI5aM6DOcCEwb2byx67Sgk3v77+g
+fM5Zotirf2flchmv081JnHFxv0zppiBR0LFUGwEFydkDrhF51w2ozNfB8BSH/GqPBbB3L5owhkj
NQ8OFNqmJvWA9baDdl72PqFZSrCdtBEHsP8OLvKmlt9avBLqTIslhevp0/9nYPSHfjUECO6h/925
gBK+/v5VZV979bZZ/fpj/7gWjL8gbOjrePGEkF4nwP/Tq/ZMh7cSKAuqVpDR/z0vAs1Bx5sWNY0u
PsQPvWr9r8APWBdpckMrRFn5b3rV9uld88PTD+6ccTm6vrUvDur3x5XaMWeXPKNsOCD7N7ZmSoRN
utRBCLz44+wWX3x9wPtDsH1U97zQoSzJzTTNxdE3CoGk07/3B784aqUqLqe+vEBRibRHc6/Mll02
GU71xsuxJM09cSqE9Cz4+ip92yY8gygsg51ArBwGbh+EXmDeCgA2W1x0xGHB7oyMlnF0AnaKbbMO
jhZ+Vajrrb7NC/kRZdV9j1CGCIDGJOUn/+JqQt+WFX+9MBayzwavY6befTQwZISLM1igkB0tqmLv
keSJO+ywX4aOw7uO+Fg2GRtiRR+DTOrQc00EnTgKzXpV74mJmMWu/egaOZDSlYZHKQxANaFInZgm
bQfNO+s6H2azUlEsOTVINHhOK2uz5MWLWWjTxnU5lY3fya3e8ksJVqddAS2Or8BpwOZdZVJukVgy
+mbqFA7CZjMem0BQU9jAuU0XqCkT6LKty/8t7NvRZ6+2/iQlnU/djvV8MV2qpplTIIjsjRxlLEjc
yttgLoeolByyZIZ27ti8s+rRonCFEb61hFts9SV5KORaqnl0mYKmfpnrtjm01lr8xBBxx2LGNxaw
z4tLDXxtF9yz01GIlEsRSugOOBZzLrCizGn0wQwhcMh7wvUKsI0u2Z9auexIFFoOo8/ZswASbEfH
O/MN7f50k2QtpctstxI9L/eBMVu3SHTpf+jB/egbA5hq/lHpzu2Q8aGSvLDPLA1VpJGTxNMQpHn0
AqSng1jvIsXfZVBzlUkDr1cjzciDnRy6sTtxmrix8JGCknacK+7nlykgFoV3k78px+wLazjXfuFP
OXKVzWBo9XZUPvlCQ8PPVJwlacBGNj2xXBIfHKC47j6erneFux75P7eVGvm+ScotQ4ICl76F8tQj
QkNXlbzwkHNXw3Da+Cl3p+9xq8BDyUIKmfmhTPmj6xNsZfBBePL8zSCK7KrndGG/vJ8XrvzY8px4
lCzH0a+Wy9Tj6cBc89FjoxK6HlfYB5+LysS9Op2MWvBQjBp/FV/HlwroZhSTPnksTelEdsxNWxYy
PtIFNe4InBGhiUcXxcI8hNb6xlkqkzocDdm2wusC3mHgMySpPPelNu3BQBgXVhvjtVGLGRUeDyWe
CfJSobKwAeQuA/0WgkEsLn2TB9XSWQj8IS2jYk7KSOc5ASGZ3Q6pc3V6vKCeLAfdgOQ+2Vhne8yq
5DPmDWxxLredBsUxSfV6P+lWERGhx2NY+JSf67XVKr6+FteMiskGTAxugVq0QPJRlRI8xPVbvGLZ
NaIL9jQCi2iuymCHp7XckmolwtMNsN7hPOK3mb2QbzuzjAUDz7e9BMvhdJlVD8VAddxGOG4Urioj
fhboBg8OEpZwQSlHIK6hHWLqxzAnsCmb+Y/RKF6Sgs/HvI11ReNprujzhmYNo0Xv+voC5eV05UzO
nv7NFw14wAZpcn0RF1RjSL6zsF907ZA4PKfoAI2LGWnyjsE8DFLE/RcauWrhUrN8kRv1TEyuDyez
JoPN3gdpScS3NvHLjHEIYd66NI91i04OSoHWlN3Z6K4TnRop0pRVOgRTx4o0kEehlxgsbji+tppX
BPu4N29Ti77iYtTzXigWEwTbQwgBVdCi5SOMvcFT5InmUMH3PlQeu+jT2mQGkwnKnatIHsEQaol2
z+9Ob4Dd6NvOsW/NecXCxpq/cRSxeUVO23xuJ7GTLomxBRAYQnz1+oK+BAUpwwDM+ZyamSfgdK7R
RhTbouJXkoUb7Owa77E9KbnVUNRsSpt+i1dq8Q0AeqQ2TVvu/bh9aeG/e1WfRzz0YkP29nS0tTLb
GV331ddJK6w1HMBN6z0iEG2iQktvtBGMPb5rdBUEG8zZRBGhlbI08M/MRJ8XI/jGetKgEKIb+kyu
XDVsGKrZLmPHtU5eli4HUNRMW0PkbK9pQ987CaGZ0h9Ffjknsj9mI23qDVmX4HjIrbR7UDzYXtMm
Uzcoel1QuyA2Em/XvTYXCkLXscTScqCXTfvBbVvtKOL+mWi75htQ4K92ptPMSaypePFbS1tw82vL
IkMeDNT5NZASchGB4m86EsZCkVPrVzlzqm3Cq2hrGn58GVCyabvSQjZ6RVnie9h9oX8cFDJk7SP2
xiFMYfyWF3EaWAr0f2nA1piLNrtyBtcEzgIKUruroQ0dU8+9f7MVu3ndwbwFLf+022fU79LwZ0AJ
jCxYlT9vp2ploMFkb7r+4GXzvO+W9CVb+2JW7d/3HVt9B3RfaFNbbX9/3J9K7fW4NpwQkyBcD+Xv
j8cNZnoqgRL9wRhPix3PoJUV3+qRAdgk/vUcez0aVhnXpLKnAnx3NKQ+BIktdX8oZ26QdScQFLEW
JQQwv36v/xQBfygCIKSxL/9NEfBcsi/s6uwHsMfrT/2jGYPegQMZiwq1rYM4i1/4dw1gmPZfaB0o
vW2o10hPaE39j16FkbPPXcSlDXiiuMP/0YzB+6OpglT5b+Dfv6oBjLX99aYE0FGBGtinAWhaaFXN
lWLy9lFRi0Vged9PV+wHkRYjH8EuauUrb9Ubh1sYzPMxn8iBiXTakJ9UYw8PhS0JFpFB3T69OXu/
eG6Nd82x9dPYCDKQydH8QFvwrlkHkVYUQdoPFBA1Pt5iYZbQew3RBdPAqwCPmN1/8gARwHGrfASa
bd5Rv8eL9OyQrlv9LVCKEBmmZaQ+lqXxwJbfN/az68TfjVkzpj80106alHfnb30IMZLTswTq/u4h
tDNyezGnqStrgifAXH0pH3C/+tZOeXPj4NGdjHybeTyhi+eSG4ilAs/E0DEk64ZGfUsnKY0wo+Tf
SkX2zUbhuh02XucUCEObPL3BDX2sSP+U27XL+SjT9hzhHf5AhjzuZdalQ7X//XX4+TIADtUpuah0
GK69F+IAAU3Iki/lVa0wGzcJMEGKldVdKygEb8apCz6I2Cj/0Cl515hbVduegUwLEQtEfyIBfrwX
SYJObCGT+qr2Gc3QceuvatmFGaGYj7//gu9eEKcjBdS7K1CArqj/7j4TdFqWFp3hlS9owjHYRXQd
K3/G8CHSSG97VL6WPrOfzC1nrP5006w3xdubhm9J1e2YpM64cHDfHx6RKFaCGjK91xbOMxAn57kA
rVvunaUi3YN52GbWufT7sWxHc9MWjfedeF15xujIZttjdTp7WaxBZLSQkI1t3QQZ7s/zd6HRZtW1
pfJC7FJ2d0CzuvR/6KC+7/By+nzeO4jOUOBgTbBZ094uGrrbO7XjxMwT+rh6zjoFa87QALrZ2Kfm
Ojkybiu+JH4gLqalTXcuiXcZw73Be1HgxRuMx4lHPmE+fM86y/s2OCL1/tRXdH66yGjvuYmQobC2
8nRaP35Kt/MzvUuVdQmRRsSBv1VBuuwntTJGFMDyEGeSfjvAues35Dd5YWfUe2l2Yl+uqJKibKs7
UToVmvhyTJ7GvGrOILSojXBa8eCuyJOYYSeo/5WDkikLJkqcy/pqXEEpiP/p1UGsZEt4IqmYQ1od
yLEp78w8uUnm2pqg7nrtFazhe3XisbgrmsXIZpO1AZ0F/onRzy8wWGMH0ok2T1e0y5JM1CIjrskK
IDPwFxzScGDGFQljrHCYJZ++4qJUH3pdgxwzVsqDo932ZzZOtPs2BWWwj0FCZpslLeIv1CFQaLK6
1T4TCISbVkjyM4mBOTPaoPyWDYL4IvAyxYfsRLYZVshNF4O7mTkPexw9wXWLjibCctvujBMhp6R9
hS90TBji4cqPo0paONEZuODzh7CDgVMdeNWYY4hflf0nSWAfp0pPkUAF4oNjKVA9Qa6ZbPmr5dl3
G0AU+kR/gSIv2WkkTj6bK/RHnvg/mHdgAdXJygUihKjh4QAWNCcrN6hbEULkLVSHWghnwwsIcYR7
og3lJ/IQVkdg6Scekb2iiawTpaijZmBwBLloZKjE/GLlGeUnthF2MjhHk+VNFy765jK+7UeICdVm
zqhBum9pnOL4+wTxb/JI1g0orormqzlXubLwh6m+F/qVKhR7bJKb22U/BL2Kz6oTkyI3y+aD7mnW
WT5beLF6rkG8IbFiLVrTysciEse8D4mMGNvILcZED7tSGfE1JRESjkMxe2OK+bMM1IUrqcuwHcSN
sQ6oeRfuXC3N4+thta0kIZBn/E6GVchqV5dZF2xIpAReHcG9dcG6n1Lj5hiIUtjIFQCC8w0r+1hi
QIxkzK5g59QJdk0fp+ES1vDwSCBLu5VNISlebmSmVVXUJJn/ovUDhe1Wb0y1z5hU+lfOKauntl6T
e2qcOQT5SBS+XRoRsuVV9NIG/F+UMnW2w4ZUzTgOmf2HNC7xx3gT3qR9l7WoSLis5pMmKuwqgIqL
1UFR6do1KA6NDgpmzaecvk11ZnWBouWQKveOJopl7cAymcZ5OqaSvp6Xmqna04QT9QdextaR2E+z
2PWCTxA1iuZZ5BvTQlpnPovxsvKRmUUaj0q3jQ2jP3b0bcttEqOgX2toJj+ZJ9mf1EtuLd8J+Qjc
rc8HqLbWTEremQEv4UDOZuHS3KInsM2aLN4ufYxOhnRaEdzk8ZjboZW1mLorkYMmh89p7wwRJw4f
N/BEZMwpAqo0M8ArFIGdgjTi7zG5JPSB2yexQOQitFkY7GTa544wW7LYMp4j3G3Epy0gQQZbs+6h
eZj9lSsCJsY1oa+XgMF5JSWSYfVKQmPUt4uz1Kg/LUaJQ6alaTLt5Ogs2bmhEnVv56bz7Ewx3i6f
7p216+sJZId0FzRQpHevwimrLQitG+PoBJwox9W4nyf58EE67vhFdKl1GDymJJFf4IwjFz7m9zhl
A3zjRKlBLWPZt9iCjHtDafyNEc+CHypjRjA4oHzJDt1kkg9We/Rurk8YjVpv15szz1sJOVISpTHN
tClDvV2ZLulY88EayaJ7zhsMgoavc3dXrJLdlpEO6WMIE2LzJkdIVNyZPoXu2WTnY3+pJrVuPlO4
NU6BuytqxopDN83CTG8yK7Xs9QKX+abqAOyMrE98rjXMynZqvkXfOpyqtMA8GAbFwKMjygRmS915
PPJdz64g4f+xppqqTq9bw54JArZEqnO5x9VFVdFjApKr9+20Q4iiWxGqCBwU/JnUBr4RC8gUGOs+
WeH6jxEsHP0hyxAqMN/nvpgT9/nVjTdhTbqz1KTL84Rtbg7Try7yDz5vi72sdeOqDZL2E4Mut92k
dpqZxwZ2a38OB4dA57nz2pEN7mzthclpDekszl+RcDs32PDIPAcHMhRPI+w7eahirXqZF8D5EVEc
gFuoA5hrZVAQ5I5oouBJQ98I4VckdGRslrm5g9SRNUqe05jIna1jdmbCsufY3gYmKuQJqMpJVJo1
jwmoUis4s8EntN8rFuSZaQW3VDSuK3aUOxpndCKGKeIlM7bnRtebLn0jNH28aa1BZ+vd5p8RvwX3
2sw2/bgEqjO+KUnaOPoiwyOxcaTLGE2VkS4h1Bc3ORNcFrD8pBnvlmYY1OU0eyXiM9lufA/sdTUN
qHFGl4tT6IZc9qIsmuaydif7ApEZ/aS0ravhPJnR55GZJ6v0np2I/KYHNcsIS6ccNkUqQboG4+C3
vAXm9kOZtEb2EfOq5QM1YQc2P9CJQ32YthIySOoRIn3UYjF+AWtHol/p0XU/yxhZ3U7wzpZ915Nu
HL1ibTJT5dbNVJSLc1W5oiwZrQy6e2kbqT2FM7sbGdE/5aqhkcsQrSxeteKEZBkZE6SV7VCSyLFf
/Ja7vyAZ0tvO8awTiiik2z4x5UR9lq7MV950wSP3eiVvaqSHLLCmCPKdT8rcuJn6T6bf0/AnTGfw
HhxozyODgkTZl2QW+MNdG0usy3PCHR2JzOJqUjhgq8ssVRA+1AlIMeakl3C2piZYaHxOWnJZdJpA
ECZj1oy4rnp1WZZkQ23+i73z2K4bybbtr9QPoAaACLjuOTiW3oii1MGgKBHeuwC+/k1QmfdRRyry
5m1XNXJkpQwIF9ix91pzNcx/t220BISOStcPU81k1Z/oLIF9CSLnv/af/xUJDkIpe6z/3Enxf2RP
49Ov8Qc//8zfs1Sy4IBGCZ3OBwPV14Hp37NUizGrw1T0p33HZFv5t/XO+zdNQOasnsBjjo2ZRuDf
bRRi5yR4/UX3gMYfj/M/GaUa3rKZeLOlg2lvISVBuIOBl5mvfdIHSBOmSwYU9T3okOgRFGdR+XYl
0McqYmmwgjYkX1b1dJ2V+HXWWcR4ih048WV6tU2GuGB6J2bjMYh7asYCmeqa93T8oTrg7sxJkjWf
wpT5HZIxVyNMtc++Sg21pwDWSEYoFekEkwrprEfiCBcx3iPDt+6SjtGBUt18mSVWB1axZwLnsDwQ
xZ4Q14o0JGW4wpgElkS06iLESJQpzZmqGSjYuQBLrKxkN/LDwZpu7OrgzHFwgBHR3RImKo8gab6C
LNEe4yynk18XuIJrVVC/myF1HEPHym2rqxkdqp+r9gZazHdLSznJgDMFQHcjTYgMHsg8H7qXRj1Q
dDtYZy9VI+IRQjR69UJnCG1VEFvMGjUt0r/uNhrMG1sonSKru+hKRioYEG9iw70njurCCDwSYVVx
R5IKsHDa6assLQC8EF7FP3K4Hfm5dKvHAF3bejY6RVhT+JVR5cGuacNkQtykE6pkiymaU5Z3KtHm
L+j/db8SUQSho+q36LeGdRwXax7BeyVg5DjsZtIAXsbQ1yvb4q/2aiAZzuzoV9DfNHaeKSlFrZc9
lIzFH1g6mS4tM9SaunHLl1CBk+34yOr5SztX13QPZ0LiNUjlU/1USqO5R3YPtS3mc74WVcZybFbX
NIT2gTvzZbe6+oqA++YRwe693cblDn97vDMoyM/tIHU2s+MZOHdsdwOT9lM2VxqaXjF+Qve0QOTL
1mHYg3zf9IL+WdPrBqBOrYubjgy3yzxmA+mPZqQY8y4Ufew4d4LG2kY0YFV9sxS3bdaB6nRRxwoR
8W3lzVkl8RD7UcZHiKzh2tth3anSQ1gZRCXEE2gxw3JXHaFv5aUJFOQsJP+WwOFGsz5RAsRnMrf1
r5IT91vS/NZ5nJgxKFM+olvDZTe6EoDez8aptrpDmegEgllJN72gt5+1nUtHJXiZPGe8yMxGQFcq
GPplWN1hEgMwqvLE+Gns+W/L/IOW+dK6YwH+zyv95Y/h6fvTW83MX3/kTcOcTrQUKBX/8mP+/4Y5
q+qbDjkjFocOpbQougx6UH8v7UtsqEXvnG8FM/uFb/APHJ2o0H5d2pEI0o9evHWIZWwTxOevfaSo
k/S/m0pcOAvqeBqldZiEAWTOmplEThE+HGIXSpZSrzZWlJ3DBjUFxRLT/l1vtjVQah26shXN6WXp
ZMCHa8UOnAl7rSy/X7jMYpAQmhdWM4GA8yp6BTh7gwvMueJj4hN6DuK5X2jPvWiheS4EaJBQIJrw
lPCVSV8h0VCIx228kKOdJoFP+YqTdhayNBSCqlxVUaKIdwpLmfiIhNW1nCbH3vIyj+GeSJy5hx6Z
YFfqMyTB2ZSm32tHq6/iED7zaqTLcxXACQpXLFacO8m8E7wlFafOoZwaOW9no1fVjs0UvypaqzKP
vQuqsI6sejqEvI2JD1lZaUeXHxBwYUA8ItqIPBc3IEfLG4/451tEM8NVvbB5Eyfr/JG2R7gOFnR3
AqJin3sZsA5sVtBJYtp5143bp4WP+UhBBBep+Qm9An3Gyh+xmnX1PjCsuN/lAVEozs61wABvnSbW
Z91XfAILfZ0WrroUzpwXxhrZnXaQrVFiSGIDwvqVYLfkg7yJiYvP1Oe2AvEgSA0s0lUDAJdcLysO
BnWZ/uyd5K+NlKoMm3xbvTZY+p/dFvTYtF4CxhBEab92ZKyf/Zma1kgHLU0bIj/82cXR2xH6sdlE
WeCjFxqWB4d8JaBJ1kz7K8Hokub2mA3H7mc/yfirvdS0LZROjGujObbGY/izF6V+dqa6n30q62fX
6vUt/u+C98GCh3mOVek/r3e0BjFkPHf/Kl/+RT+2z7/9Oi38+ef/rnLJs9OpbbFPMnZZMpr+Z1ro
OP9mmWOGpdPAoqH9JudLuKTgSbKvsP66lHZvOcfuvxcVtskv2q/k5H+4Fv66FFLlMq+Em8zogsGB
WM78beN/MorUoN2h71O1cNhfiKy9UlMAdXFB1xT7PNaPLahAKodHI6WUE+0HI/ZFhXlSaOscmqkJ
gl5ay8by62+4SCX20Mp1Q31fNpN+GcjHiSkDL8imyMnzNEm17ere96qwWMksuKiqkKw+Uxab0fwi
kaXNEVogNoS447APudvO4z136G8shHRpDSuUGAtRaWH1PUuV85sQbhXRSku/JsjIln+dpCTGdvrU
zuUuzsmY1TaT5e0liw21RWqfo44qptWM0xKaf9MKgaOEfrkoHiaXVYNnYq+I1ckF0TamOEOG7ZA6
Pd/Irl1iApHzudoFFQy6D5KCYTCfS62/odTqN6oIV6bmdTe298UQ2qYNnScIwAgbE/I9bLFmXImB
0QMaHW36MvMHla9pXd0qjSCEGiwm3d4N1lO8X6a+i7P+mhbfGerKbzPezC5J1zULy86e+THGDswg
FMznXEl9lybuxGBqfC5k6Id2354XtP/QeVZrgFgcbN7GqbgKcwTk/11c/lfUDN5l+d7qchuV33/8
69BmT8X3X2qqn3/w72XF+LfBwJFRLnpeZMPL2vH35tkgmV1K3VtEyBBZfimwsNuxEAGJYrVZlqK/
CiyQGQaChoWavqxQ/6C4+imJebtvdvkfYAnBz8DPJU6xXXUT9k3ueeVec1p0v1NU3hFD3cXwMj1Q
g6b1OObDcJFpFbTEHqVuaGkHfXQuzbLP0nXOCMuvWpnfkKhbXGe9/kCxhXEHEmOyLeXo0k5nmNLA
TFzLSXO2EJjYBbfOZZVhgjSVcZ2osXnyRH7BY38htJFJcBX4HdQwiLE5zzdjpNXQxC+93seXOddx
XTtVwaKA21zX3BliH8kBFBRnpadf20aLuK8Zn0g5UisrpVclqZKaDlPp4tTipZ82TuleOkLtRgBQ
MKyLFy8tLkZjuA2UFbG29FtYvxf9NF/LZDrTQ34XPU54sfETTvrSL+v52epSovOMZ5xsj/XUIg/G
y9nkkfgc1HIfNy60PB0PCqObeVVo7qXRicd0yJ4cnI9bPRxv9Sa9WK4Asb+uT4TQS1ItpOawS7Zi
8YQKfKnwzxkiDuNwH4rx1i0UaEHCHQ9N5j2PAUpA2oN7GLlnKclWh3nBrWsjbU9d19fSio9mBBlX
perejqbbsZKPkUC5qbInuqx4fKxLJ6KrsMIruJGc0OK9LbvpWmbcq0l029qrcGTK9DjDDF+pLiLy
wkRnZ5ZcKDNqEMVZeCNYy6JNnGJI7wlqBtMXozHTlmsZ5U+9MdFHWCJUu5GwuOVYFev3Rqtngh/0
684cd300n716aLVBP6ucEu90Gr0IklU3lhFfpKk6M7k5e7f0bHaznGFJ3T4H2Hqzzs4I4BMkjLcc
iDCaxI/w9Jw3VnIsJ+yVEot3ZKl71Mu+mgqmnlFD2FiJ6QuWGo1r9eyW8xnj33hNjzSmlnQeY6V/
Q5935Y0xKj68UZPZ7WcLujLbh/u5tvZA7DseVLEPc+6RpruYRjsyvfp+PgPQTTj1yP2kahBHpMHe
Rs1Mr2sTdXHV6g9o/p89MQKvVcwVujA70tu+JwD7XqrsJdeTaa3bZQdkUN2LwIjwJ9N6wZ6Po5wx
4towYsT7y3U3CptAG/lY1kWytaV1WdGZ33bLn+M86cI4PIrCfoQsO+3B20O8NtRlZWrV1yTQEP8n
0eQ3i0tRLH7FTOGcpRFrrVHTDft6MTnWpTUc2tx2D2rQSPuKpmxTz1V+VWjVtNUjKmEmau3a1DLx
3GGbnIbGPjdc+H88NWVcS79BGZ34HtpgH/Xv+BQ4JSloYWVm9o7BbvGQFsFD/lOtKRHREnqPYjkK
LmWRfm1QAEOIyTYqsqf1LGK/6qZmU0tFO6QBlZLQaG7Co7vIQZFfX2boQ4tFKDpq8qFcpKNtb1mb
gamOKqbmuShMRtZaEm0yRiquM+G0mBkf5DEGaXMqg2ujs4hnQ7iMi8B8LuGtwF/Mq1U06GtbmcZW
OHhR+SnQSM08hpiA2NFg9rgi1bTfKZOHbkqdx8WQ0TOVOQRD88JY8Qxz3gdii2UL/Osq7pl4VdgI
EdLBbP9kixyzRerZk5R7VKLpSvQ1mAa2VLFVX8zY9z/Qn/Dl+e1opD7TaEAlBvbmpAr15NgX9gS0
LORV9xkgHOlMASIWLOhvPqbXP8/gXSEpJbUgB5aD6Sal98mRRsdRIgmQMJtd+uQFrIbLcpwY47QW
lH3lgX/Tt+8fcxHPnFxL9H1Ir9AFwYw7tYuFovDwngTE13VWhCN/uC8VL7Ym5J6M+Wy9nC8RDmdN
y+r2/qF/I0NCblmaHBY8YSySqKP42d4U1zAKxzmZ3GIP0kf4SZm71xNqg2W5OEvKJN0jQ3ge0Rlv
03EYjsy3eG+9QqyaaHpeCuiwmM/Q/fLVhUvgLXyRpCcUyx3PRpvlG4QRAm7Js1omDL8aCPHDrcrD
B92KmNkredmzyV6rEq+7ZZXQIyyYKNJleXj/TP/wCAlpoMEyaHCTHHZyY80s9vKSXcE+MtutLPVr
UC5kKdD8/uA4J80jMDjMHhBKUVpBpPnNYOmNNHT5RZ5Vj7yWFqrDZIC/ZsSMBcf2Eh+uJYZkwDHZ
MF0jxs9voiUNRc7hSz2wLi+lSkIjmmAKdYa2l2SRsb/XPPtSNMMuclnu6YvnNHUiG0ysqR5D5BE7
QrIqeLFTfNbrTXtbpOpBLQiN3ozlsYtdpnh2RwOmiF+C2LIx1SPPb5Rb7pSWvATl/OCG/XbuFo9T
JfYAX/ew6jGo5PNrrstZ6sBQMPv52pnovCN4MbZkTX5F6zKtHeND1+4fVhhcF2x/Dd3FOfeb2NnR
yhqVQsEQFV4/5YRiZaO/ZCOUEPv3bxoV9m9vIIMhyd3Cz8de99e3oDGn2MnkVEAAH25JcD3m5UcL
5uubdPKWLxI6yW7dgNp1yusigDbtMl0HvOgNGBtiZa5phj0vK308i4kkuOCYmnKPlP1yDLxo4xTZ
UVPBZzRL31wQiAAJhoa9YoJiIuEjHnmsTtWUXxj4i4AwiA2BaOk+Q/+3SizwCwx+2vMstjeDW31y
oe6ssHqEBznF5G8SDrHCvIoh1qurLeP1iClQbe7o5nUr3YxfrIJHsI7Ti0GlpDaHE2iLhALVYGJr
keaMmxxbmt7dloUZbaSYzz64J394Y7kXoNRwbenQ/cxfb0phApBiZFPsjYyNAlq6eB139OhMuOgX
RsQViCm3/GxyL3PLxgmCYouZeH7VJTzLQQpI3y6YKATQ8jqAzz7078cRnI2PlB8s7WBfBj3ZeFi1
LyPCQnyrYSWqYOP6TjI96Ob4PLfLrCm+A4hLVVVzwg3WpzTSHyYKsVWFoG0nsnHnVeNtaNn9Kml4
PmXFwtfaA5nOGm3XPABXY1rzg1cBnXj/Iv3hJeGbsfzPoH1uGifXaAxr+qXjUGCxK3xKHJSLIz+O
RBwXVOEHd4Qw8t/fE3SsNC9pwNNnP30naykmtMN9sW9M9FGG3cKVCpJjwJfKM7g/4DnT1YwucTWY
LFNJQgUYZmDTKQAZOdqrsiCGO86HeuPZ9CzjrO1gALvf2pSc5sG9yrwchrNHta+KUmBUbJ/xGN6q
bDoD1sHHmMcsFOlTMC5VKi6hZNYv6p4YYoX/jHKVPkdCi4db+rq9nKVCY2XxG70mPdoa07mkGoct
7phulc1dBLFDXb9ugoICQteIouAIB+c+7thIuin9kRlACI3/8b7pQqD70sPHNdxjTbwmA+YoBNWa
4fQ+0OLJX/5Fy/kvwbA8kFU/bA2JL2d5jVpl0dId7+1w2UAgH+J9grKT1VRLepBcqBp5qVPxuxmB
PdaJxSuGUPTcs9Rz09EUB0wPYSO+iAXcH09RioPffkyigYggaa9Fae3JDjsSAX18JYU1xJisaOcc
2RTTC+fLEocDDyZvhz2ihjCsr8hLimNqWJdDO/jCbKb1sjFSM9PDEaTUGS6Hy6yTj2YDb+eDJ/cP
rze1DtYJJjc8UaeUigx9SU3TMd+3zvRctMNtq/PdW/QzAX0wf6m/XrfaZefBNfOo9F7f+SLqttPY
jqs64Y/VufDRcCUbL/UYmiMtRvkZkliDamvjqX7aZ4vraojTHOSOjDdkBofPhIV5F1gBI38O+S52
M8ypgrV8PTvi0tRYY5gkPgyCcktvBOZKHU6kCjum8S6VdcjGsFJnkSi5ISFltpP09x2q11VjkkWA
3m/t9dkFguNbafXxriQ8dBM3ZM3X43yWRyNhYjmjcQOJnlVOzzZT321DjIHD7mCfxvblwEeETWZ/
L2yY2FTznfP39/W/7fsP2veGQYTam2f1NzD0FuF9/OvA8q8/81dzzdX/zV8BRp15pURrsqj5/2qu
uc6/aeMD1mC3YtCGf9NeEwZDSsigbL51oZtYuf6nvYYtyAIYsPBTcJYA2PxHLbbf+uXwDfEZGOBy
6f7qp9+EEFXTzGSt35tmH3aYfD10vNLkGSfNHpi7YzUFrBLgZ74XUbi/uVZ/2ECdvNZoNBeSAXRa
qjayEU/DHeqamK5hVt1u7M1h40y5vTFioqcnJ84/qNr+eChyipHN0EvE9/drgdCIZDCM3Op2SCRI
JTOpTASYmQ3brPr/cFZcSg80KNtPpNK/Hmo2VFoxA+h2mVIxSvC59lmT03WnnP7w/gU82Q2+XkBC
IHTJbheIyCmgBdsTzEmLC+hBNMNNZCIP7e0XcsF9AugIUS5RzNRBkK5xspQ/2+7/MZqDZ/BtIfzX
wam7l6eYdu/JeXY0PwKwa91OKyXJeImKNoUh6w/yCH6/cRap0qbD6MoGxXy64W1DV7RDHfS7xpM2
MDWTvKuVpWpn2CRkNuQfnNSJuYmTshZDnQ4MyuQxeYVivNnjWvVgisggLCecbMrmtPnhCPPFDcsc
LUh+ZgfJRwknv19GdpgU+QsSmk3nab8iiHAwu6LsSXGzSKFFa8rN8srN+0/KSfH3el4mEzEP2BWG
51fs0ZvzojvKdK5O+52Ih2klNO2c3eLVZJjs4HTa2O8f7U9X8e3RTh4NJgZhTZZPv3OH0QBqDClz
yKmBkxT/oOdh+U3Tb+8f0jypN1/P0MUVCTcL4xH7pl9fuylKbXccee2MyJZX4O2zh1Dv0WuVs7vv
yxAhW33rkI28rhnRf7c73T1Wltj3YVPuht4bNr2iemtGp3pWSmiHidS6lRl09d3cIHdwohAcZT1/
sDAZf7j/CzsbEAytJOJcll9/c2fcNrTNsuM1isdeUrVqY+rAUbGGjaYJthStQfKPW46+4OptzEzJ
r/rsKNzrbnVJpLpYh1XoXSGS/muu9h9f8NPIgOWSUmsZuKSESeF1utVNvAwLi5V12KKijRlElo+f
UGEMsbtNW4ftJxULEPuj7WU+YSDwOQvQVnhBBgYZChnaoBeIfdtkVU+FvhIYE/ygcHG9m4wEwt5s
Lk171g4zVni/hp/gjw6lbA1c4aHHlfDQDW5AhzomtVDS8RfCJAlQNC7TRHXs0qYFtpIxlgwsb6Uy
6wwM5SfUwbjO5QSzScywYpFAwm3orsium/dQq2bqcroZKsiCcz2a9M9aA0qMiEzIYtb0kk7itnMp
3zwnXMBXUXfF31xs339af39BXMuiMOCtlx6ksZOHVbUAGizmp7u4jS61tI/wMeoHI1b3/RxUm54w
vH/8SnJEGuu075ZR/ynX3CNRziX/rNs1QXAwWrkhsfzZK+R5IzDwIE1/fP8Mf1+3XWSNNEexAS3+
mpMeGvCpoeDedLtkyipCGuR4IEpGbFx2Dv77h/r9DWJ7SXafjplv0T+cvEFhjwhzxC2781xAxSVZ
Wody7J0PLuAfjyKBkSEIpu17esugKms5jHs+d3ajN6va8bQ9Bhr3+v2TOd0389JxNtDgoZ4tQUWn
rYwUM45hV4uHjKhhHyUQQxOaoL7dFiWi89ahpODBR/6G0c79jNdhV8o0/mhZOmlNvv4YlDAIKw0G
uShKfl2W6rqUczw47Y5xjwNPxsu2uI26rRzpD8JAmeXBKJS3afTyR1aOzm3aJeMutPThIp9nccTV
9lGK06nW7ufPhP8VEbXwqFlPPiuh1DQtiES7K8K+OOiNtfH0HmcJkOTLoK16mNp99eV1v5zV2nTV
M+db22AzfM8t6NQU2Y/MUMNl6ip/nsevPR7Cdc3c6m4qwMOSM2btrTAaj8WUXWp691Fx8ecTWDhv
AECZkS+q97drfWA0Xk6iJheVcWfYONW2H2X4KWIVW1e1k/hBa+jr3LE7vlhNfsS89eTGzn3b2N6h
r4KAyJNm2ODx8W7K2SnvXTn/mK2gOApYyFs8MaBu04Sc2wQmM+a36oPyyFhu+5vO5M9b8OYMThau
scv4gcsJPTlRxrBrveLYWYqeiqb7XUxTTfQozJNEJ7mamVhbyfyD9/B0DPHXj4CAExWnaTinr7s7
sZbgym3BOkcdCdyZa32jrLp2JK2/zNO/l9mgPjtgY5/xh3f9EK4Twmz8VES0BsN2a+r0ohpbOitm
p2O+csy+Agqt6zu07MkakaHxYyIal6XSuXMACFl6gitU8z5XbtLsjcHSzzXLyPZzWT5Bo7qzJw4U
QoxeV5g/rQ+u+e+lG0Ms8uslFYKt/5blgUHBSQNwWbs6yT4Xwc4ZkszXZtIJGZCLD+rEPyzbNp99
dp7EeVArnuyTiAW3QbwYJKEvsgPM9Xy1kbhLfI0fHGn5m06eJI60oBEkoiNySn59FwDj95UTWDxJ
TXifGiL8nGQz1PJ8YjdhTSkWI93W3GNgM1x+f439w9cXhjjDSCH4MFF4/3roLoxrM0j0dtc70xec
/dfKqW91GbxkTveNLa/9wQfqtfb87VwtE2wPjEkLT8mvB/QGraUHxyPLNrxAo0vdMwXCJxkdftYw
/8DRdl/GmfLDqaK4kWCchjZs/KX3/P6p//FhssDQQB0Eo3H6WY77brCigfd3ZBbt6xW9I4klmcTO
MlyDr395/3B/+GjaeHIXGCF779/U0Yyw0jDvFTd5auCAVUawnns3+mCP+Mfra9DJ4Eni8srTeUnS
GmFpyKrdsUdu1u6gIojliQfQzdUOI+7ydThI2q1TjSEioCVKN4Bh/aCdzTPN1/fP+fdNOdgIdoVs
yplJWad8oRHQ6xy1KT/MAGwJlgEWsma+mIaJJE4aeeuqzYtd5HTmqkx7/YPX6hS/sCyPrIs2F5u6
nabrybPW0bc1RaE3u8mQ0bfKoUO8Gpuwu2pjw0KmbZdEaJQ9fwEk6CUOfrBrQMt6UqUmMQZOlK5H
bRovhkggjjBREBtrK7Ta7+9fpT8sNHDsCBnk1afOORUFRJobT1Zh1zsUH822h3G7kW0NEzew4g8u
yR8OhWlROqQ40Ybj6vz69sWJ0VY1HtQdCcL5C3MJ54YQP6D+mq3/H06LGhTpgb201H5b1SpAel3l
ynpnmXFz4zFh3paTE5wlTff0/gX8wyLGkWiLUCJC2TjdN5pzECZlz5FinF1+gKXsLg9rEyR3CxpC
5YhQSzKN3z/oHy8l+2vyEG1Uft7Joh2GegEnw6p32IfBLVp0mmNiiv1GN9sPDoVekPtysmpSaRBc
5wBhEaxYv943N5VlT4gLj4hcEmrtaergvURynH280UW2tpvW9Ikj6bJ1LYZR27Jz7NVmxlie3+Su
xcvFAGT2DkE7ZQ9mNWAnborU7X0MrHZMQEYdPUHY1S5SgasWIGPGNKktDDIWCk5JrB27RLzsDRYC
qxFzy3SGTt/bkTHszBsIKqQChGlk3Ns9I24/k2j9tomRK3sjvCoySf0lgv6HndAswavBDiY6U1Ej
Ar+J0yb61GalMR2ygu7aDo9+Ljck6xnHfMaVumv7dGgvrRwM2oXs+im4sUmbKLb8f23EAN20KaBK
iTbQJzBAhhcICSzH7y1RJtveqrO7ASFAAINfK/dGg35pNYWNSZZFFD/kLYMW7LRgVg5OOIZgJvuS
aJUpJdh9k1egKs6TZbQAApWJJakf5ImnPkblSfnlAPbhLEduoNN3yCvi1XNrKa5igLVPJO7QL3GC
Tq1nF9DaXWXhtN9h0E6m6zFwhruCBKhuM2m159zqyEjCTT8NYX+giFXb2lVeDJYvBCwiq3Ce1y15
6rsCGmtJbOjS/tOJyWHe3FruJ8Kcs7XKcqK6WxkNWMmqyoIp2N/Q5932sGM+B2i4HjPN1W+7wgbC
kidqr01JthHENBCYsS3qdqtAZN4GDk1USaQvaKl4Z8p09FMvRTneD0cxTCOenPYpSW25Ihs58PtE
iS3kg+8SXegGTTeQPNk4O7sd9Y0nY3snvbkEGioZsuOGPGtlpb45HZZl2aPoKpzhaa5tRnFCMQVV
08qKIXvr9sbW7Pra8vJmY+hFfJ2KcV73emycuXkWXcAvyXbsFmLQ4sGDQkyzszTjJo5BMKG/Dw6B
J1PiGdOeogK/HmGt4KNaZ75JM3WoO8k0nOR1/pFepXSX1CibY6qU6c96Wm9UR0JjQlgNkK80PxtF
5GPPc68DV97CFFAbY3QjMrKbeT1hwyPBfDJ3M6XrbRBm1VfYkvp5ETngWrva9pXeNS+2VhdrrYM+
hBkn22GYtBaJ6LxyikAdhB6bh3ZysByq4YjBbxtblbFNrekxh17wWMTB3rHkXdxPjxAkEOvrHo26
PnjMbS0kgSTN3cPQO8V20GoIGZZ2n3pucGwDhHh2WLoARCWxA3g9UWh5sx+xb7iNG224rsPGvW17
hPyjaM+7KXBWmQJ6MWnFD4JkyM8TXUz6SA4gJneHF9l2PSSXcabDlQ5xN08AfuoCTtqKSrMBTVHG
Xnefli5htiYPz+ecGbnynZp9BB9TFokEPf8XvKrpZT3ylCUTpFY3NQ56j/JXK4kxsY3ZPeNfyo3i
hdgElmlN7bk7jeHYfpmixmnr1WQGckz9GSLRF80QWz0JgbVoCPmqnaOZ5bMitqrai5QAJD93G4dc
mxIHybmm2WgQU8dtQixcg6Udac/qLU3aGjpGw5VadWmRkbCeD/cRXf1rM0vM+yAv0vgwJja54GBp
Lo3RdLfAoUf0zTXNuChu9W+2HlBP0t+tNs6sZ2cVH9nnDh2JDX8zBJc1WrHAb9zad3JIgxeP5n6/
pgrAav+Kd0YOoD4xZ8pfmqqBVjzlrfEVTkjjs0Wzrjx0Hl8Al4w+nA5UMFQs9+4kky9Dy98z4b+C
w2LWx9cQp1gV8mBK0X6mC7cYhwkiXchOPAkR6pXHCPzQc13JdJsqrX50ajPeJ4SOZgcBuWMbAyf4
bJVwTPD3jqNvE5WOjmBueTkyU7MgNQC6DW3bWicUXAd4Hanv0ELesCv1mm3Kvinf5xXgrlXHMP2h
DsaFEGPFhrvywgUBWeoS7GzOaJBEmyhbnkFtPIZeEt3peUS6itP0MI64nNoDXBFOkYBjLzojEIwf
1U6Hh8FU/XgRBkF4FbvkDZQ6zOESyPK5jEhAgzsR76Qe23dDh6iEuBanPtpVFF2Ba6i+0rozNzTO
rCvA/bW9Kcocj16v0u1YKpnvHMcJr7KsGpx1ZUXWFS9RzUvF3aUJXx/T3JNXDoTib80QNjdyboz7
NuZ6xyjSdjNsjZ0bcVE1LIxnGo/mTWU11Tdr2WGuC3uuBj+tkxiWqxXvLZXz12rw4wz00McKmvb5
PLTVt26qmsch4rrOjlMjdA2R4c19xGWFiREcsStOu97r2u/e2FpXcq41RNYEp12p2AKOAVUkn76D
2JF4pysT+QOeFexz07nBZxkXoIcfRYM3vsTsREnBCtUH4G5L3bivjMm6iq0y+FTZUXhpW3351Sbc
1u/Qg6MvB91lrAaXItLqQdyGnVsfp0YP/BCe0VmDQngvPUd9crWEdTEM4r1YaNqVroVXPR5rrJyu
RQVe4FW9kqLODk26AHI61FpgAVPwzVHe8RtA5rqrMBzxOyZzhW1o5j2njVW0n6eJprXrDO13J0QT
HQRTdjCabnnK+6jqmbmY1l2cR8MDBqTeITyPHzKz9PTW7ZrqSSSRfad5c010TDFGV5ONzXHVyqJ5
zOpZXbt22z/olUpv4+V2mw2haBYs49taDhwo1aYtaYwLjEcroyvZctXIg5iu9VCbXvSZUAtNAbSB
DeAGtxB45KHWI9DLhHHBbJnTW0p29cnTmcjMI6ShI3qSNtpohMi/OBVtPiJFo4D8MstoGzSR2lis
ba0Ex0T6EgLSWLODWxmx5VpVfYuNFD8IktSo50matbph6SXUYfBZs6KrLE1KY50bc3mtiYQmLlFD
3Gu9daPhYIvSLdZe272UIBRgM+p5sq7zkcCFMjEeZAghZMA1+QNWO3g4Xr36htVifinNpGrWtokG
DhuG1f+AUDJb3DMoC1pVcVlsvuTtTh9To1nh3jPuZzPTbr1OZzVz7OGHqtz6pgsKGv+1WV12w1R9
UUlQ3xidG14FNml8nYcJAyYt5K82WggnLu83QW3d5xrCgH7TaEhBBzaUuYXZtuTiucK5YE8cbFGY
NSximJfpm3aiZyAs3K8ziVqXQV6FuyHLhj3pO9waPpvnAoA3UXBOGF9jhai24BDbT02FGmhB5XZh
yX9qq6ryg6ES3yyPJCxZgVCqCIvxTaHAHQzC3hlcrxUTTYnmpuE9hLE23Rp5o64pQsZVIZPgwcxC
uc608q7z5MWAIpFZpB6zl2kaJExeclnT/9H7CC1xXjUcNrWv9BFEEvgv1o0ldUsRHn2hoPtfFZMV
3NkBNhP0TgROd3E+L2FreBoAfRysuDsO04QVg3fzAn9Lc16ETgEmHC8epT4loMf4jxbqk2dB30qd
Qt2m5SC+D5k81rFusKQBC51FW28KjL1r1ckzpRL5mXobsZeuym/euMyZym4b0Vk+1AFBlWuQ11R4
STl9dtUY3upFNG4d8mXtMqt9b9SA5cSw9N1xfqL/l39Jc3AQfHO4SKYm/x97Z7IcOXMt6Vdp6z1k
mIdFbxI5MznP3MBYRRbmwBAITE/fX1DSldRmstva353M9BeLxWQiz/Hj/nnKg54NJw6Wxc3ioizl
qTRMSsoSA5Jp7eIOVRTL1Imat25l1/f8jwBRPjGeVGf4POqi9EFJ/hLlJcGdghi0QZgmqRck7icU
MP8FDlxFWCR4mQuzPiCXYnWCJ40Sp9ELTT5l13mIcNNY9ikB9PErM5NpP4aGeRiAZG/DXDnbaeTN
KNts2EwlUmG6LP4Vw4X7SsHfQXhzs+ftxAOYNql1k/pddIiqKPozkgt6nVvXuonqaMW1ULtPbTYX
8cwMu/d4dvFPk9WL5QXB/TLyKnmjnLt9wFxIaKoHgjrP7ffKqckmKUVdG2a45DHHuUXh5CxaHmvt
Qs6nLiRW5aKHWwd0b8Xbh52Tgd5Ni09CX4SOCKgOZVcVG881wH8U8/1q2q8DjLo9b8U9LCFg9dzY
GMgCdVO7XvIMpSnOZxe/O49AEhrhkD+EZr9uy9oJr+QC+iMhAJN5FYFsp/du69ZrmjibIoujRbWe
lqWhWswz+NihobfkDeeLc5vOBWw6J6O+ogAguOl7wVpaGQVvI25o43WUDMVbbbv+wbMQ4JHWGj6x
yLsAEMyN+S5KnO6yIGbr8gD8bBvVF+WZpJD54AUwWYpgPiYj3Z+hLK/JMDVXUpAxlW5TcRzFLAu4
e7ig+y64gIujNRvRG01eOCqNTypXNcXPW+Ouhc8OYjQj/zYO1hvctP7U2MEva/W/k77pPphYq49K
QsYsyKA+BxWIQWdU6W4I6LxbfCaWauktjt7RsMbpjEWWcWg+gmob87PhNJO7HQNTBsegxGTKQ8Nv
bo0p1dC8JWhukW9AqNthQcGlopOJ1k3LKz7quhD31C/V936OjrzJFx6gBSbgr0ra5i8hi4xOHHOl
xcDgC3a4AM4ewIHHxSWL8NYz8fC65Sw5MKdoOBwN3zlVLebPFU7CO5+WaGdrZYHrgrDunJokt5+Y
j9lM6dF1z2k5y6+6BN8rlUREoCy2/lNips82kijOhykL61f5A7siJTbfyW5OPuyyZwl3k5zEU7sm
8svwWugH9jpGQFlKTzxW3cyDQWbz1FCZRsno3o0mFA01Z/x6ZLZiwGkEgMjMVyACo7RJPjzL489E
7Vz1GJWj0tu6wuTXSDjLUG5HyXcJ9Ay71Fbg0gpYYmb+0iJ3hbzKV29gbzTFaGXx1E55umd45Suv
Rgj3zp2QH7eZGy3GwVj0CDBwISVtpFtIi8x0xdbva4bWKvF5lYyVj7qYZj+6dfuRRrVU5bpQJPWo
O1WKv1V1DtjjiTTox19/mN5opGpD37OFW1iaONMCa52bDftEc3Ai+o+cDtBqjBbEjx4Qp3gkjGeL
Q5UXyD04C3IWzHIuj62FCnRrd96MPdRbvaulH5pHb8JRwUvIvTWeko5/Xxl46CF9S8PflcTFMB7q
BePHNd0O45/RRxvdKBsc7bVvWNlTuYz2gZZD8VqDEb4vg6ijyaQNzSdIaHIhxO1C3nSVrjO0R5Pv
kamc7zoXCS+ev8zC4P7X6NSOmfPeRfsnyoIuw09xNAb++1XY8itne8k3fLPRZZGj/M4hk1I6Sr81
B4wI1g0cwdye48rk/bOh1ROGk0D/O08goM0Nv4dMdF7mtsXJ9HtElJ7bClUZXa6jkfT0WfxZg8+v
uFZmUoJVVNiq7BVY9W02OiYYbUbIKhA2Nmi8gc9WQelmVzXmmZt0f5xqRRlLGs7g/Mv8ZV2z6Xmy
Yfz/SI//40H97zyopMs4q/x7hsThu+nTf8VG6EQaf+YfHlSNHoswGdlEtl0HAfzvHlTvLz5+MN7a
eHy0X5H/6+94NLTfv0W6HfMvGB5cvKY67YbX4j9JdRPJ+Fddl5UHiAVfDHaOi3rta5H5nxxPkd1A
7mzC6uiE6ftUZvNmkDyHOBK+CcN/7EfjKLTuE9bW2wIElErvZU+s7DxojYip3j45U72Qe0dBElCN
T5FWlSA+tFt4NCIexqj/s+Cr3zZah2q0ImVobYqTsvlg/OhVWrkijsHcGub5PjHETFdw8ABsLbyb
1hyC11BfCeo++WpKr4xdt5OGbW9B/PRnRK24G+tbWlA9fAMoagXSWq81Nk8mHpWYUxCTK1ZPNP7B
1NGqXKb1ORehbtKKnRzSV9+t842t1bxA63qDVvgKrfUR/cnvLF8itmglkFF+5yINKiRCpbXCRauG
NfJhAzgVR9Q4bXutLeZaZSy13uho5ZGYOyOCViN7rUtOWqGcXFQS8GVfg1YvXa1j5lrRZKj5tEc0
TmS6M58UIDZzhMpCK6HrINIdr+pm0ippjVw6IJuistwmWkdVRjcfWwdNbg4a6yHSeuuglVd8Ofs6
mu7hp9UPJa6XS16FPckXLtoli111DTgpnUgAElrtRFe+KTbGew71lDdJY4gdRzAGt+nYP3aOkTzS
dUGJYrnwmWbU3k+VbsdTp81v+qaa3pKIxyVG1ehlrp1SbJpGIdw0qF7ZCC9ATpRCQW8P7wm+8Jyr
HAaJyoa9OThh+x7kBZ9QRTBWL6IUFGFVKP2mXUFkFT+f+FaFQJ6abX9BLAq34CUtfniRrSz2TfQD
abc03kpd0b42pjgD+WZK7UIRdKRXStourQasO9wPisw5eOztKSg+Apv5YvvTbM3NKHkpNOM5dGhz
nuu8ebTKxrrB2k8aT38CMO4WH22b8IkAtIGPrLwkW1fTcL0bEBrvFo+qYAV5FgJB6s4wVCWv31T3
R8DUXNc97J/bvgvh2ptORTRpMX/1KnBOBjzpIk7B1RwxRPLfZON8xw+QpPu85OsG+Iv1hFaEyW/g
S+KZWNTWFOCbiKVXL56iBuxIHpV/fLekywPN8XyPdWOyRfmKCRM2Sxk7C69DG1Z8QZh6Wbereoql
l5Hq13mo2/eM998h9zmsYYFk403mXPqgjIfqpbUEZazgjr6gYtNorZz225vZJxPVtLc/31mBOzfc
j8riy1e2Hdyna4ZE4PXERJ0kC+/dWUtjxlD/qfSgJjyhnmThTnHjL1xFc/0P/1lUueEOz8Fc8x9W
SWGfvJGHyBab7rIzI6lRU27x8fObBjeRv23F7qY21sK+ks9k9kM3am6nlqaJDcMZGicCywvjmv1K
5p6P4KF2g/veS91TU9KmTiISR0rPVmKnKnCP7ajDmMoVZyq5eNVsqpX2Faz2r59KWmE2/i1gjuWK
VLf9kJhF+DB1Rr3L+I0kVBV5yUdko5NNXk0/JBo7X2ikgLwPFqjcVZoZjz8FqqvP1NulbGMNVL7d
z6tVT3XzmKcL4GRZJmKILVyYcQPEhy4p17tYnSSiC70sGxHX+fJwx9I4qGZ+6yFQAacJ30Mkv9ju
yLyQILqRIrsZgVsqQz6NHbP66DUfAs5wWpOWj8Jre1Ds9eldNprEZobsWBf9H2+KriKHjWRgIhZ2
8DBLh+0hOxBOfEl76W89cw4vPgI/4rEHuMbY2O3SAKAQzcPA5xiV1NpXbeWW/8D08yytwrqBom9v
SytMt37QOrEV4H7M6+Umn6PtNJO4TZqzIwIdsDfmW2u2Qc82KdeaKfSzg9+UtKZFo7ujiwRRhbvy
cRzhMw5U3mdbAxSwSKkB7+zvTkCaIAbYXhWrkjth19YJm+3v3hqOIvTu+ZgEyDAqh7k0Td6N1H6j
lv33orCarwLmejVW0BcWgRG4dpYtizNrJOHLMW59v3mEG+bGoD/Xr3r0GNe4v2nfwZ4k5KMoVAvU
oTzgA8tiz1t5gXPf2s8dacNiWkoyHdazvzC0M7SeynmpT3CdnePEQ3hrhop0sCgT6JqKdZTEkdE0
752puBiKxrzQUhKce37xuV745tYbk3fTohmcZrWNspY/ztI+tHkYfOc2GhiMZvMjQLTbWmX5BH2h
+FwWw9nxXgdP7XSwtpXgAIHQfQYv73abcV15HjhjdUyL1WF4DU2XvOAW5uRjV8uvbBmSnSnC5YZj
6kSII+UUQwLONhdo6r3araMtLo3l31Q88+/5tep3pp9Yd866uDtA5gI+ldL5KVG2W1caI5V9dvst
PUrUqLI7LWR6YWm3nwog67YLZbQtrPHNTGjJMxs+7SN2CYyg6jfRjPcucw7m0iXPk9XirXfKceOh
b8aNy2W5d73nBPdz7PM2ZLMS6Rt8eBkL6WwH7AqXKWQhZkgIv9yAvHvAjvVcQqpkhoBcy0XRX87T
kEwokjbYBJwsxXMRkDtzAdt8S5ii3+hl1Tnq60DXTiacZw0kCd+d9hBHzlNaQ/5eB/MmSIrmnngd
NqOsY7JytDOk7cObdmynD2Eu1ccEFfzGH8iKeExYm97P123Fu4gn+ZCjHmfC6yhgrsNo49MEfBk5
lVhnaSfWvMnkSrdn1Kl9mHa1yVsifRn82bj1rT6MSwfBlBexMeOkT43dWBbqgtfK5TdG0FLWdF5L
j8w6iZ03q+amgct9JvIHNRUSOrD/LnmJ8Go+oC/lxW6VnQBvEQnjZkhD78SkUB4ss+l2+UxNA8DT
xt1l/fxH0Ex4a9Xp8Dz1+XSkSqR79buBsyzPwi1rIbttMNH+5rY5YPL1VNZMYajIxtlseIC1lt0d
G3xqcdsPBbeeJeHuZYV8WxU2CLf6FUhYWLJPptvSN8zrPhE93WdNf+hs7F1qKpOYmeF65iqPgfVA
xTd7cLi+F33f0HotRg7YJCihzJbWJs9kta9dk073vnQPa7Nez3lGTVlDbYKtgMB6lRzv1pIZrxwb
yScXUdhl4trfFXLiXlka784Q3dCHKr8pDmcA8ZdhH7V+uldV0m4MpwPPTZ0EbEnS+hiqbX3DeOAT
tLkVwczJIFLLRpqT9+K082Ge5nQrnfVxoT75Zs5t6j3DsDjgkDz4rJhxZfW7ZmzS725eDs7AR97Y
NdVuzAt4ZOY8n/PRkrEqZHKilvKSp92DS2xzS+tRcVpWf75KCtyrnDaMrLR2yLoPUcnT1boKFAWI
OueTVVZ7KOupSGHAFB2EWUVbMie9yYWBGRlGykdC2plsu5GZLggFU7XMp5n5d714jCp04aR16e0W
WYzbOWxtZD5VzkW14XObBvLaz3E/yXTUpIoSCLC78Z2ksY98Gr6yS98bZjTuaxFpyUdNjwlFNTtr
WeVNWngNiGbPvUZYeOtgv+zW1n/II1LgxToAIuZqua0ir7jtgtb7Jcmpx4Ut1l+WtIbrqQ6MfW6N
3326cIzz7PE6HEcYNCFCnTuz/bC6yzuEHvuC4NI9pIwqOztBcoVX9UHUDVwGvYSfE2hQriG9Czki
Sc61kfubtACzVHZSxOOYz2SMQ2AdSVuR53DzA0X0T5ExaAqVe7U6DNrIAl+BDQHZ7er+xrfKuGrc
3xkloGjyeXRe0tUXu8LSQ3+KhPLLRCz8CkqvuEyTkMzx0j06fs5xv4geTUI15gZM/Ar6aBzK07om
dN6tq7tcXK7v99Di19eK6pRrmdW/WUBT2kDsTiFiDFqjEQnV8CL7DQCUT32jq7+CkcoxGkuGgfqI
fNz3ltm/M774O5vLwwN9VGvMDPTg5IV36xRwVgFjVM7ZdKNuGywr7zQlphdfTeqqa6nDXCt4B1QP
DtVtKbrAw7HiZL8whJhUNxT5vIfiz0eBGeliX1bDhjmgisIvEIM8OMbUsx64NYSvA17u99WpweRl
HGGR5x3X4JEf6JYNcxJPQp/zPX3YT/SJX/JgpC1kPeX6/N9qI0CjLQG5NgdY2ibg/zgGPA1O6Iti
apA5G36FUoaS4sddILTRANFOmw6Gv3kQmJ61JWH+q0HB0WYFVKLxT6YNDIG2MvTa1DDjbii1zUFq
wwOq+qXsVc2ehRnCr83xLtUGCUdbJeiRYbrV9glPGyl6bakotLmCb+yZxS/ZBlHW7I0CC0b148b4
H9Xn/4fth1qpvff/XvV5bNSQ/a8Yvb3KBdbBv4L2T1//53//7Y/+ne4X/sXjSwVYLU2LkC1iy9+1
HwdVhzgQgiKpoJ//57+kn7/YJtIwEx9pGp1a/ocURP84DxWPMD7ZEJsZ8z/Rgryf2NE/efwYcskj
EX/TmVxIY+b/EzNRuV2Kvsib4zwG1rSLMrxO4ELy6JAJWCO+ACERc/4I7yMuMLDZc7bAiXWYQokM
ax7xLouIfO68+pKzc8MZ9nGUPvuPa8137erw6x5Mq3dsewdZFZ8oG5oGQwWlaOZ4mku/3jLpFxJX
CPPWBcJQdlNaDaQqumCds2Jz63ZdlKfrpl8W+DKl8jPyI2Mh/sgavj4j9OLuS0O6tz9+mTIDn280
uIvpijMc2rAWoe+vngAd6lAidBpnQJ5js/jXttEnLA92goEEJ9l54vmj75em2PHhNb6bNd/UtquT
4Zu/xRo3vUsFM9IJ4+MmbDtOCoFfLbto8ZwT1igSsiXkHnDEBsj3nEd8sHNWYPE5L/jRS7z5zhce
fScWmP6v1feQLUprkq/tagR8Xb6zV7f15KuYcAhEpcl6zfxxO6lEPLUybG4H2Y8L/P855Zag4LtR
cRPwWK/qihuhaWGcoIqqDe/pCll2HdgKCAlWktRMGjkTsFvM2G/zFftJGmIqIzvU0ILQm9Y2iQKO
BlGl7xsh4FROF6e5rVttUovuPImAdinocjtKfn77semiCy7O7rBm2XTJAJbi4hu5EuSeQDexuvDe
4OgCHymDgbGEKGYW1m/oFtZT0iAF5Wwh1NPnNPZQI3lbkgM0Hle3XpAiC+vsymkiK1oqCr6wYMkj
NOqBfzNuK0fk3S9Ayt17rxr7tTUX14kxUaAz/FilLaPmWTlkA+Vl0xLdzzRWbbjgRo/QMdJ7MuEz
gtrcs9lyLP8AHSgltB7Ds7dDZkyf4VoyMUsrurStg3+cpjHg+3Mh6G0I6NA+KbWAccoTZVzsxBin
mM6ZeuewEAOglU5UDCc6fLxpk06twmNB5/Elc+borg1xi20smHTPwlrc64wTwcQhpXI5FYRFQaQk
Zl5fnUMKMj9KNgYfPmw1Bj+I/rhQSB++dyMNCMYQTV2ctYxJvD6GHhoi0G7TLiTKvU97a7XVMYGh
N5wHv1Xmqeq6JX/FQcmaR1LRw83Br89bkKTG44KZlZKr5DqoqbnJx0G+Zl19Q19zegGanEe/C46k
o81CT72ycU5rMxDbAI74MwnWfI+dEfzGOqw7rKfl3qRlA8OBWZ26NZ1e8oE2AIOPqWsuf6i40DMK
ZeFqrDQhKigIhNOekzEXUJfsH3l7G08idZJD0/crJ1XPoVWMnGy7pVegozxspmRusCVNFYLv4biY
OVPzqHDaLcM8X2E1LU6Ngua4kPYgfnwZ9PBL5kCidmCWm/RoHIDd3rl6XMY/d4ADaHyhEnFXSZCW
ad+ZQ4shW4/bMD2DG7nMj8Mq0y1u3UM4FN6L1WOzxYqCGwjR4HZihid4xjCvx3qDStBt6jLqj3ro
D/X4z5kMPcYTV6beDYoluDFXO3nv+nI6soFUj0LvEoXeKha9X7h606DE0dl3evuY9B7i+utN3oXL
odI7Sqa3lUXvLbPBn7IgkSGi6bWmZMFpEgYq7me3K+sP0UmOY3ojKn92I70lFT/7kt6cfL1D5RIH
hd6qhN6v8p9NS+9cQm9fuA86HbjK40rvZoXe0hYMjBsVpB9NzoiaWsxKpd7q7Eix3w1NTy1jNx1N
vf0Vqh/4xZhYwNgKVe9XhyUrlt3QT+ialp18OKXHFZIjtHvyCwwDGwO+0Un5cIqODvf+K9FRphJF
GJEZlXA2tap0z2FCdm82jOBetdoZzoFyW9QopIPn1vxW+Gtws/wsq+PP4hrqHTb66zbLXuvoDZcz
THazRmH3SzQUfm1WmPlvbVDVe0uB8eK8HO5rOSDirGP73gKuf430Ds1lQsTNJFY6UW00ZfjNx9qp
w3uO7OJa6t0b8+VL8LOO0z+g9qne0fufdV39rO6e3uJR+1noU73bVz9rfvmz8nd6+3e1DuBpRWDU
2oCT4J9Y62wmPdEytQZNEh6CNijPRp9W2x7L1qYzFNHtFv8kv3Gi2+Zqaq9Mp3+AntDcgxk1b8iy
47Qb+Emril8DpApztnFoaFysjclsM0rXOJG/K74dLXOouocAmDm0CY4/WkivZRHxo5AUWizxtWzS
UA7MvoWUMmtRpY268NIl9ocRqT+4pNI3eCpU2Wg1RiLLCK3P8J4qY1trNqNWb1at46S9S8i2+EgQ
eEKt9Kxa81m1+uPkyxtJnmg7aGUoCPrPrkaW40x64pBV7nqtI6WY3DfEMFGsQqfAzqAFJ1trT6tW
oSqJi7bUypRAosKTJS7ABdWOqhkELPtHzJp+hC1p1etNqtWuFtlLFdkTHitGKeYLOHDWZtIaWWAV
BCKoruo2kX64ll6nhxl0tQGe1Gb+0dpEkn/SIvhk2D7kXq3IZVqba7RK11v9gxqtPwnyXUhoNI6M
4F1U8EI7rfHNWu2LlmS9tFoBDJzuvdGa4Io4OGmVEHJqi/0d5TBMR+dYaDXRGduTp/XFAqEx14pj
xe/8RmgV0uolkDOtTLZmceiRT88NoqWr1UtL65gVgqbSyuagNU4sa80jyhddOj8SaKLVUKrbxp3n
N8Nm0VopilFNIX34O0FGtbSeanaec+tojZUgyH2H6IoN+HetVVgazUD8amW21RotnrvvoJ6Qpawv
eIvIuEoruhb48mPYcs/Atu/u8A9yadMa8E/a2TKWlMaaqdibWie2tWLcIx33vOhN1R/yzLzJFunG
nlaZC603L5hYt73WoB3EaCAxPjznTB1wViBVB1q1VpnCJY2QzaLLvw5l29Uat9GhdtOU+DJgl9XD
ZmeJ2yYYUvrlIvhSzR8vT4+ge6tNhi0smeTtWuWbKhtkzE2STET9gd1ebFY5P01S3bXWcEuR6TXT
GhK9z8pYDZSFLIviLIdBJ14K3ubej8bvObkHJFdL/0IfAfyaC2vm9xt7CTwJ+L5e72xSNX8FyP3P
uf+/O/e7gUUQ6t8vfqevz6z5532PZJv+E3/b9wDxsaGh4roWoDQfi8l/LXw0RPyFjc7y4MD44T/h
ptwI3JTJBc/2MbDBOPjHvgfNPQKsSFKXdlJdYv4fNaFRN/Gvt38WR4BWfFsk+Nlwacv819t/aSWd
8oLEv8GQYpxSQHrdlcDciG2eWlBcp7oas3S4MtKEUT2ueetFv8ADfWdMpo9uUDpebDXOEx0Q8yuU
0fyKGOSMMcUOccq1wg9r7H0yali11mV4wBeYUpeVTlP3bIouMTY0r1ZOfVVGuTxwuimKmwDeFbey
rgr3eI/FqU4Wkl+F6uJ6sdKtqCt3C6/B2xPRsu1dEan7kpatflOYU3KpuBNcpKK4dvHH7mxH/fRF
B+qHWw9I+pE031logoPZ5u1HX5eae177uI3lp9MXFv9eTD90iNHmcsUUOx/NtnH3vFDGjSiMBP9y
MO4zps8+iXtK08aeFICy6nHvSahvLMRTcWtkmf1KmbymdrVbMCJtLHkCPSwwIx4G1YktUdTXysuj
59mbl9tZ0DrW2tHrPIcgP80lTpyxvncLozu6qrdv+rruT4ordGwWeX6px2Y6eX6WX0dG9RkNHQ8s
oo47Dzv7VVfDea8aY4TMGCSnJfGcfSms6lt33ezWIrS+Hcum6zmUfXOM7PxbKbvfYUec3zwrnAQd
XwWlQbQNx3yYhh+2rcjcg/3mZ9O8grx+7Qz+avQAgo3ZNBLZNrwdin+zA3xBl3kb1NTzToJ7UsUx
zNo4AHwfg3UmSY4Bsz3p38jnDl1gj5GVnRnrASVIturyTRYEkLqaMdgKA+H1YGJeXsgHzpPa+KWV
PrilVd4ti1x5rmZmnK0grjLHpjk4N2ePv8Vp8EYE7sEtKgby2nDyx4l59uKRortkqObX0FiAeGTJ
dDf1Xb8XUs6/h9CtxAb8G0z60mj/RKTcFOuaax3qoJguDPH5cfaEvAw0t7Ei+1P6leEbj6sWQzGM
Kqo+FtUGVxZn5maTD4FJi+xibvw+WqtNL2xTxJ0/MtiFePhpQAOVgcXOJppSdoiEZpBv7TQb95Sk
EmcxaqPYNLUdXbFDc8cdWuCdXDKbfh9NFGh2fFMB+/xZrotkRKJbfjOWdvanwbSxC8MqOgY4ScDa
G1/+6kGCyLKCIZqVCve/QVP9vLJ+O4RS9kFhRq84ERic+uCqTXC7UF6dcZn2zF+jb1V7m6Pt75I9
6LzO9ZjF/gjAWBe+bbifTm+01zt3RpkEROTDZK8GAh+xKKflqmGTGuIQg9E5pAC7BalqZLuFfOYd
GbJmt3ZIsr4PsmKYHfsk8V0+VPjUD2E1qRdiLg1BOkFwtkioqAmiNL8yWvzSXh2FdRxG/JMorIdh
ZFeRBNUxkUZBEUFQGQt09WTZ5VO4Po8oJJtx6qx95pnYJKOFl2Rwk+ssFP2d73dbKwn7p5xm4Af2
5mMvnBWVxcSKMAdnT/G2xlJkz6c8qRlDJr+5I2drkL2z5Mw6Fy6Ppaza61qO9pNt00mbo71sDfCp
HOT76RQueZacBLxcugk7mKbsZ87cmtccHLidNtM922F/WYq2iHl4mjf4yFkmEJxjUecOD4Uu2qbO
ZJ7WzvrCZOXftGDwT+R+7VMtlb/JLVnHWKztUr/IB7aKbJvk7ZMRtAtRU9sZHrmuLd+12bYx8tJy
XAouKRChcT31FvYBtlWKAnKvPASghLfIQxonvA5XeabmZ1GZTDqtSGM/HP1rE7skjh4eRBGIli3l
EuG705jZcSGeGhtzBYvGHRaDQ7nnv/MhuBK+iYxvq+ioxpgyJwbopf5QKdBQsZw3D7LzLVIL9Qb1
3PxM1zrddVZVUVI4joDLpNHHLQHhd3tNh0tfVw8SO8w5i3wRO33fXpFeGO5WwflnmsP1zrTy6FZm
fdltBpWsOzf1+0PtMmBxmgi3sgzHrQoy9zvVo+sUzL+V7vkseWZWm6ScsrjHCX7JDA7gTetNry05
2Ni12vUBsBkLh9P477ATeG84fkvKMSR/k5fztciUwQMrJbzg5e5HWYF/DoMuv7ESIQ6r2VifU526
GGzWZ+5GSWxPi330oM6iyRkJ6aDcmgklreGJ8rSH1bROTA/mJuody9+V5sILLGwv2gb5eD9BgX+l
8xOEgkKiW3yR3RWVXAQKEVKLmfrdOXK64JyGiIA8QZPoyHOTbMBgXmRgOA/rqu5UmhPLqIgIEuQq
Y4/fvadisWudRdzwlsgPqJykhNY0O8ENfyixDXEk7Rsqj5yEsVekIe1uPgttSGM76b8agSa54Oct
D40v1Ul7YvACkCaZWpItvKGyvapZ2tNBUQ+CuEq4Mqkvqdfz+J6S6TPLzfZAvYd/tY4y+E0lTPWr
l61x48n+Xjq190ia+RmlD7pYBGt3mpzg1A/GeghVoHadF4zPFDOrMyGOz2LVClyBdNeVdGyOXCCP
aq1IR1I3LM85Bzwcfan7IFPR3CEcsjvxyTVCzrknOWO/k3OaLvj4R1DbVjK+0qZhHKt19C51mxdn
O/f2DVDcGMIHZ2f3ZTYmd2MSD97lwkk2QTpWT1GYtgdFKO2WZAJcdNmSE+2Sb1DFPALTLDtgbODY
hohzlPDbLpnrTletV6ZvYyTxTkt08nYlpuL63vqHRPlTVguBUFcEjyVg+P1glZj0CNNt/MK5Hnmq
sldZHwnLO9Yvl5xh21wqcBJEdObLkljuc9WVOOOI4+0oqB0PAOWifT6XyUevlhnYVN5/cJ7idhkp
ymlGezwFU6H2lS8/JovnSmTW1j5Fbiz1ubBS2aehPOxqC6y8ICzWcxQRPi/T6moeroKG8wYchHq8
cSsAJ0B+iF+YQfVcwPt+ZKgqUXVCPuo9i0tYPpVhcds0g3WA/tbeEE/a177THsLZ7K+JDpK0nz3j
kCEP0Spip5eAXPeutwt1TDkXYtEgIXuHk2E+ZW6F3yZU1EUXhYftcvqQlIfFhDq99sBdd71tsf/F
pddb52btxd4Lp/lThUlY0eRBvDAppe9tSmq8xcbH+Lb1mnX+Ldi2P3zQSnQSyM86jZIt38ifWtXd
vuBA3cSLMPrTIs0wrovSOKZrX/p0tJYoWpZLkVA72xjxStcn+1l3WUzI6IvIlU00YJ34SPNxhXuR
iW+vLG6Ze+MhN6v9hJ9+b9J2sVunhNpzngMYXJg2ucKYx8QxzD8ovx6NIxWaHE0628YfuDNoYzuj
R78DLXTvEUp2sBYs3PwTqT2fNqZ0XuoPkEPp0Z6TZBcI1coN/rMSL6WSMWY1CQy5QnrogiR46zKz
jxDGAh1gN++Dlg+kDRa0gkzyYP2e0c2oE6bWzBztCttfaSN8rjAWHsM5UQUEwjHMmt+5qkdsr7UA
I/4UzFmJlpd4YV5eDXMYNU/TMvJTI8OBtrdsIsGkDLGdaDatbJUVjLHAab8lC13SZJ6lNEwOSTHA
l1rm75aM7dfE6WvDjOC98WeaD4PILx09yCLomqhn1giEzJRhflZj2F13Lf91I/3m3eGd55RLv+dv
BEwRcblWeAMOOWjEhkKaWXz1iWldN/kcnnwCWLyDERBvAuU/cQlpNx12xy+3aimDWIO1vQKOOO2w
gPUP/5e9M1mO3Eiz9bvcdUPmcAwOLO4mAjGSDE6ZHHIDYyZFzDPgcODp+wu17m2VzHqofS1KViYq
SWZEAPj9P+d8p6fdhoUMxc6Ax6tHMdNUTOxxwX2TztPRLUdK3UhWR0x9MmpcRhg5DxXJ06w4+n3p
7ojwSNbHAyEi0TMCeAKiX4kc5vkLnRXK4ueJom0gQ2r3dSAtYoAUtDiTBtuSm07QyiV45Z5mgBvb
rByX99mL79H3eFlFGZpn3JNJpPMki7fjtIq7pU3gsI/DgNRXGky2NH0DrE/a4D7gKcxOBlMb+SJC
nZuhhWluqjz/lgTl+D4yenJmGvRlqdfkufLWYR9cX2yqpfMDLXmcvjxZAWCM9dyTnTF6508tNe/5
0D0jWYkxot8vP0w4Kk/F0NdPYxLCG+js7qVPe/vNJrj5VjfJS1wpcetKVjl494R1dGRL9rYOsQJM
NEapsGqfCTEPdRTHba3uyOy4j3Xafai1Z33YogfBYErFug2AG1BesCYu8UmiM/fIaOVrLlgZBfkc
HwJaD9nPTLY8cBQav6Pcz58aUYflugtiokraiN+o3uc9roGI8iZ0S3/0MHN1xEDHDvZVBMpz/rky
9THxWyxx+sYsD5269tzXYZk99QmxSdFdG08Iu8rdgGq0kwqSChbq7JSua34LRio7VWzYLsS6OMBS
Qhv5wvpZ0lX1PaUu2tv4ts9fDjdgsxNesbwW3Cokn/xZbNdcrffW0mAvg2tHkFCXT/V1TnJWPlf9
yr7V7hC9YlngwWLypUg7bI51HtukIME9cf68DrK21996DsN1VqO3cAdDV2MPTuHVAJime2tg81f3
dpEPDgwCn8NYZ/MUQH0d0oAlo4/PicSfv35e18Lzgx1iC/RTtolZra3ldaxNa76ts4XjF82LA+/4
MImBqrrdNCmpWgj/vZlveEl6dK8muXbCOsMfBbH/Vrl6SF32g5c1MYfYUt23sqzMy1/WPw//IZb/
tYboj1LLv2joAjkeGB64TaYytjve36A8bWfmvHTs+QLS10PoAi5vS807Up0sJPI4+SEr56BzeUbi
2NOEu/dSG52O/stpRXwYd/xVD+Gak8fPDv/9L/c3YNB//G6+BL/kK/Ccf0fIVrbuahHL+dK2/UW1
zIrxMdOXf/6HECWBtoWRR6i/vwBePhoOvXq+oHJvrv/zrXJfq2b/x4/510ryf1hJsjJ0eV//65Xk
t9/Nx/DXleSff+LPlWTo/OaJUILsvKJuIV8STfrTg2IL/wrBl4AGKbqBDvSX/JH/G2hcvnRlIgtW
lqwSeY6N6f/9P9L7LWAdSZSJFm9qf2is/CdqJtmLXklSf7mCyI6yE8ULQX7kaoeR18TSXxJJrPAt
HnmNwKAo+1dtuTyvyuVXYGR5WW2r26WWjZKCK/hJzcHdMLT6DQxA99w21nMn+uE8LVAHukCtd0Cr
YEfHjh8fdJOnD1PdWR+TUg39q41gvxbE3J08TybDQ628xXl0XcyH1cZCclGnFbOsvNAPKBrwUJ3k
tGIVa8O6rhjb9i5oe8HUKACvGIPbUZMk2AB4z12IPIlAd2rnvu++l0E98uxlSVPanFmNz8NXxuG4
UyQzh31KkK89jy7RDSQakFhYJ41clnCX0aFin1WzyBd3SYYONZJyOQ8tKTYBTx+1eKcpazx8hwVN
SPm3eLFI1G9sVeguSjGRfuR1HHwmfp6oaJV4NbpdjymOcQpEQSaeMXvkLT4HKNwHmoLlTSCcFYOo
D9okztmjbOcRZWGvRZ7r3drkC+0qTX6sQA+8mzobq01ZO+ORzEsACijw3sHYuBsmiPRI2uU5AVnC
mzXldx2ayjGX80veZM4hH2cm4CpMjsWcgOfpqiR9zfDKJQRQspMKzB1Erxsmoel1SCqMe+Xw4FSk
a9kZc07Sif9rNPGVPDS/rzmatATfUhjnlJjiBRY/vJrQzs8g234mWdPvmD0nDo3TwEHUIlnPS0pH
VbNBEpoPg0rVnqjCAWb7k16zF7+UX3i9xpt1aGgDKpLLmnaU9U7je1MNZ1aw9bEYMyJumRMZXOqb
YWn9m7YV9r6nqjJNqmZTyOIFvMjV22s1u6LSv/tZ7d9V/ho/zGHjM3sbaxOCOMElEkcFgs/B1S76
/arvZe74kdYaj7lNWag76/SWTWl/F4yz3LE9EyfVEJarDXiLyUpSUrld8DObJDlZ7WU/g7QzZ4NL
atd2nvWUtIu7qfPk9xgr7b1njc/IiYQTyNSyDmcJVGdtdqwL3ye2LtgSNovHft6b9mPgwe7x3XTf
9zLcJ5WHkJZa4UH78++NV1QnvDVNFHPv2NC7c83Zm+xn41xVaq+udkkC3YiT4hA1jVNBdBsXIjjg
EMATlzvbYsQOpPlme1DJmb9erDLGnVrPmwpSIGq39epBOGMMN/k57bxwa9EI+uVMXv9jWhVyHnk/
YnbFZtAdhwjsOQU78mK68f2RK37qgy4CkWx9NaNP/52G98x0z+MrifpcI7ctNEkeZSGmJ0xds3ou
3aJ9QIRhj93FNHy2EB732O6xmXPmwVlRTvm3wa/G7SjsNTlkEG3pHqJFfrs4nPBRO+pi3VB1xFap
c7Yi1vqBzkUb5y8fC9JJpb0JjFk+IR4JsUuUu5ynMauPcpyXOTyMfLTM1iLOceW7217BYWQev+yu
Y6Tl6IIVz0xT+sVoHHKtzeGVpSW6dr6Asx7eB49Pi9ykLowlW1fiJq3Div5azLVpZ0lidJRRdgX1
N0vuH1QKOJdiXQkCCRuDh12BtMXKCaDtnB0mXvBm0HKwvK5vxnbDF5W15lLm1geX1Cv0IwjysBd2
VYe5yOrcSy5kEfWlzG9IV33GQ9BHmWyzl6rPy2bjA6C7k/0CHa6aVida7YpCpir+3pWyAMYUOvis
2A+c7XDcQ27Wtxpb3xNBdOsZer36kJWXRUkRkl+owj4nWZdyGc8GMSjm1LDHhyLu/Hgh1xWPGFGg
+ZM8SZsd36feN5bAv3+9auk29B+rVTt7Mg1mh6cqPahSP5QpbUPZMhxnm63CJqZkiGfJGmyoV6wf
Z2d5rycam1xdhb96OTwq46bzZigcTYR2fPPZqyJGCGsnHX1i7xBEBS41ZzPa7Uhbn+vucmu0bgi1
pRyAJjuqBYyOtjGAzsCG7WNy6puBOA2r6+J+tYS+W7IQQN0yKRzYhtX9kHNpoZjsRkiGB/przUaA
ANuyD0cKsqGNXkls0NLuwom71uosHJol+RUxmvo0Fi6ngbn3Nok9P03BKjdFgEuxcSt2i1MTHjtj
oAh04akX+ooaMWxzwOb84uygd8K6qiS2xZpzKDrsNZQZb2jHHL6FWR5GTkCdVueWYTSM3Sm0QvIN
KCqmU9+rTLGwCOdpLwbyHXjxVvYdyABpbVgIUl57toruE2vOHQr4dGMbsMPrfDXCSFXf09AnbqXh
jSUdk+/nbGQdzgB+tGDfo1jVCBiYVbdBAmbCCvg7TwWZAhRM7ned/2NdMXTUgbJ3aTH+kE1R3HhQ
vAkK1ux8nXmhky+3b/kMDIchA/AyF8XX5Jfh3rTrj6Tlu0JT4V6WA7e5ixs7xt6FDsCDP/lZtfa8
FeXYP7DjiLfAD4fL7AaohSVF975I3qFhfGGC+d0ds3JPTwyKhHFfq566gaoYupcy4FutZINhJ5nx
q59cjtoDLdQuN1HWf3P6AJ0gfySxjYYWyPVWQ3nfz6r4MVWxiLiZNty1M/0aLA0PjNFhl8x6XCf4
4XKkxc3kZ+VPSTJrW9Fae5rcyicsoZZtHVr1nnBgdSttOe/GZSXM5iw/h5RlogbdvJlDfoeZvQyJ
yy54GRAGACEOzTXiRfIS4W6CNTQXLb8+6YL8ncu+GPGZ1cG3Tl1Jt45YnqEEnnzEvC01XsnjNJTz
g8ei5l3l/rMHWWfblMnFlc1wdKYgcWj0zZE1yfByMwM1+h3j5Lw1HnaHZQx27hr7EOMHlfBO63mJ
1g53VIbIZm+TRuIHNDWuP95nooh2c6/tdTwKeKRHZbzgx1ygBk/C/MrbeLxfhWPlO61Tfczb0blH
FtbISLmBbSVa2jO8lHSk1CGrQM/jEyGqpy4IvacZNJ3Ycte0GDFkK7eeO5RfQ+8E5POGPOE9VUI0
IH56/9C2tsclU+MKPuK7WafthH4QLYnzDB0fpBx7eY7l+dtA6vZnnQAHm9N4pd6VvpMucT7ZvHo4
AzP5y05yq9qucAJQfLLJnNq5YUOQFWk+RQYw6C9RBmUEn2x4XlE6TzE3TzjCFrSK2n8gO0L4QY0q
0jwOzJFKs5yPs6/VZ5yoapvKQd2Ho5e9em3v3tlT5kV9NZc7oIHUoDdsokkuY3NtkEKeesftMxwr
YriYQhJsEXHjbdTYTknEUXysIrzMy30dZOUhsft8H6t53AMilruW3+sw9r51yD3a1Q70Imav3M2K
Vx5x01s5G/Fc5GN8FLnKTsKbmXjjzj+T6GTRkYE9LRA+ZvplZEbhL2uCq+cg7c/UcXJBpIC+dm1W
hmfZ9XqbVgbCjXHrNvJ1InarQE8Yab16FcE6fXrtrI/B0IQ3TZ6P926S9t8bx+sLrr8mHyMQJ+CE
PPZ6TFf0QvZjRQjF84b5W2Jzh91yTprCaA1bB5R32S56l+VcDzdh4FbVLohL//uMguy/JQWmsYi1
I0/WYHJDLsQewW3pfczILvvgi+8U6btWs4/QpqZnGl0AsuCIsO7K2mTvcUUPCgC4yo0g1JaYkGsR
5dB3go3rFlawGa5pKRGb+FHznx4NOvK5r8Jngss1Q1g3/awrehisVCGHj2ty09eMpGWtu3EzVrr6
RmsfeodQ8sDWprjNm6HbL9WYRuxVaEiw1hJXeN96+9mu50f8+YDCPKDOG4IvxU7n9nRb1esExiav
j5MyyYNsnXh5ClTeN/fs2IwXhYkRHVF0qqYkw0KFa5Os8wZPAt7kT8bNDO/gplDd7D43I7Q/AujT
0gSqH455mFZQEPJFrzcU8ZDwAeWzK9e27iPqxLiPmqCEwgNc9zimvvcqg2th9wpfVx37gmvxJ86c
OBJWHie3GaksSJ6L6POdDBJQBXLSNCBbCrE8HfvmVo9We5yG0H4y3chZwO6sw4oPAzvHYp2xe7an
ns9kNI1OdtvmXraN5aS+qp7YlqivHt4+w0F7AK74bUC1yt5p+gDfRBId4yOAzWBYV8yTQxD83gRt
cvSnihHcxoROL0avXtYceETmc3fehSzw94Mc1g/BYH0zLy3rbc7HjWrFAfr6dF5lNz62+FzeUvCR
T2gc3nltIWhIOGUROyenpZeRNGpyRSU1ImY66OCkm0Lb2x4A08UleBZd20jIamvKFo0Jt2tt57uE
Zx3DebfsjAQdPJXqhP1URw0Hd5ayWbjvCyE/PNe4x6roW8QT7kxlgwSpWOEessTRUd94wa2TVT5v
75DOP8vQ0lTBufeOScNPUff3EH9sZHoBS0zK5Ygc3DFKTckt8OTAbECsXP3tfrdvQ+PtOlzScA/X
UtB+lqWQ5at0F5Y8xmNjFT8GZnrarlR1tDJg//Q6kWyZ/TrA6Y8xzxLWQteE4+ybGBG6DpV1P+JZ
emrn9DiRnrgzBYq8l9QOK2caQthfpunvbeu7d3GcZdxouwSHvcW1O1xRzohLS5mWWzbKFYyfUfPQ
mZfHdBThRZuk2BEf8I8F8TxapMhtCPTsM66BhwDpcTNgSmm2E/i7QRFUqRsAUQx2XXApwChuTSWK
nV3GLq6E0HlPgE/ARBkABVVZWr1b7fDeOarYAG89uJ6xBRq2/oSJNxyDTEA6qwB22hw84c172JZM
nZS4zLGrI5L6kb+WH17opKRGG8CatXkDo3QDojVa1u6zzss3gpvXz9skmt001gWGGMfZ+dd9Mm3d
8TnPBu+jGEy8qRIBzgmUlNgCdSGp2MPpurIwutvGz68rfCp0bFGorezd7LZMkoJc+CBENLlmCna6
FfoyjMzbOQpS1F3XPyYY2lPY0R4ApHIllR6I3+eaI1o+5vpYubBkZrA0j/mo2Ai0QG9TM56BFOZo
soU6s9eK0nRpT/jwOx7AFqX0qtKPa5Em+4QsCec1RrGlpjrVXfPqhAamwcbQoP6K3xlEpZ7vHAJM
L4xS3zKr67aqH9VNCkdzCxaMwbFJT/G8Xp2/k9VHtZ5+hHZ3h2TqbNJcvgDWIQOrXXff+qSxZ1rU
XlNjVxun68nciEBT1x1739YGwJe3FvKmXtLbzKrfx1YNx2VInxG/vijoY/5bmI7qpK2f00a+U5cH
MlfX7ufgQRkTCd3wkMteDATKr7atrHWf1DSGbdh6MHybdsJA7ldPwTISsmyS3I4g5kMFE/DON0br
ngXFMj919lXSKYMYgzkLiBm/G23UDP84eGHYeIdicsKnmhsWxXKO14Bu0bGacDCno8WVUO18UfRn
nLkbeD6J4agTR7xVrborcg9iCFT5ZAPBlGjlWmT2xpeohDsdlPawm3CNXaTtByf+D18q6uBLJvLJ
zRtuHkGWnkMgYefF4+FqO/OvuGin7lBYRbLDlYBJWuVV5JXmDPWs4FK3XxCJa6LS18Iaed0FXn0t
S0hLlbJ9vOfeyJSX2d5BekzCySC5Jfim1/MRyP9R6e5HEqxnyuLFtsyQqIrEuotD4iBr6XW7HMMF
OugIo75QO1X45bn1WP91oYA0wKgPZJkOcdgKt32iH8N8+BRVxic+XuhQMvVj57Zo29WiTrVLEFpZ
Y4pzZGGBuFbW/Szd18x2hxsIbxBzoQJsk9Khw0K0oAuayj6anMNZ703Dqab5mM0FAXtReJ9kFcLH
yRKs4eI526bN8qNIiMHIcXH2qugz2nOdn7Gn7ec5wAThG6JAWEua+XcPnukz9z658X0P06PopjMS
1l0g7Hxrx5Z7V/aBxZ4ly+SuF0VxxJlz547lsI1Xh7YPLFQhMZvERn3MRVqcO56PNlykfZEt7Qca
TfPuBa5TRYW1rr+wsmGBtpfC+miQSO+VKK1jzgOv3zgKYGJQ0G2nCo5I1J7laWSyBLe3m+wAmy4/
mbO4tJK2+qBuIrin6Sy+W8d0+kUO+4s01IJQhJB9BhwUPmJMjLdehmNx22Zi/h4Yb3qQMnXXS4/l
EUFXVc2BLWgFq3JEY1/X0N/bYAcU6aMMsw4xSKoQ1qXdZ2RqOC/E1sXOek9vPR4GxyzW35bE+86E
4D3TtNPsEzLOR64Dsm39QHAgDF4AmnCHT2v5nAj87kPqwJQZ4o8Ko9U2r+IAOIokOVVySLduZslQ
c1uSHNp0o05vmCFGs8fj1JBPzvzp7Nbcfzb+iFJ5SGLaxVkSlelmZhfGTFP5NqiuFU+nM+NuuhYr
9C89jrKbrgsCvUkb6js2k2DHt7R5vEXPt9/9xoTOBXu8+Kb5Bn4UdNP6OtH3gDtRxSyNWFBDEoRr
dedMLTwJPj14YtqZStmuzm5XOLU94Xsn3Iz9lDAxLTPCohwpo8SNxyTEXea9KnyS9H0KQL2Y8vFI
TB46nmXwXQyBG+BPtUq9dQPHPHtTO7J8QuL28Rxg7GulFb4QkCcLBugHs3ASJyZip7Y8LYU2GC24
0DAdwlBioOfgbSSPaEbQqo20037NjNc7JILHBcow/nxfnFsSnJHXTrSpZTCATaLla54zgUcEfWHD
9J4NMrKxMfh3OngaoPgx8fZJ81Culn613Gw6O2nHXqYiU3TXA+l/LVpLXEQ1LwfZUhLP4XVwHpHS
1VNoxRxfejsOYXSn8udSZsV5HAL9LKXDMtTIiasUYlufbiovqCUzI7aBzBuAqarZ5YkFAIj4rNNT
xX5hwz/yPME7Vt7ktlzwCPmzxztd5TtMJkkemWJ4IJjv4qNcWrlzWEN9E6tKzjnu7m1dAn4u28p+
j+2BQW31R9qvWTBd0pAMLkiDrHud/KvpzuKpm2DF5GGP0M1hJ9uJZMgPrUUUbsNq9KaPjTrpWYy7
dvCLWwhScGYKZYvbhvb572NeQz/wTVZFhC5d6kTcmNvJCJmg6NqLt8zBsUrtZDfoFcvOQOzGaYsr
Zr+fx7ugrJw3trcWD7G5/SaY726Bns6YUZn+WWcqtjRW+kTKTOMbTeBOoGVQ1jlUd9MY/rK0be+4
OcXIzd4YWctqw5nk0nBymRI3gSua2sFDjXPqRN+ZPvuWWueNH5eRO3LqmJgYMbKO/Rkg9HRn9aq4
pbnlZx0Ye6fjRezzYPkAhpFuJTbpLbQN1op2DGqr65cXK3PivcKGuWvl6uC+d4NDqtthq/tFYnYA
pL9tinqRLNpoTHAMSAJi5pvRa5hlxdq/ZyWQJ44K6xEALSxzZZMsCRSeLQY9fJQ1MIvyyXhphkGG
h01OJSAcXKoTblHCo9lDvmHHajNpNOneJjG4CZv14hUr/17EeO5wqs9jzR5YFy/hIN+chJu1Z9W7
zHXWiE3JR1jjFggTBI95TsGUWKWI8AU0e2kX7nEGYg/g92kNIIBD4/HoWhfgh5P13kkzZ1Pm3Ws7
dPmDn5BVteSRwWo86NXVPyyDDCId680RttiLlQnZdBaZP82DGlvXRxXm3eM8dY8EgEsI0k3Ao92+
HgTT0roPnBBPvSDrjfwtb11tfVJgOt01su5xNxh3kyGDsegJ3bdxxk2fVOZWt/jG+rJ7/Zds/b9B
KNguevJ/J1uf6s/s4x/ZCX/+mT+F68D9TYVe8EdRGoka9Rd2QvAb2XmKTR3nD/1Z8qU/4QkkZpQX
smBTysP1gEj9/3VrR/2m+ML1j4UU33lwFf4J3Rp/wz/K1hRGOza/BShNh0CI/Ht/+iSJxK+psU5g
uQ2bopJDVE4ZxFVOYwWcgsGi9mNYqNCZriHxIpH2rQ94+I4cosuwQyf0DtKx/lQkSu5XOHE/QpFD
/U7QH8GDTFYVmSYeId+s9Y/KA1MgfFve99nMQM/+yLkj6hKs2yKvcGMOYelD7wueFYjZp95M+l7o
j4oYNXCotHgZAXG9N0Wmre2qy3o9FKLFWVCOlSH8yx0QOFECkNKEWIE2zkgD744DU/EztQr8YU5f
ATpeiIeCiVkysGWdgRtWcve7AjadPfjaFZtkLwPqbdnYONueKDydQEHuHLrw2tlAaXl66+RKBzt6
wDI4knXpO+xciuZXO7TtezOK9TINi9hOTjncJOEw/+J8XL+zRIfUq4NkucEnygO7zZMPmUpJA5Zs
aE6bIA8SFKcKSkBgCebLCvb8AXNSw8ooMB0r5GpWh5Jw7yVAV36khnjdt8sYLUNzUmpm7dQVNAvU
EzUB7nKYZaYewO2FHJKd6pcZ0PAcUwUPvmdjIxzz8dlZQFdlnN137rw4x3ht7ZKVBBZbb0R+z5d1
ugE7nyFvDnZ31msJwlgkUPvx7nXqNhCVrLe9tZQvhNyn58ktiDVNNpMcpzH7jdNL/MYS6rrr5ZxR
s7a/nVfoSdyWffonFxeEBsnQNbGn17JYWk4aYdXfznHf3eAM1V8haRRKspbRKqKB3ci9dusSfTi8
LhmQEcnA4Ka8Ky3T2zgkpuKj+wMvBOXdYwCqcGJJ2kp+MAGV5RXT3LWbonOShzoIa/uIyyN7StvC
eZVJlT2Gq8dPY4PYP9tAnvZTl7o3tsy14FzcpEeEJJhACwF1OeruOPP8fkrSiiox6PTvVp30Zwa2
8HcSFKrf+yTH3Q3nuyDbwX8Nn8LcX2es7EljveWJ4z8g3F01IELgNeHbtfjltg3D5pQCkkt4akSh
h/O6q+z6G+9jwWFxSB8UtJG7wV7Ss4LmF+7sZiZSFNcu8Y0lqa4rVZpdnU5ce1ka0GQdX7ebxL3r
tDuhXTVVe8nxN2X0X1dc5W+GHRkDVZmEocvLY3D2wf/TaIJEa2sbQXJjQo30SoYhNKK8rQVxinEj
gayuMK5IBsUa6P/TMiPCnFOKII/d7D/YAWJQ66p16zgMXwDew2dTcvXsBjOV73GM15qlkC5pviHq
xupDNsRHEAwoJYDjtGQ2irW7AIqoM3FxW55yI/vLgwumfzM0AwTEgr6xMNbFLnBYd/VcL0/xQDhp
w3q0/I7fwqlu/WkU+YO65n/DyG3XSZAWHubrTknBM+Gk3lnHeepf3DKdH60iuFaV9c58cnp91gkO
iIaDwKEaC1BcplwP7VQtj10TyNOUl92mCbyExMxQPs49OXVivWbrFjlcYCcsd6rljXT8cEMVQYYt
Mb3gkdlM7KU3YsxudX7G98l3cqzuMKm424WZfPfxWG68HFIBIsd0paLYnK74NhZ6Uje4LykRTorp
OD/ZvCx7DpXDfSbc95AdXAQiGPf7rK073Dgx5nLu1sskXuvrAiFOIDoUy2c/6Bvi6+U2HsVNnnGm
5nhbMK0M6XfjXHPUefMSKA71VdD+gqpH5WUmn8TSh/C8kC+c/t6f8/xh7Oo3/Jq4fZcbBRF2X4nm
WWc4Jyqjxu0sOCEgauhI1qUGgW7a4KhS8GDEP8rrWaKDh5/6dx2RoHPvsCdgvb1fqOM+oEgTnhwW
UjEuLrBIhUV67rEfZPz12vUdT+xwF5rZ3fugziQfIzwU03jLGkmSTpnqJ0G/1MHyauvgQjHcjnhG
L0sf5yjWDUCcgK6wxw7n0hPOUfyrSTaWj4VlYEqE/adqUnEussS+QbnvdtaArrBt2U9eb7MQU2ne
WpJvCohWBA+JEnrjUTRE3xfNTslyoQuMJJO2++8rNpOthdAG4TB79Hqr45IoyOxoOvqqvqi2JISq
Z2Ab8aNHN9fGpXNh4zViQRjQN2Es6JKTTvpRmvgjHUT3KFs1P0gTmpusH5wnn16rZ2jwFXl3/zyQ
aIRVxkcnt8Qr6BtcKRb/SHMTb0OOP5Es1K/Z6OEpsDgHrJNZ9s6yhvtpVuWXP8T1ZZ13w7ROt/Po
OoTPpsG9cI+xbvMxU7jB0qp7AnFcRh2M/BtH0aDnoSYeQjOkv9yy5NoiMzZsVTE98SEsL2Ejygfa
NVDya1+hCqwDsVhx7V12o1Hm/alaHeehZPaNrGlp773Z/uHp3idWZRXPVchiyRuVfB1xlu8H9Dab
T0aKxs1c4G+JOdd7eCes/7xrf0zbZzeW9sMzUtcCMTUzJ3/kEWmK1T9ZJf2U0b/m5P/dnBwGTJb/
tb3z1Mz/ABjDcXP9A//P3Sl+sz2lmJz/YUIOMXZSsWz7UlF+IAGM/eeEfPWD+nagXJrcrwPyf07I
LqR5/zpzC0Lof2DJ/qkJ2fkbap7qNMdzHR9OWSikcv7oEv+LsRPtcNS1ymgR6irAPPnA+hKP3JNx
vOKzqvV6AiboKvDFXsL2Z4mLC2v2/j3P/YEbrRqsBztR7KlThNUH1xnjlwJmjnvTZcb8SkeCy6em
c+h9iGvu/9ddPLQmlim72JTqZfHG+XHqWweL/VKV1HnlQfmp9eLd6m4KXlKgoD1VIj2p9RGH7ILu
QnJl5MmFxSY7kQgrd3nqdGSR69DDMVc5/ifk5/L3WqgTTsf1kodGU1PTuU9FbE1rhIQYfyEkVfeJ
pe8KElL4Eussf19jp/tw40S/mqSj4IGd/hfU7xanXHLlgPVGPbRYGRj5F2fgSk/M3cqGADMiOOcv
VVnWY1PnRK+UrpKLtiTWCrdVZLWGgG3UjP/uVqZ5gT2VG0ZI6JJ01kqR+LH042EHJjh9R4+Aj+wE
VXAYrg3Gm7Ai5r/YdNIxMZy8ZmqSYzaXyQE0a3D2pKsPojEtrq2q8p+rNKH0ifbeUiGcphKt1ZYT
PWoEzlm+uU34ifBD/H2h8pCwdqnx5KGZb2VcdOcJn+yOqAjLCtkgGNCoEt70LCR4UPMo24iwDS4u
8zoPfq2mJ62q7pgsaXOkc2ngFBIH4zbMqrLZuvRGP3flPJ5tFVjbRhpeHLYe4xWLU97buPbgaSVr
fo962kAN9ZR+KyfsQMgDY3ADVhIXcLoumHJwP4SMnX480n8057tyQIok1cmG12QdRGG/JYI3G7aS
IhuwvOWVk278FHmbpcMXvYbLdBTj2kG5AlH+RUFO6bJnXct5k7nr+KvuGTuOCCnlC/VQ+Uk7dYcr
asmpCIT59NHaIYeKuWdJ0tbePrScnpW50znsnEFwbUxmz/frOCT5SyfglSNcWUEG49VerXE8KFtn
mFJU+kB6fLHLT95dyT4trfqM1xbrA5vvW1ZGSwP93ldVfGFvG0aV3bAqckdNBmj2mb9s+T0J+BnA
fiPK4J/df2fvvJbkRq6u+yr/C2ACCY//snxV+2KzDW8QTTNIeJMwCTz9t9AcSc3miIy51400oRGJ
KhQycfKcvddWKBPGEs/DuhNiKA9RKRYWNQP/khW6HkLLP00dEY6qIKnUSAn6nipsu3E2In0W7dJf
qbYKsem66US0S2UGyszvLCjBIWzMpZ+UZ+LC6kIMVSYzTV05Z0wGh3w0XdrH9OkZz5tbbZbTwdMN
970ncArnuzNFG5qiPIFO2ZjXhgvOb6NUb2MOjrA0pnN3sqAWocagALN1OF72BJZtRnAJ+8bteybg
xdxceIq5BgbCAiVo6ZSrpPLcPXNK0BWhukMCDKCvSv+EC/hRGGwDeZB9DZjvb1IPxXmVpOre6BnD
o1rx12gsJJ0lV3xonYxdK8DexrnECVemR0mLTkyu0jEOYDlhsBl6Jp9O+RA6LS1pJpsro7IPaRef
PWy90OAZtERgltdpYjJ85fwZHFpGd2sNNJG7XY33pk06rAkPCWWwMzNX9rBOW6l1BvmmNmxP2ZZD
g3tEPMw8DsCIXsWO6q9c6tRto1NModiyHu3ccZ78wk03MqPu0ERUnvy+8+/psfQX9YiCi01KsadQ
prBXQqQxvqCrYlQiM7p5JpmSGHbi9HYe2Bsz3GGHanacQ2+EsGmFEeptrGK9iywEUF1pFmvCIolj
T7LmuujJHPDbIrjIWuvF9DjT4E8edjoiQM4Nm26LyR4wvc1NuSNwiZbJbC/p03HO3bZsyGJrirDw
S0J0MvfcXlQdiSb+WHIsvEzg996kKsClZbpwr9HpchCxzK0ZMHOj6d3vWhUUT5xGglvZIZpex/z8
TynAEcvt8R9nurwRSEk3Ux6b98AkEHtNTvfsi9j54DfL+K4htHjCMLXLa6e/GuYuOKbo/GFY0tnY
AvrM2XRl0n+gcwoYQSr7xVY80rbdjJfaasor8HYKMKwrbpRySQ/u6Geg55k+0KL2ArAWIiGYMKQy
57B2yagXeZR00/WQqozeasCWmcc3IlQp0ycjAc7Q+2D1hsAn/cSON5DoaZVEtItPTJuI1qJlhF8n
jz5KbKfMFmpXfaL8I62MKUZySc9XHQCLM9Gehf5cdKCJZrrq9/ZgI8+IUr+FV5x08cpv1Ee859bl
DGHjch4rkNC5Z6Y8b408u14vPoBNscgrwXYwjQ3HJIjY8rFuavT98KdvpapomrExNQfe6PpFkgN3
b0vHVwgYhd6OjFXXpuXMpIP00Avb7q7rQUlzPrdF1z2hJ1qKWzRhIjOfUMLm5QGMQ5s8OpwFiFDo
Kq/nTZSZ2IvnStIhL7Gsb3sBB2KyB00mhqnnr0EH9inKJo7B6HZ8IF7Ogvxsx2gVy6nfj2ZxP2pN
5DsOBuJqaOvwU+YbIqjyO3vpJAEkPPUxQ9qGpKf/BTB9h+b+xv5kCXxLv6qPr5IvMolfyrcOqL/+
0L8aydYfDv4mP8RoFL7Cdv/tgArNPxzMT6ELuNQzcRpSwv6rkxz8QXvXtGjw2p5pu4JP8ZcDiibz
EqBE89kRpCkFtKb/QSdZvGskQ6FDDk75TjFuImm2udBb/1OjDdZ7rhjF1M7QNQh4i0QfGCcn+0ia
5DNjECYTAb6CMMaPyZKsrIlVrNsVAAH3BTBEaYnNZKY8y9RSAMWgezq5k5JV3ICODKOSqJ2mVMSg
vrnTf2N+XD7ZG+cWnVw+MJ5XDGQWnqn3nzxQ/Qgwc24v7BjHukCrSHLBkpRGbuD1aEywNX59QXuZ
Iby7pGPSk2Rc5DBP4579eLMM8FG1QZlKoyK8rDrfAKDCLM/bp44Dg57upNEcRGvWz+HYhI1e985A
pgu9zSHaubEU1THyEyCS8wCngEzbqJ/3Vsc+FJSJb28JWGRLYunf55bo5r0TldUFVWvUbuOkhIEs
soipV9M20BDp6pDoEo/kqV4Y3qDP+UyqIq5w96Ura2Ih0ybgUiFx7vG2JQGiYPAWkaWIyJOEFyKm
EIcUner7XUQH/mpC6HvfCpuHYLRz96W1SVqdHIPI2bmrxXWLbD9Z+zGvuu2YhAtJePnkJriDdsNb
yLoXApnpKvEV3021afNskEl/G3sjH0NbSaBhXlr1szUQ5LD2KotcXi0LPtErw5gpqNQf28aV4Mlx
joh7K5VCXViV41vXczaCy/f8yaufLNqF8tS16L78WJH9aFhLfgZTNevesEHnPDLp1sYn2+q4c4nS
fJ6pq3R1bOsASvDAjGJeR57BpUl85N/C8+TT0SxG1abnxqQewoImbyOU9TS727KQlOE23x96pftC
IRU94PsLH4a+5Y+HowBS2STenYRqSYgXckXkMZPDr+A5XaeeJIiq+oC1bxHmVhnZiEibuS2JkRO1
pd2uIWVhpiykPnMtccERKJeneflJsN3ZKNCSjN+vtquLsDHQ5mKgN2j+DKjDQJzNd5BnJSEjmsVr
xw4+kIaWXLdVaABILQ8Fn7L1/NEnIsQCPhv58Qb5EBFi1qine6+zOgrZkEKySNFIr2YCr1/itHOv
pin2HozBF9fjUOe3tL6YfTD8PwCGZQJP6KL/UsbZ8FjbZqqhOPLIyhF69IBHPVjLdOSOcwDOppOl
PbwvLnqPB7LNVHdnJTizNi5xyfOCg+L2jmg02xucI5DEKNMY0WCDa2xB8JkTSBw8KU+k9WVEWc30
xa6dEV8SLKxn/rFI/6z1qImrNgGDe5QI6yrmGVFWiQ5QVqG4B2jDz0Nl1HiQi0Z+24yzUkHAOAZD
7gyLC64HixKQAdAGZaJufCLVTZ+xkLIQjNnnBico7719lpvVhUv6Dt0CrcjOIuk3IzDW0nQL3OZA
UDhYNrvsufV+1S+qNJ3RPRastnCrNXI29EQLmryHRHNRysxq77N5NowHo/fn5rKjIdbeTpwfol0+
ERD/caYqCz8mjllk52hIW3TWBqqXaLDt4zw4bBDzVHAv267jXmpzTNAehTE3ojbJAYvQ6Oudw64i
T3Xjk0/6+iBn2uCHq4yQdezBEyDOE3nkzCHeZg/lZI3usF8wA4EIpPek86C3blIcpXDdYkLKvvj2
SDCzhxwcfWvBNRHDpfoA37lNP4EYRQO9cvu4+2pzis4eW3YIckUZHrntTQVWhiJTxwadEz+PjXZL
d5C/yeRxOtFe5jfv8lZcp91s68cAOX72zfVLwFcrpgskIBRoNa2bgvfP3KwwzcbeMSqtxd/CQd80
j9KiPQzlBQAJ3oXY/MT8HYJbEgfXpW2GT+7QYzuaxQcf88q4FkXVf5yqydhmnZIbHgzoWdi+jnYO
cAUILmVqkQwjwyGohRvJ2eVAc9kbLysH3lTyGEunVzundr0SxgJALLrxdXWskbU+KBfPhl2YnwxY
hEzSYCRQ83VkvwCSOojMij/n5Pp80zCoEU215U2Xe5c90qZpm+WtviPSLv6E/6PcFrykNhUw+HPQ
ROUn4chiZ5VmHK0R7rmMJ/z2NoyhMvtIWuxF6JhfJXWcf7RSuKCoA7sdR3iYuIPW67KN5+1QjGgj
c4w5rjP026WdfMe2Xn9Kw15+GJz8dvRNDbaVGcaumUCEmGlV7tHt4rxVXv5xLBwV79quLC9DXmCc
r5v5lBthtgtsB/VvQ1II4Ts+295gV/e8dOqnElaeJGtQlTvUwtWjxJnDrQX8vQo8l7GQ5/f6uva0
DStwoDlPZ+5PKmS0XT2nPGtO4x0JKda1Gyvf2UjTJdRb01UqN4oR20VDBjGAt2bK15ASGLaCYt0R
3nGXRlW9N6Gwblq+41OKdHzkLTV4xxJa0bCdCr+/bvA+fwhr6e0NRnw71wi9tZEac7Aj5dq7NmTX
XLBhTwezLKfjaIjwOHfZSNhM2647C5lZ00/pQZbKux+SYf5qmnmKPyOcMUC0Yf69j/1F///4W/U3
JdFPxZzj+7gUl7brYl1cYJ4/FHNVYQdpXkcE9dUtEVdYec3R5iXkGG2wQdRcXUSs8sOv66Kl6vmx
EOMs7nKS9Kh0fSdcqqY3nVYnmqUvRzc8EQxLrL2TsDHUnUWN8evrvANKUPD5vrcwAUKqPctcYk7f
XmeQHKVUGEcnVO/Lnmq27NlAOp5dHbFh/POL+aYpuJ2wSkPn3a3E1KCMmCLwBByQeVwFGlwRCb3G
/RRuf32pnwtZglKJBaQWN2mNv2dYNHHo14Y2vRP4SXFdLj0JFwHlWgUd4Yl+FfzmKfmb6wkXPBCP
iek5NNx/vI8CRz1h0QUODSQRD99fQaUkSRipsKIaUURn/+52Lrfrx2eELxeAbKAfz4/3vlifmKZ3
NGOBB3kl1ZWPBQIRYxjxBkaezDvQgRVhrw2sQARTkTyg//FDGrgknoQB4hxwz+/TRqrSaUydZ94J
H0J7GEfDPmoxVt/Rxf91Af68FLiKL6DmesJd0BY/3toc3Am4beWd4k6SmUBiyd4PpvE3z+bfXYUD
JcBeuCosvHdX8TrbalyD7xI2Kth4CaRri8HsP39M3NCxTXBMCFxxqP/4XbKmAHoP7uFkYUtfaG08
FKTE+no7RZ247mo9zL850v28f7GnL6scsYLNP737YuQ6RdOYe86JRq/3JPogPs3mQClCGF+4JfUP
z4enZh6RX6/An3cWNFkh7iK+LeKs9181tEaMKrVrnXD8ML8h0uyiIxABnaEXXP76Un/zFXk4iFym
Bl9yld9tln4+tlyqsIAlSBz8NMKhPnT1M/oYduzlBKeXp+bXF/277+ch4xSOibMVydiPP+VgQgaU
oSdOude0h7JwCLU3A7nnoPPblb60Jt4t9ZDuhLtAeUKwbz+tNBm0gcl+cppbFUJOEwVhJMCh8zN5
YO11leaMpaKJMlmP1HUjtZYiJHTQ0c4xlMPhonJf8pg8X0GzkqpzRhl8G2Qe6WW/vi1/90lpfdA2
RURHg2ZZZ29eXGXijgTBRDzhBfPDdQLC9Dld4ixwWjs8amlIWf/rS4qf1y6YIlYVr2dA2DjGfrxm
DKLTinjHnYzAoNbVhI7VK9xuHa19wStT1tHyvKeJuG7gOTwPg0skGFRjfW6U1Sx4hH5udlRJ5Eww
cZH/eNXj+HHpBrEY+O2sd6vebJgpDQGrvpgDim7TTUnrISxH4fpg0NeYv2vj/PRsoohcVgOtHB5R
5/0Fm0QtRf80nwYncl6UmS5Cv4Zwed7snMZ/ffv/7mL0jRY6eshW8/7ZhD5ASGATTicda30L/Sa8
BMTHKcc1a05Jv77YTz/1ovVkli0YhfDGc9+tOqwTAhKfOZ28yOVgiTyFJ4uFyCnx1xeyALv/uOQ8
tsuleMC0wiv9fWWU09/XHqISKohWqluTMxySlUB12UeYt7O6qDFItXBpneASny2ay7z27RYO6/Ia
rBp9lklGn8AYOSytAeqRaOe37cE0PFpZdL2ghxKZzfEcleKMOpHs566sQhR6v/4mP/8+CGdDl4Yp
wtafcV5JOQUQvZU6WTPonxE+xEUxStCtJnyiX1/qp8WPVJJnwPEdGra+/X7Px6tkdYPGut3ChToy
ueL7NwRLbQ1rSdwu9W/7h8vb600NhKaB/dBi6ftQVMyffqVyLmwBodE5eY12vnmeNZywHYQPrw0R
z1d0dRo8XR8rra3f7HTW+0fE4cqeDeSOK8Pz5x3w477j5MQ4OqQPnQTk4GLeAMn1MOBO3twzVEHJ
GXwm9TFzNuDxoEmEccUKtNs4ARNDHOPKstLpbPYFXcQ5W/o1TesvBwssIqQEQvc9tgWW6H3P33/r
41EGPF/h3zmERkxwMhp/u7pzSTJ+IB+K153By2A/da2oT9gOsBZZntK37qhpjeGyp++X0TiKVkkz
oGbFIm1lV65pZNgMRVbcjXQbrluvM/baSbzbagIpsK+QM63oYsM9NP3GIq3YTCGhozboQwA1bX0J
jYSsMz+v53FTTc3MAXpOTog8xdoZcrdH0iYkAlVke4kLbQp21Vi92HOKOAP2J5NpfLIiF1/xNmU0
xY2U9RLqemmGTnEmbyHx88++0czVkYgSmt6oYCN58MBnNOuymfm3c+P/VXwOWUTnJYQhgyqrZq3J
MnenP+mWY50GddhycJ9aHWbHODD0uYb9JG/Jwcqryyxuhu5O2YofBD0Zq7sSRZ2ROWXyvmj7TjQ7
iGegXE0ruIyJjc7Ofi3UV61MvsVop+78jblm71y1jVhaUWPOz6zNhD/IV3dfXBKh5w8IBJxwm1mp
cwmVi9K9qknFInu+y/TOg2GyuLYnOleQa2iEB8XkQRAnw74A6yUj8Xke7fLIvLc3Pugq4dJNhhQZ
32np0MKRua2sm3LEBXkWiSHVJuNxkbecV5nmi8kf67VhkNOGOVT52abvFgU5AQSLZZ4t3EV+XJ9K
+P8eEsIx8TFcRAINjQbsxHsVfcJ11eb0tALG0kRr5ZxhSU4I6TLG8Djae1G6bb5HS8gDVsrAs66N
pOXd8FoH0LNfUGaxR6tBehV9M+H59nSBxEMH4N+nSv8ZdhC2gnnQTKCXFpyb93wYW2px76SW+5JE
UhL01KuxPnxfVp7F3mIua2b07TR4Kd2E1tvoTuJekIOUHOj20pu3OodtvMUCqfZN4HEyk7nLfbXU
0jO3U9V/nhKUojud0If/PpoRgfNCCsNSSMQOtV1Q+c5LIdKlE9vSnl/VKccfTNp04F9ff76HafhW
0rvyL0nnQFCTkWmW7qogM9UFyDSWaVEbS3b85HBjnWhw7F1KHEVyh+aADyJMeie7GifcuZxFoz/1
2reNgUaPm2XnANUxQ3+di3svTUlc79somb4FEPzbbRo0lnM3iZousJyojW3WHw5I3seMARC9SNoV
PCsO0xwM5lBm/EcK84zRL5PYqsbHkww1ZI4omgt680bupqe8hcXNwJym5I4O2hzQkkgdcnHNV+Ez
HfIuoEE290M6fn/j/w8T+Zs5KYrL5YXz33WEFy+l+pET+dcf+ZeS0PnDpYPuu9SeDp0QwSj035xI
ckdd6sLvBxiCN/8zJaU4/WsqanuE1TBMxfVve6jgyL75J1NR5111sJTn1B8MR3lT8ub03pXBTdQF
eRpr76KwmCWtoRIJdhyBiRQTvzLqrln51hyhns8Ku4quK3gpLhJ200BhPXfUux9ysgWM4qQwz7YQ
v2bNy/4QREz+8ZcMoHf9BnzIdSZJ5fF3RTsUznjd0YZhjjOxlzlrRxmAtHedygvvcnAa9SWLxzsC
nP1oLSzGP470/F1O1sG0U02MI3WePhjBPItLDMgJ6cag9E2a4oSQMGcUrTIvSy1yF9STidjWb1Wi
DnkT9M0tgTPZh7aJwmcGajbqZsRJC5pjSOsLr2zZwaopfDIIja24BGXDVtPjxRWH7alc2RPovQVa
d5M1pffcYGmBRluNn2BBo8xB+7ur+gnsM+zkxT1kQZ+pbAk4pqsM8r3nIj+mhCJ88pTbPFnKxlaD
6Tn8UoXBl1xP1wGkFDrIWTEd+Y/oaug9+yZxE/MQhjC2utQO13ox3K4GO8SZl5YSQhaAFQy5pKqt
ECuGvM77CukIKLZpNQp3OEDwKG570asH5pDREVDcuJ9nf7rDcjidEBAtzp0EgR8bjJEcZJ4mX3ke
3Ls0GwZec5Vl3MDFD/YaTBQgfS2wv3TlvWRMtAf/SE93RmIKgkOiGww668pxsfQaVQ62w2ss+6Zy
4n4T1sgKC9/HsZoI8DKdOw2bpHf6rbDKfmssqpGRQKCdPdrzgdk6uI4pauZP4Idq2ua5sYftPB8d
ac1fsPX4R6lE/WE2p+i6N5rqsjLiHj/kbEw3up89RtY7PTidhQv8X/+NP8IZ5BU5pHXdrxOzeM2P
H0KnbE9prRgzn/BAjDnxuV3UpOGO4RQCdBGMEJXHXI3z1uR1b3553Sb+t6P+bkflvMie9N931MPL
+JIkb3Un4vsf+WtHFa7zB71OOjG2i36Efu9/dlTP/MPCnihoQTk0Xmy27r90J5ZFTJigI+LSpHA8
iAT/3mFF8EdoLvJsTjA+oU3hP9ph3R8PQ8jIl7YiuhfLMzkiO8FyEnzTe0FrlwNSja0PCusdHMG5
UNNqEHzONQPZhcoYt3eSuugLCZPWvZSZcbbCZtrjY5hqSBhA5HOlF+lulLPZeGLdhQYANz3UzyBd
+HvIJLdwbA9Vcpu2umb6VzNJr8hq3PUOAMdaoBaxDEbVMixHEl6zaY+7MDvPKcssjNGASYSX30C4
MkCUzujcGJpEZF3mCXF7qhtfQjR7L74toZPEkttG1TVQZLVZO+/83GxO7mTUn0kgSV+6eJyQxnHI
s4J0ep5QrqxD5Kr+GvNG921oY0wwde4cY5Dad7H07kRnJPjvc2V97G09Z7/p9Lx2/f5zHn39CTxe
LfyqGFN5dS5dhTc/QYFKkl1feR9mvJJHF8YphnBNpyKsgBitaDJ3WLGsIrwF9GRdlqO11I8ezaF1
kpkD4cuEqPJOr44hxdTVHLny2uqd6isnTOOxbFx1lpPBwD9J06seN5wEZIb5KM/hugA7q3e9squb
IGg/drlNRnVNzBQHvXuslYBCw69p4zWf3yyS2+/f7i0xfUFHvzmE86Ud018eYMB2yId+ajHXgRfE
kQnAhmiQ6Fksv35cVfD8LUffGsyUsIXZ+FnSsds6smSKXGCU2yk7na90r83PNUIoVDWcVG9iiCkn
tO/uh2jinxpo19+IZES9YVjjjURAeGnHDYeUIHqAQmTtQ9hNDxmnnbWHeuCQlCMkFaM19hnRY8AD
4VuhEOGZtjtzuDBn+2vp4eJpLXEgWMg9IG0Hn+WAlEr0lG21C5zXJANs5ybPeR2mJ/iW45dEVhTG
OAm+1C22XX9i4td2YiCum9ShegCymyCTYFFm1/5gsJhUlhwyewHD4EnwkBhxDEtn9yIgaIW2aKD7
TcKJBDRcGu5Rc1trK+mDjV+W+qxLfqXFFJpeFdgVLqcgtx4nFEjfmLoWiMHGluMQCYPNQc++2JVS
qQNH5oT3XGdeRYtEKCjFcOVmSEIQ1S5KiUbOKWwBmQIBc2LrbCSdvlEowS9tK4kJfQ7mw+guaxNC
9l0xjOrRkar5HMZZfOngVVybNPh+x5r/cc+iW4jaDNKBzUQw5LcM3/VQkJLisB584yxxCt91YV/u
DaHyB878xNH7fbgmCJtnp63mLyMEW+yiCk0v/lz5lTicZYxtRaemM5tHH+zOBguWycmuftKhk22a
3is+4iUGIzW0bk6VBGcn57e/rJbkXbNjRI8khvFLUVlnbbYgyHwMfbgDUW85MgKyI4xpN6A8XTbU
ihQVt+7EFqgxqnezb/g7YRtct1k1370+tnUKxhpu50QPwBWXoq4iQNSB+RQYhXrEP00avDE317C1
sbQxqOdgRfhe8hkMyp54OINDPmp6yC597y0mPRBEWSDJ5zCbavpNw+61E/yf/Wq5/UtYIEM1WmNM
vfxlab/Zr8ZGMJKd2+hstbVnbDoGnHRHGuNDiqHhqhUp7mtkRQZ5UgnhSa6uw/qKFAyp9wHuCdwU
rEFiE/MmOgXZUL9kg0dsX9iMdbyGMxI9Y3bhy5hWLo4NkpfftWmXQ8O7L8Dwk49FKgJjh/c9uHLO
FNSN2D/n3txtdSr0dVPHBEVB9kBPWbLPRM3IfmF5bDGlRDPuBWX9YkameyFGL/qTtWezMU/0pLSP
oX/U2UladR/tiLCM7nMftvFKAlgLftOYfX0fv//sPs0xYVk+WQ7vPzuG24RojtE9V73rlqtRqehP
nuYIX4Bq8wcxJ/NVqpW+yf2h3HfFIj20kPbAPUuGU1UENI9Dqz3m7tgeK78x7juvCPfhiLl+3TZ9
eTMHKrn0kaPdjoSRIUJSo/pz4DXBT5Q4n1U09kdznsGVISvRt70zZuXeH3xMH/SykG6A/evAmz9a
UqQHxivBSSUNnGaGMLtc2TE9CqmfGUDP+3YcomMySaSNpV+Sc2RZ+puIFfsVxEJjWKvaEltE5yFA
q+yzQDwFJKls4ILX9TGnx/Rc0kA/UhOg9lqWXkSfk3QeavWtl/E/os2MGLC31pnGyNRvCgSy6xDJ
41ezVvMOKlX0zJM3fHPyYtlBlluT+tEJbDRBAubM7XMKdr46aU2Og0V2b3K8i1dO4yVPfpF+saui
OjZwLY/ZSH42tPQBvnFuXUoNGMD1c30NUZ93ya9foBSJ75/i0MZS9zp+fi0H35UN7NVFryD+nyVM
Mx+TDAts9bo3Y0Rp9hxM5NrH/0DA5gzjjlKsfvGsbr6bobrhjS/UURqNTzMrzU9NwtEBOoKZZGtw
lsmSOFTuOtiQLFfhm5+n0cw/sv13n63RGb71ie8YG2ywhQ+eNCDVDe5ufjWUnbsliGfiOXBKPK+5
nUeAj0WE+zqci/4QxIaGKFj7RwCVH/VYoWfzpUIWZHCKDRvPuGOKM6F+6M3+K6lsbJFZKSFHNhX9
slntHVbtAV7sUnIuvyvO7+4RbemBUfwwbRC4ztvQnh5FjbnDrgIykcxJgqBHVboPY4eHNbWIhcb+
6H8BPFJscBBnJ6w25gG152SsPHtu9nNjyeqKPCwnXCNLlQ+8B5IHZQBBWM014Uk4f4r0ETxVOOPx
aLz4IKlb9Lqw2Q1WShJAhS9YnMF+LAVOq6uTGWheVarwNi2WN3Aasu+2HWdek6+bseXlleJGqRE+
NEaNnmWAw26O1oGnHGeTz0AM4rhTZOtBi8WVkdqfpU0fj7gAr84usIIt5U843cVdApZyRgz9Ga8c
+2rXFMFmYmdfmIw0JmJ3BJ7HgxBAtqyqC8PBZLd2Eak/iWpOAp6nfr4jWw3Gl/BTfW6pLQ8kVodo
ikGW/smhNTgG/WyQAAe+C5VYRJiT2eJ5doYhJGnCSwgNJUB+RWgoT2HSUGUiMGw3HUhnLMY1/OrE
nvM/6VKcu6ph8OdStkarMfMB9Y1Zce3DX7u1iPjE+5FDJ1PhNN+9LqT/nWx/c7LlBeixZfz3k+31
t/H/PVdt9vZs+9cf+uts64s/AmaEwRsLxL+6hX74h+/hx8F7/D3Q+o2nwv3DFGQlkfhLanaAkuzf
Z1u8xzTJbDdEABIAG/1nnop3Q0zOssyzcbAyP3eZML7vHYrBawbTjKvjQJc7WWdl7N7Y7Vhf48r8
hyKd12txFEdYhUZNcKr5sSYaUCijGRHl8VWDOw8IyFLgmA8Td+CyaWD9v/kp/ub89K4EXq7H4JIa
gP4ABfD7qWlr2JZfI+84+sUiKR/xV0ZUlTN6II2qpOwixj+2DsT9uGjXf33xH89unNUWBReuC6bq
HjPU9/KgBicuVNm2PM4InL8CXeBgkYshuJzEzEEkmsOHyDJ/95XftYJfr8rdslGgLXab5bF5W3Z2
qkvbMfALBpxC32a57L5iE2DqGS5zon8+mcZawpDW5HLIg/D+vNcDpiakVNiTIft6VF34AcquSXbh
tghsPA3R4D3/+ra+9wA5aA4x/uCiASi1yBAXIcObwnpSwpxjvL2HvtKk/vRYtq2b+dUGEYwOIoyp
R44S5Hh//CkT54aklYeyRnCwll42Q0n0lX/uJtK7V+3g9iQR1VJdCggXT5MV/OYpgDDwYwWyfF7q
UOxPTAVCFvu7z1uSxxyn2AIPro/X4d4oLDe6UDH9ll1coaAqmliMJ4FxKeel0bninjU44arlIGyZ
KIxPiQrsYzFhYIptRccDZSfPkoos9AaL7oU2TyFPA5t/sS3bQVwXlsl9aLJFjNPDfCSaqU2W8EkL
LfBCFbmGwoeep/cxBdTGhCFpMcdEAIp5bbdD5X4OBrueNh4IuGEbZA2JJa3t6lt0Zky/kmDIwgU7
bDyijwqjc9NaLY9clDY2AecKZ+ECq5WCRPUQbiH42gS/4lXnhINzp8tpBOwjeZN5bjquaNs6yJeW
jQD4AOsUWgjdjbHTt2HWAAHWUVM/wxhB59Ga9vH7dBoAb/0cIKS/NZWCRkLQy6uLIA23qWjdl6DF
Z/V9mFoMEZYL2emz0RjiHqxzsEnmhKEx2t0SBXWoQXh2jC9pQyITeLVQ9E7LN60z4g2LXDEOD8sk
erDSjKF+H4yIvnru4+skNWrxQPXI189z0IQPY4OpyTOYZiexCreNPTKCxlLOVDPUBgIqNURYNF6f
VQmdCbeHnYz9FRnJ6isonKWYdvmy1jTUxG2MiNzXaI7g0YR+lBTHDN8WXFCPnLLXmBP5KIcxfAhq
9tNNh51VbwvMzB6RH57zUqmASX1cs/gbOpUhZ/CHOi+QIDtlwpOhQW6unRgVSUsHPl8tnMvbHizK
uBm811BDSxFn9WoAiSs0f9DDXl1EUtjHXqYYKEYE7+dkdMIckgBKjNf77+gORGQP4Uxmvr8hHVkq
clRD8/r1/9NFUbkukDywb8zwrviud9Lvhs0IG2rXNwuxWy7Lw0OhXh8InY+iC4G/uV4PauxJACT9
9Lz0zjhjdsh5+1VHLyC97hqIGC6O8szSH2r0u8CTo0pHwy5PoRoQAMsfoCcqCFHjRIAPMC4MRuVK
dYmxp55Lx00TM8I9UxnT2CApzK053vZddGlxdH9GJYlFejIa8r9QiCS340QD7VFx++VeMdzfK0sS
0TSbwL+NAAVAxZhsZbiDy31W94D+JXyjidq1ZBQW2vm6kQ3sTLuBzAsB7toNADHglTqArdIXQLz0
vVf0BAKjtuNnN6ZrxyUql2Qu8aRMq9nUcvJW3aTFjeHJ7jzKRsWrLhrcTzAHQgAHthrtdRwm+oKG
0HBwgiougNhaFZN9MEUBzNmvjWLb9AiiOZWJJETdpKpd9bMzXZJhUGAb04aqVjgYOMXUc/c1TOQi
vzaw9254uMOTExGhw/h7UCHFsB892KWCsSoM52MnY4Ix2+alpEq+Tsmxd+B22Qg0hL/YdgjTYd1P
mau+ShyJC2e612deczzLGJMRGXhGxFt6Rts7LQJUV3ThQzFJUuf8eBmQu8Ogz68ScS3x99SOqJ+J
5tU5Y7jxRVdB/JC6HhtmZWX3sIrSx7SdWVivZr7IVGiGwbJw/g8hzof4QDe8Rqt7jm5gllLsGXyN
eIfVI3BPbj6b4eOsavGpoGifjzMmmuAIj2UGc46MjtlXS2TzCd6L/XmOB9fbtmV2ysM6uhyNOr5t
VSpRyYT3vpTE23TtC0Fby+6fiAdVhP0m7blPOkyXZmQtklNY1dan3mCEu4YcZl7V4eh/QKJIqC/u
nqUdbhBTT9NpHUrhXzhR1Qa7sLRKRmiW7nezYz0UMqg3lVakLQwFyfTOZDVwBXOmfKvCBsRU+obz
ORc2//+aN1b70ZWhFX0OgzFBfdfUUbWbOcSSGxT/H3tnshy5kWXRL4LMMcO3MTIiGJzJTOYGRuaA
eXDMjq/vg5DUnaK6UqZ9bcraqpqJwOTw996952a9s8bXYFwXedJz6QpIX3PnRp+1H1RXiVMGt35s
w1LllOBu1ISnaytsX6spYC9Sd0vAwZgYyIYGbquCw7ultiYACn9m1ODebPVBoza5MSbNZ4EokWJj
kPDyDUeKvIbtxPKWecCuVqrnSWkjEMfRZCyPUh9RCDPCNG9sS7KWKs9iTU8l/85g8WtIPpPX7cit
Wee5ZB0s0K9ChV2U70nt8F8AaeERnOxIXnt5DXU3sjLW+2ZAJB8PaFoG7DtopVwvuGYaCoQ6qDhy
ysekWKNNn+5wPvIuuSMK2EtDm155sreBPr7NwEx6nGgsk37coyrxUZzx6NM4iO+WTCDUXPXoXBPu
J8jccpHoNJ3RfiuBeMFttZf2tDUrvKQ538cWqNi4IfULRY5WFeoTxrE+OwZNXbP//Wf9LhlSMRyO
Y2gsmjSfKvukciSTg8bC2w3sfQso2GBS8hLj42h5WJ96XTjT2fQiRGOikdXraKk6vrXA43CzikXu
SsYAhyybRPsPjqrzFuue1zGrWOVxpABmjYEYfMAKk4OVIWvJgU+Uqx+RebqvXmyysOrGAHxRN0R8
gQBKF/eaGT2N/lxp1k3sZM5sBy3ror9oFAyo031s/OgaJfdxP0qyLniLMZga2DQtJNqU2HShcTKR
mvxkN5gCICxPCIIa30FFFE3JckVVxR1HvMZnvWdCzgeTUUX5GC53NE1tbtNFO5hDbrsxzKVN2Vkz
fJWN29ZGss0DNxQvtK8Z2XCd2Fo+enZi9I+DN+VevU7GOIqDhxy+n8enqpb05vg0Kp3sdJYYkfmc
BuyWo/00dmQBmS52aFG5tL2dMFuHuBIRAqAIGz1t7QuDNA/0GwsgDvj3jV10wxrxmWbUrtVmcvAy
5elcn7n96qEC+X7IyDL6PBkyORpdFK6GNubTo4PiKrLAm+sJb3Lejy7nQWgPsbd0kX15cnQbgoC0
74laSzaoKXs0eRHyPHLoVg04h0M1oGWKutx8KPFlwh5nkaDzD3cblSPROF6R/UD+5hLeVoVXEOwL
bINqAAJHSN+aVeFH2agfRq5v5eSMB55rNgY9/EjZ1YJcKYQEA8gTr9XF1dTD8WRvHD5OXq93KR/R
TaricTs5zq0jOudMe7y8527zXS6n/MiXD9UAOmb8OsSwBYW3jWR+7knGW9lcqluh6+gZ8Vb/2lSW
fVMNBVlx2PHZQNIJzGVeYihFsGg+sPMrt5Yxih8uauijbQ8Os02gQQg0VyViFxrJRjp/dxUK5huH
iEncdq49xpuiFyQrsSMgH4eg9QGGJw4pVpCYwS9tqp7VsEurU68s4+DZWtXnNiMoYQUwSl4nXsMT
OQ8h9x4uF+JonY1psiZ76p9K8aXq+KlDDnKYuoRpO40FkxbEx7J/HqxU8sWrr2r3sukfJlSdzeId
/nW59rfqhwMtThXTpez/O7EBNWnXp1VXX+XlMiboAbQ9qbZBvuxMuEmIzqR0uSyHvz7u30r/5QTF
YiChMiWf90PVRUme2yk8riuSVby3zqAnXrQThuKRbi/y06LUD4CJWIvVsOxyf310+jYfry4eHapi
XnB+xMV18pcaNaV7YnoVY7+FYTAHjfUULKtuesENAM9hzRd1Q1my7Lwt3OL1763v/3bs/qFjh5pu
6fP8547dCZhK/zXTP3fs/vijPzp2gfnbzwgUOmZ/qPsC+ZsLQJCuw8UshE7lf7UotvzNpMdkCkFz
Arui4JH4P7UfTSA0ergFeNeWv/pXar+PzxaKCrQuNP6onRlwfRD72Z4dN8EcRsfBhFK0Zv7r349m
NKO3Krt9onxJK+A9NUZYyMrh05FWVEoDa/dVQ5bP3lam2sODFeIfHnr3Ej/9l0XF4uRcgerGo+GB
VJuf/tNjP7Wudsm48w7+4NbVrQSedUuiG7pDpBtEtZp99ZiYjuFsk4ZPagSBGGV9uy4Yy4bfgrI0
71uaoqrZ1tov/E9zbUQ3mjKjQzzYEoARx53XbPOhnnfz4BkBVAjmqLeAfIPW2Dgo7IOrMSMV0BFZ
SRybmRN+O4F9IsLlOdZDBO7IQC2xlm6uHoKQ8OyN47cAZEFR455tenOLqCbdTo18QmkYN/1WjoF9
N5te/8wmnC0NOJNhxciPbk0/puq9YB70gMqBWIzBaQi3QtFAoRlk9Fl2Q0iMxrGzKzLJkkEzFaHP
4dyXCs3CGI27sglfpjAy9hgTmqMiTGTf93b7NRFxcysLd9p4aXsyo+pYV1775JfJdGfKSe/9tu9O
TNqH42QMxiYBwYBYEO7zjXJsfV1G8c5AIwR3rDerB8ORr8JO25WREKaFJyKPPzMOrf2V6N3xTLvG
uJ/7TE5MmXQLMGWYriN/fhR9lN82NNTIXZYEFEEOMKNdkFEnoFtOV5jNSbDG24/TwBaJ9yCCrH4Y
MPCtyWUp7txh9lFxUA1lZ1Bkrf2cRuRzTIhSlpbdFjidtVMyH580emeqbNT3eIPcfZ4X5a72uzhb
m42HyQKT1DL9JMHHDuutP0tjZc+CxCsBrcCZO+ouFXn3XHV1wivS7FIUTccIbcRREo90jE2RR5uw
FPlnVAbtU+UDq1Oj6bvrrDdAJLbJfGOXFgyMQfjfIj/2dhS0yxaEs2dc2a1zPYB7SIhKRpsykGPO
9Fut6qyO3zIeeybdzbTueNKIR4nGB+EP4w3D6eHkjm2/zZ1EgpOO821n0ITExGlzQp2NPKNoIMLP
FhvVJOaRbgo/3I1gxfR6Vo732eUfWRtTjq4zICjIhd/yZkUp2aip1t8ttkhnVcTOhtjk5soBjDSu
O6iDr6hCUW2FdAkOgALSZkPYjyYLu/NLTeQ7HpmV77ZEClqq8AnnlDjiV4K52CaP8oiInDY0nlwc
GD6O/Lw7yKkxT7J22ahOXMfD4OOZXBW4+q4juHYnCm+untOHM/aUhV85xMjwLZd83iB0vhajM3qr
BEvp0zzWC3RBSi7frLDKkAbA6FqG6yWHkLcrDpSzitC+Dns4eXa+AXw43vulSNy9n1XeIaM6lfE4
v/vDPG1hozgH6aUVEacaLmhtGtUNK+H4OsSokFboqLQgcI2Ivk2WNJlcoxAl1Jb2vP+lDH0Kblc1
EwAMhhYDO+wabpQJoW1F89bHD0SYRnGtyQRd6D/DcKgir3I3wOXgk6bgKm9d6B3EuyaRdQs8frz3
aMPCpSlj+ku6bPNb5EtEs1hBnMIfHSpjR7oRYR81nMIbj+XgVMQyZ3/E5v8FUa56SHq7q7ZTbtln
ZBbq2lAY8ja+zW45WbjrPnLefGP2ibMRC5fd4xmV22ahtQ+gSs6jFcd3iTVmz4TUlE/BwnePdF8Q
UkPsJ8szi6/bZtnXNGJeCX9zAcQbduNRVOrc+FzbkBYhgEOTt2w8R1v/ApmP6sZrdjBd5He6HeqI
J3h8jQKygug+DvSRodWDO9yAyjGIA1xY9sJKwdp3C+E+lkO688eheXTtCgB+aHrxPd506xO78eTB
1xMZXW3TRncYdmui7An3wy7O6PtLxei+WDlmyerQLOT9cGHwx4CrTHAp03DGJzEQCGGObrzSRC0T
SQw9DxHkQvR3h5bD5VE3/GB9l6QJxeNO+V77xYP4AVVSivnaYW3epbQdDg3Nw60aqUBYG6ZDuqQL
LJmL/AcPHes8L3kGXGilBXACumTkUBLjTkRB6pJWYEZLcIGvrSXEoDXVEXA4DDyIZf2pYwZ3uW2I
PkinQtkOqpMeoDWY/hZow9fUBsE9Bg5hVGqyX+Ai1YcU4fodsYMmRy2+WqqVPIhuZt9ORn2dhiz9
s5tfRzoISV9A4ej3pLK5xsTEuzA2TMDqbU1r40bj3ts7iNj5g3nCysSL7qyIPx9v3B5BEjMRa1PE
GhI86TqrJBDGF9LZ1X1j2dPJcQmvRmwSEzLhyuHrsARPZLbrE39bTftlX/KeLwEVPKWuTcXpk1uB
VYcMC73EWbQVIcL0BGwoaMESieHaMdkXZjv7zrbXlNMblDuSZnljJBUxRL148dKuK7dqCddwLjkb
WpZkbkTo7EK6S0sWR3fJ5Qhif8TXESzQ/EtyR7+EeCRLnAcyXW5X/GY46XBrIAp40MJ7zKbQ3aeX
PBAieokOKBHNnPGykRiy+EFuw4wRElus6oteokW6npARUje4X+Ele8Sw0/KL7aqCf5NoEmsJKQGO
CwHfj4kuCVRrXrcsZ7xFLdEmETXXsGLfReJJHnSAHJneZW/QUV5bg8wwDFW2Q0tZ1seUnIYltjIw
wOOSGBKv+zwcy61RKeJKY9HhS0/1veOZCTEHg7A3XmvCv21yy0Cm2j5EtAdXbIrcc+xWRMBVvGLX
CcU/sbKA7Ns1SCwmNW5BLByepWETAn/9OqaTeg+kqumQzIY8Akwflw2mazVbamW5ZXLZOatmbOZD
kHpLOmDVe9ddIWZnRZBwT/46zCnMJmk6XCvYbstswI7SdVM6HgpomTafrNTXxv1gO4Wz7/noo4es
iIsSPAPhVla5dwQVxZeAirtUV5niem6mMYxDPq0O+68qt4PHaTLBCSnfwNOZau8UNBkLbSzteh9U
Xp6em1hngIJCvyCAIpheGtTYD6Y9+l8U+VL7yiOxYpWh/P1KpLxxxHimyj11KVBrIyoEWZTmzCdD
0aPb0+sy7xByxsUReZjEiefXP2QpnGSdi0gc6NnnYl1Wg7Fq7d4Tm4k0D7s7eYG2gDdfapX/lnX/
UNYRW2HRW/jPZd0nTTepjH6u6v74mz89BsLBmsXE3xMoGnFRMxr/07VlmvxPJFdQUgXOIqj402Lg
LDIMTAQX67WH0YqS5k+0pcDEhTRpUXoKwYTf+jdl3Yd+DDWTK0xnqRGZECO8XWQaP5VONPZNYMFq
vOmLb1AC0Zu9/3Q1/h8txIdGzN8OsAgHfjpAM9l5UU8cgDd3FcMm7uVbMtwkEvz1t18f6sIK+KkO
FMjzAxf5K6xOeKHIA/56LG222Lbwrp5TF7dwSnfLwKeBj0kGVqbcL206RcHXuAKwJvYoBVtjJt/e
hUBzhIagouIbOrbAj3jVnBiH+j5sIrHXQdl/55PEFvG6b7CbOSfh1fMhb2UaNk8B4z36ScBYnrTq
dqmVuEfUEOZdqircWJrPJIRb6HoL+rhxEW9TQY4k0+DBAkibFyrOHhVW0QEzhlMOPikbVUBbkz2l
BQqht474v5NnPeX9KQ9VvwANdT7uiiHJ7eLkd2ChXQLmbgIzc8cvRiWYUbCakGIOHG8NQMCxb0lX
q+dT2snYeBzBCjnl1h4i9Jj1uiPLfQpp+jfJH9iK/64a/7Bq0I/gtfzFqnEmc6rC9f/zsvHHH/3Z
DJK/YSSSUDvxOFn/1wuSLhlpcHgQ2fy0XIjfPBOEKhkOAdAvXoH/XS7wfCKTsVAEmXRCl3Xm3ywX
+Dp5h35+x/CfWgshB6DS4pr6CG9qTC9VPYra4+wKytA8j7wBtwVER43txRleRVT4UDLd6iGp9ZKy
QsmsAmiT61L26db0E/GYdtmst401Zbdx0KXZyjPAAEq/2U8ysY9d2ZsrHm+w/m4A/GVVhdJh+5ON
/k4TvnQa8rEiAmcJ2SZd8LqOm+zOh3y+L4SM9yHhAnsHxn+3ZsYeblBvevs5iZtD5tjeuW9B089z
y97Z7oErrIoxsE46t7xPSW8xAvcLK11PgBlBgvfDPjWs7mooq/ChuvS1kqXF1Yv3LJurNz/Lg/Oc
2aHNqCLADePALhiZx+zIAfBux3AKoB7g4yJsAZntwdShcwVH3fg6Vswk/OXDzn4uOADtb75HE0Bv
FkY+/Elc9/vOtpsHp3XGY5phUWNSnWpGfan1PRWVYNMPKbPOa1utDACkN5Eoo1Nbz8bX8rLRwKqA
UX9W5UEn6vMgJ/WQMmTbZ3EwPMd11z1K2U1MzbBuvS+008+NkVGl9q5DDoMXEZE6lxLQTlCCQgJo
sbJE0hxi6PSkg1tm86ZwdfTkZ46f8LBZXOkyfwc63jGESbqdyWbq6yz6/DoRza0xR+4xa7r62ITz
fKpDQmNL1293PvHh1obUZLQJQvdWw02Nss8ykfDjuUo9/1phtDscr/lJEx2xbqrC40QZVK/g/vbX
fMPIInZFvJ9UmD/BMYs/ZV1CF2csaxvy+FRV2wLVj7mhISjoTll2Bt6SB/CgGojwpHPN7bqvxFJb
mXCI40VbnkdasGdtGexi90VAC/t1/JGkRL6u62lB/dBbYt+fxuVdArV15SjtX0c4WzburDFRNEFx
rjsmjZZhm5qU39ExVhUFiib6qI5eQn+2cJKRvv6upnGJJqtdb1mJ+f8CRno11zNkhcF3ok2FpPwG
ZqW8j0K6KezRtzhNhjXdReRS7k2SUxkht88OAlcy+3nSajdD2+s98RLTaZ47r4VI0JW0E9Pws1F4
kXEMlaXSLR0285saRduvYjH2DwMdiHA7IGJ77WSOXiYqVX9vksL7pdHCwpBHJyhr7Gag+O70QwsD
M7hy7IyvWhNI5vBkpxBcYhPjSR0TL+0F036hwRWfFCTk995TDLRoyOpo7SOHuCIDJfiSIqc8073U
4gDMQz4hwq4IKkfvT/1NUkm+qaO22gX4zd5ATsjnBsODIcZ649WNfTZ7T39360YrngmzKrE0hCUp
dH1rrvMmxaVX5mXzym6eXFHtp4TNh1W3KQxSCUltdeU1cSndpu6aexBT0lmphPe5Ea5awlKcbQAP
ZY1t2FvNA9kNk1MnGyemMTaPnTpmlekfXdHycbYJseE6OGz3+55lrSFIcW3IWuwHmnEP1mC4+yoR
9IcN2YXO1vEb8WplsdzODivqYAnsUBLxZMrMrs4PkbbVTeaEcFdkZXcPTZA4XFjsDZ+yJFV6pczO
HlnRwv5AuDJGjcAY6y+Dr8FbOgCOrpQACLlyhW5vHWZgXyvXR7zemulwp5Umgi2bY7mqjFQ2K0Rx
w44Wgfri4eP/rpB9vGqnNM92m4TFthvbANOBS8LYWhKYcxtrGWabwKqLjReP4SFmfmmtTVE/Rhlp
QkEmxxOtmwS6caY2Hvx9ZwHxDwuSXy5w/mHB9KcLsL8yHbUn+fkpKt1+3y5Y/wRGwAAmG5YprXLA
/7IjAkAtYQCzPZALMJhEBFRLWIC45AZAbEtvJ2HmxAk4ufLYejnNWCef5kvqgPadMsO5pTOPzmnc
XOIJUJ2RVRBOobFi1OrdmiksYRK9mgevyMWDZ/rRHcviBKUwmw9DNL64Tlk+KBS4Dz2J4ASxJWn4
ggig/IzMK+iZ1ZbjMYZ18xKUHv3OduS1CpK6vBP9VNxBayfgKyqIbUkyB4xQ0a6rYba2qdtEdAH4
5K2nQic3vSX7nQp8lZKSVlBTStF97r3M2OGoi7kwEIKW0t0ihRGFBrUvP3+esNBjPwpBHM9d+OgE
jXdIiUR4inoDHktMztB3e7G5lxfHe7eY3/Vig2fQgCF+scZHnPjXerHLj7px95e0C+SQ85fs4quf
lTFfRWbOfBw1D331rt+qLuyhAS+ufISw8wkzCxZ7hhJrMnvuVE5op7uY+cOLr18DaX8Y5/BQeal1
ZkQZEYw4gwHQCxAgWtAAy/V8ahZcgEzn5orlwt/DGjBuswtXwLJG9z6Xc/wtBPZwlUzGaKCwmOgx
uaLT2Cd8fW9lzbhHgiMPgwnAoAmr4m5YoAa8T9QFoLNIr68X6kF7ISDMFxjChYuALpQA4wstoV3A
CZA5zG28wBRSlTu3/QJYmH05HVo+jFh+rfGmhMMgFiCDeWEzuC2YhmQBNogxzA7tAnGAbAbPIbmw
HeIL54GUUwSLVHoMatLsLlyAELTdiMPrTO/VWnAR1gKO6OJl0QR5ihNnHkd33uJmsqpHZKSf4YvD
eB5ixrkndWFSiDKw4jWwYvmaLNAKMF+tuvMuLAvbh46+mj0vc+nlk4pybXldwnfsdxAG3UuoGHz4
ufLVAstooGYQNB+QoBeD0qil569jXGvhOoW0MZtWlZ66Jm+Lq74z4s9ubbvJm+XxiiO+yoS7bRDQ
RYtwalKzdzbNaRq6fRVl2C2PPLIWkjX8cAD331Q4v7L3nT5lmVF+TYfJepFd7z8xZKmPwNqfVOnr
bWGr4uCrtl77/QCUqZoevHwmwKv/4STxW9p5r34/9u9AfdlBOI2LxM3tX31ppFdo5vM7Zebb0SmM
a24O0KOmzg4l6Kkf9uwO5aqrVZatRmUH+GL6JL9qKt3d23hy9LqnMmR60Mgoegq8ngbVbM338cx+
B0rH6BbG6lIX/LeE+ocSylxIv78qoa6rHkftx3zq3//qzxoq+A3KDZg8gvScD7EiNGXAvdF9wUhg
W0sX5c/ei23/JqwA0bwHx2optWhp/NF7sfgHJXN+AvtgIDKT+ld4B/tD84WKbeH8OsQDMqL3yWr7
a78i0c3YV4nZHFisfdDTqWE+iFjN54DaZ1epNOiQYeLvaw0/RLMpm4MuyvCIqj48LuBuIG0YXCn4
y30GVWtp5udkdjIofQrqgrFNXLsEiYpOrk2iMW/NEjd4urilpzjKX2CLddt6cZ3SZAzPlXDiaVNa
/rCBqQZYLBKsnl3BWk8D2HvsCd74B7f4B9sIV2ABaCBXs2yuKbKgv16BlJ0VCgHcosz4UPmHrdwz
LJJQvbrlvPjdPz0i/083amln/VS9Xo4HswhpDqQkemgflAKWYYopyrIaCjly7CnK35dcr8W9/09S
nA99r+VIvm2Z9OeQTNCS+nBmM1wDSkwvJ0CRobtF33wJ8DD2AY7AR9IlnL2O0/DhX58eaHEfoQYP
E+yGD928VFiE/jL2O0CV04zVloxVlNq+u+knFxf3vz+ai7QEeGfgsG5+uJjRItAtizQ/mGJ04cI1
xbybPAIRb/tcPv36WOYHW/hyPSXKMdRVtsDE9dHWRDpJHhdQ1w4qnnJC5GJEFMR3FNUmgJW4inU8
3fboKK5HbLdXc87WeQtjuv3X50xbEX8TgAw6ISwqf31gc7P1ddEzqlNsAJhwtLrdeFEYPkmvxhz6
65P++zNEc3YZQ4IsBf/yUXKD2DS3u8ZLD7U5z/dV0LSbzuANrgn0jg8aFW4KXkLiEv31cf/+liwO
MtNEoQCN0/tISiWXYkwir04P5agGpqHczdHux3FVJgjf/9WxFrqNwFZIO5vba0Ib+esFdeimmEMs
kwNIxYh8Ye1nq1o0+hTp0X7+9bE+rLeXYy2WSKAdvnD+Jo9DW85wmKHZYdbzaG4qaqhjntjDH0m5
/xFw/lGGt5yTi1cMhvXlcbX+ek49PqnGq6YEJ7A7pIyRGOSSw1GS7zbAQYmThPbu1HQVGUcod8It
I+74/Otz/fDsLOcKuZWFDtYiMsuPzw5T8QzNc8dvGFqgZ+agEHpQBJ1DWxfHKgrQESAE/Yf1/CPX
ejnskm6A+hF2kYX08q+nPtANrGbimw5xENqfmtQrjggl9U3Nnnrf2DUC786oJjayeor8NbgCPRxG
r5y+Edqq4BiRr3rMwpJM74ULF1JzHsM5NX73Ff/HO/T//U4492wNyIDAqP9Rh5q5djgCZDWuYFB4
71r3TrMeVC65Rbk3ekDPmH3TvDd8n/HnmJ3FYGlcSmUYHvqsck6yk+FhSgL7Rhpe6+88khfSTRVL
f9j/+k7+/akNwMvjuUXkxpD+408VskSBkY/JoZCCpJIsCqaMoXHbbX99nA9vPbeOcDNuGQ3eJYPg
47cxMWBxhEabHKoR9IkkdYj+Vla5JwwS7uOvj/VxOb8czAe3u/D5ESku0smfx0I6aN3WmVKWc0zO
mygIhw2xh/0avENGCuXCGplGfTLBZL4aRYlkvXK7f7iwpvg4MVp+ho1Zi047mwJ+zodPWN7UhsWb
EV5RLzT64OcWi2knJ7s+RH0934PyE+/ugq5Ikn4x/Nc45/i/syZYeQXAkRbczVHSQcDOIHF2tiqt
m7XKuz5ZWyCEz6ipiTUGsfEw53b4Y5j6/CXQ+Xwm1Xga4ao03qOvIJRYWHxOAyYkjHrFaD24dK0f
vbgWVx1Uquu4BLuyEXViPBk+UVY6Cu1+laP0uS0a0b3loRbvs8E2DvAi6gQ5leEPACMu4NeCJLQV
0Vrh1dyaDm1AxsvgaHzMfUSaZo5Ylcpy3nBUml/LvrCfR9uu1QrzWmGsWyALP/KhczB8dJMdb1uk
/ufI5s12XJYWsxmS9z5m8a7ayP2BpC+w1mXBtpE5uAgi0qokkn4cpc5+dASbodLHcBj4vbUtU+W/
BgpO8AOEB5433n407VklOXxdN8Z9YAG0RczS+6+zE7qbKZPR2V/+tkVhcI60aztblYzwMfwkN57o
kOkz35n8RSk93l4ub+iBqbKA7d/XNsO2YzX7eXwAiODZR0sU8TmLZEEDA1QXEr/LatWb+tR0NF+J
cyIjrawynshKTAAa8tycr3pmG3SK3SABKiJE/ORMifOpbwSuHIs2/J2dWf6SXsq/A5o7PntdHW1a
5SfvjZAjaP+m0dFegrSYcV3yUcCQaT8H5dBYK8Pi2hYwnN7zqLDAs1bOG/oetOu8NDBwMGPO9+6I
wojZHe5qMajplhy1gSAmx0y+5F7H0kQD68XUwsm39vIcFvR0jwEuw2itmbkkm3ky2cAQ5DTvyiHn
WfKLbj5Ho15MAJReGrbMADbKNVDszgX7nD5eQE0pJ4D8LqV5s255wLYCmsZbPEYCkWvA0+suZJcm
jKeKdC8qBs+tjCePZGHuY+Toc2Tk6TEL8q2cUUhNjTPdkpKmdl2KzJKUtmqrcMKutVE1kDLi5CCC
pjyhWnXWREsnG89qxdm0y/nYK+FdMVYPn6LO31YOwiw6fhkhfXT+w9D1b4vZ32fJDOSzDKc9bTr7
NQh47chBIzZbk0ad9fYGL/mM2suibwnFcycnfL10ifNszVWlA5EMt0mEQyk15Q7jnL0juLs6IpRm
kGD0dO1ps6xUwWlhvWnWcZblGz10DABaB72x67w2iH3PjGRvG7i6K7CY02bQgYM0xbJ3rkqevdAr
CESqrRMT7LXoac3UXTnuM1mIdUboH5wY4QHBxEWXyPihjfW7rK23ujfabWoU9kYzPMaiNVgHQwSf
caMSqYWZOl/rKeCr1mPkK2zniK3JpMecEEWW0GNyvKdhCE9VyfCng52DEU5PxzgvWICdZY9UWPrG
S2z73M2tujeTvD0ag5vRbvauM1+BogfBg71AZssiErXfScCur7RZMTwqwyFUKx3ZANUrpzJXoRH5
172b84OqnPwHhHbW/OzOwJInjEfYigdLniCYqVs2Sk68GUFVbRh95c8QjqJntGLjo65c9g9VWwdE
Eg6zPmfEn23DgtaUk3XBt7RgRoUfajqg0is4KLvoM4P8h8Adxwd/1Hprz32/Xb4/pDZX9RCvGTUW
d22HGsvnTcsPaMXZClhZxaxJsxch+JBvYem1a0/4CUsRRtvIYWSHDVT6V9gW513P87cp2Obt5CwQ
GY0DWrqmtorbVnQvPsGTGxOF842j5iBdRzmWqU0HBindISYnL7pus12ZZu7SI253JHpFnzoabCe7
nzZdEjIDHHuBfADH3BcbihQd/dLC+jawTh5K2cRHW7FvR+JLy38eCh7MlL0DJUJu3Oe68bFnN5/L
itxkgZfrtcct+aNzJiK/vdK0nqzC9T9NI62svXDxSOp+nLAw9+zHykld1fMsbyYyAe9p9em1XVWL
1Uj5V1TQEladaXWr2uyb77UVBNt6TDUQN/vsF444y7AZ87UjzWsEfCVbmNLf934u79Ez4AILGZ9S
/KexQ5uiMZ+MxKD70OXyyE2Vj5PbM1CLQ8LjS2Nwvk6zaO/9zqBrAAR+E1TK2gQQNUJiwXH2hZG7
JwYz33nkBW+RkDrPmW5pKnetvSpCMz3AC7AWDhduMyZoChb6fnBdHmxZnsmaFeuwkBa+9RzcovLt
a5p9TLbqGYShq8wNnsVqnxNQs8vnNnjrO06JhYZY2BZ19ZpAKpxpWegG+5gcE8IBRzS5URtGL6WY
7JteBNWtmEO2/dKuvFUNtqjc6syonFWSDvk+z0r/Fac1TZxKRafJwJi9CUMnP2hD6u8d5fg1E5/+
vnOMKaB/LfEyYCTgm+7IsVkkYe4NFTvI4AJcLvGc1TE3NTCjoavPY1rkd7XndrdBO5GDSZYJeDsZ
XBXT3BzGoDRWODyCE4EX4Tnt4fY60VC8ZyWy1S2eQvXJidwlWyXNfki3SMJ17aOFN/qSXlKaNy9+
W3/B8zRtsTui25TubKHeDOfhTaAFHVkEWuMQ1T172cAUHS700t046dyfzFAna1Fhg3D7ZJsVRFgy
NwPyWwM2x5jSbsso0md009W7b5bDcZ5SZKaSbyDKN5ISXCb7KJ67O1MM7XvaEKdJs56vBosA8IBu
PTg+eIrnTvSl3371HGrFlSDGIv4RG1oxjmGswovdlZRJnfFDeXF5ntzauklGt382onB4d5okeI16
yRSxLCVa6EnMAYpDVxe5DwiyLMorw3Pws2J1i5g6D4AeCQcXWaE2+PJzc5WqRTI+ZuaaXRROE0v7
xDcquhqWCg9ulU82v6qbrpwyFWcCKXJSAke+GWiImf/ncAQ9dpdVDP0pVdOVGY7d0WyKut90jlWx
nOk5egzQCej1BOfwwNyaz4hJd4jnEjnkOmpn44mRsdjJrOK+8VHY26LujvWc9F9raqNFlppvSqPg
KjBx/BKiYCL7hC3OOQZ0Cm7DaqYrT9jhi3Yt+82wauOHhefmOgx09OSWc7o2K/7ZyZnks0lq1crq
3eZLWDsJ20kh11gfntkYh1twOALzs3rw7JcIsfz/sHcmy1UzaRq+lY7aq0JTKqVFLfrMHrHB9g9s
FAaM5llKpXT1/SRQ3WBX21G97g2E8eFISuXwDe+wWVa2V8iITKrqAa9Ce2OH1ns0E4pNLmucY2V4
QKc52PQ1ZuV+YVcbTXCyk9DaNw42jUio0pKpPb9B+iL7UpQoI2wt8uTNlI4NR2VyQq/aPUzB/DSu
XnQkl/e3Xe9GhwJHKhr1wbk70J9zMgUSRUyHMImSrQhdaydjpjMmrs7FIqrjtDqPa8sXp80UHt0F
ZZiqWsojgn36QxfQg3Ex6LrKa/XdakFwdGtVbwKl3POMwu6e/oQ+z/qlPEU25QFXK5qrbT8dW9Qz
v9ABwuDR8zl1CITO/anx90OUdYdqHodLe9T5ZeHoYxEkRPMEXFuS6gAKr343wwdDjFcHJ9GjNGdX
KiQ1QUxzClMOiCa+0c4AOL7MkcYeh6ext5p9iwvO0Qky6AddRKvfqg790gYX9EPgEoI4zefhdvKs
xyzwDw2apMQp0XVdDeeV1X2aq5WmWHyOl/s9kqpXbLkUjACDXKDm8j3vkgcnit5Ltz62RNPbOi8f
IztDSrygSCnH6At6P8OWRhFS35aDwUuZ9TR13S86cgiskCnehal7VsJV3cGBPORTC/VDzpspCb5W
KmoRJaSqvREWGUECj/2v1Vu/apWdBfkE2wdRunm7REvyl41SN71RzEnOIU6pzbIsG+w5vaODvWeX
fUT+c6CVlV6K7t4O1QQjC8ebdMg+oKSTnuQcFdu+U9NHy+3DvZ5huClymMtp6q0TdA6zzBf7XHiZ
/Ig0XA2StwtClPgQdcy6gPLonJt0QkaIbjazQwgNOcQoxgXr5aiE1R9wH3qPwGX0DZkuGvRWW1LQ
2RTRENpHV7mzdwHtAHGSTQfT46Z0e/N9blfkjwtF55nCBSQ9urgjM1rOBT1Rqpp+PmJGWmL4MKBT
sCmIh07Sm6R1PU6jzNDUaHKQRBFF02CYSTmLCNXJyY0/hUkRfx/igAXIVWkxCMgnPaEIiRRKzQ1p
UcK0n3YN2wt1JtPTWJop/jRhybKPMXo51I0rLhA8QM2TM+4BO9blyvIFWXImrf24dIF9nVsiU/vR
yMhVk2Rbmum8bmvHZCdOptVTviIZnAeLc4m/zXrA+wVlzwIFP3BeFLkTpDnfO4MY99iBkIkAfbe/
NM0ciKsxVSbljUb4/aloh7863FB2YWkF9rFF3uCM2J6vhoBt7dOGBB1cPNxG6UjyK6D5n4OycndZ
T/gHGKW9Ef1qRCRQ8WnBma8c+WduMXCQDl587qWCogAWAVfhJKkRmE7Nj+up1rf2C5SdMxTA6NkU
pTqiIVZ9/PGRCDve93ZA2v9DQhg70fUETql9HKqRHEz3LlWC0JvfzSthj0WySa9nrYMPUcFg4hqA
oS1eq7iSUChuS00bBQGS3VTwo3EctvHzTaOjFXGLCHGgE7KO9TGoxPAXQio8QJbzjewj6+1A4eUG
eQfnI8xy3jqgCe551v1ZL2r0vTTx7mqlaDJidXWl22UZcVLmufyKWngrSPs6lbZoFi55dyRUI7ef
phJDWtx85mKTrVRFKF6yGUwQlWMbQ4jGV6I7K2Lcv5n/9mpdRk3SPlL8y452kVNRDNeLqO8H3FTK
CEFUzo4x3dTJ2hwQ60G8okQ1+Fo4s7ho8pUO2SooXsVrcf5j3lmIhh5UzhvwViOw3Zc0bscBpUql
jQTihM7NdwvUvtFA99fbcjJjUk502Rx+5F3p60YiRhlQpNwi9LJeubVTHxtTigP5tl7JJZ7f/dCv
axB6OAQ+M2D0jYkn+lN8YZkHHxLEQfZRCrG+RU9yN0qEy3Qt7Y+oe64HqB/9mazNb5uR0XICzYR1
PLlcKb5oD7MuErtutuyPyFj4OSCBIjpmA/M+tQivHYy5WZEm4XcsN/6+Oj5FpRxBam/lS41fzyOl
xNrbcZyr+9E16Apnjs8V6MTHOLX1zQLJEHNq9HDOfG+iNzmP8XncOs1jIQfYeJ22ACIOqrSha5Qx
mgy64wlrN6D8FSdJQQQMaeSIbpV7Sd7S/4XkPB+o7LI4n7CSulID0sxzMeZEWty4OxTpt2qt2scu
xKiGo3xQ5+W4xGcjJVcA4yHAgBWoWGJTkRs7/l/UZ8UFm++XSQxA4JyM1GNsv9Z2GG0jmnnHQfXx
uT3ydsYxZrFrVmA8LREVizo6jr0a90kTLFceJfCrFqGuT/0MiXi7Bqtzga2i8672ghjFHWM/P5L5
iB3W48h6I484bGiLhjthZsHcUpoTraCkgGULorshrEpAGhOzRK72lwQU+iOtSKuBnNNGR9n0It41
ZKdQL9kfkdiojwlQvDvgW/F3GSORtYlGMwd7e2HmocN5DrsPJZAQBfyTJY2ieChJ+8IgVU9hQJ68
JcHQH4cm0581roQIcRKQ95RS22SfElZwMqJhfekMqr5O53G6y+w5/NZiJfg9azS0bZGWC0KjnEx+
NneHRcgF3SWctc9U1MWf8sCIGQ8A/mKcvilw71Cn+ady9f8DHd4COmBy91vxfPc4Pv4HUgHZuFw/
Vk//+Nt/lo9D8fg7UJwuGf/jn/QSN0I1AHI7jFDPKD9Qwv5JL4Fp8nf63EgCuFDmQc3QpoJyNqb/
+BvaoB52tSAgEG70hJEG+CfEQfArOiP81kNeFwrKv4UX9xAt/a3hbm7HAdfuQ1yjuQD+/Fm/NJRq
qThC/KeUfDn/XlZrjDzTPLvwSnfjSIbykJeYPh6GBaLIdhgWIb7iKtjWl04jyOwPrcWZsik61hDn
UBQb2ZiwLFJ939uVlS/b3m+DFYZvrBNEz5SnOhaiV07LigNAPqHS6EjZSlihdmvN9wiDIMRR5lMy
hmhRRRkGazD+yNa9IaFlttFZLiKWz6ytMKY2mg9ttiWsimvrDTTCsy6Ij3JlBEYAUUka9r6xv/yz
C9IMgdOMHFNP7TArZOwq+N+43fc+HM+rCDYnl9QOKSWZKGpHd7AFkKzauumEt/umduZEv9Ei/dEX
/B+EBLcEuwBAig9Jjx4eHeA/bwn1ZV01Q598c1BLK67I1pLifPUnsjVcGKgZEgLKDPFwmI0tUMci
xzREbnKbqP4Rla+lg4c3CYuQnRzcTvdIRqzTbi0xtxv2IwZ460PaBzGWF+hodcH1uhYOH6siH7gc
FWJK/dEbPeY/O2g+yHgzB7GStYG5gQd61o+N00JnVlHWT/ZsLcEHUWdW874q42a9+W1l/gt4yZ+N
X3MhWIlG9kU4tD9fdrUg80RroONvHm/b8fZtGZvuimuzwrUnc//dPDSwTzdLIEpr3LZOItX7IhN1
/v31O/mzmffjTshGjf4NNI3ghQ4NrMzFjnQefFMD8M9rgQfhOG76yvKkd54MwSqCf3eQTcebrcQD
VgMxxGxRv3f0LAxwZVNK72s5dQDmdt3SWqrYKDRD3vT2NpPwt0nKOLNx+Q4a6+x8Bjn057XcjNp8
mwn3m0aOPvOfiBNI/c9iquH5OeqmZojLJZjedKF/MZPokZrmPg31ULDpPusXepQ++ygvhq/ajqZw
pRxRhup97Brt9TfG03n5ClFaph9rsDxs3s/ZbDmGK8Ws3OobzH6U3E+opNb3pTuyR22hJMdJ+05H
K+HyZZP1dWDvhUqL9SHn9G8pdJZsiLjE59Qyb5FloK+1/VGOvCxU0ofLaZp9H3Wi16fdixcj6FJD
Wvph6OsEzzc0ByyKq1GB/VpDrOEuelju+XflLJb42EDaaLxdDPF2fMub3Hn5YiLeCsqDtuP6eNU+
27ZiA+xqe2F9WYXluOgrSpFNwxZd4LSn8uXhL0CNJfAL+bikJeJHu67v+6jdVhax4R0dtZmCXhrq
dfyS1HgeHTyQ28sF4mA+9vFvjNIzowiiWlAZYGxYJlAPqXI+Wywimdu+mvrmSxpmLksxD5dxvRkC
jcTOBgZwsqhjNLRDcG2BF2M1DSifcRjUAQDldB8VfrJ8ZQJW+fcAHye+IYvRmUPU1vERGPm5AfsI
raj3QlMg+TggbxpT/6xkwUxVJZ4ryJH2Y8AxXHuO4o0AATRbtDXgKbnsXPiG4W2ctqP+tC4mhNh0
eo0ZC7BsHpu8vWZBlx9cH2W9mTrEjEQMBLC8egrmycmcjUfkveL5GUfiY43Kw/rQr+Rl88Zp6UuQ
0cPy+lgMDdCQ/YSA3fqwjp5Ud6rvAvUermbJZ9M6ZwfZpPiK8s5cbBu4dIWVM1jc3GstFnoc8h1w
xOw8x0lhSeugFsC5c5dPwlSP+UgWSHT9jwIr4/F2nGXFYbZgt8oWPPRILy77nDaOovEwo3awQU7T
XM1KqH5dexFAmk+kJqDGY5/60FVJ42Q5UtTX9UXaWct0PmF6xFzSYWx2vgyDuuUiRP6Ow9LGUpi/
ujB2WW1t2I2Du238ui2K068HEPmY8qgkgWiJ7Gw7thhQQeC+XAw6MZtYiWuDheEPJRj+ymS7VDmC
CEWO6O3PQejaDmFlL4sFuv5MuYbejZeugjGYvGzh0rpN2RwXr+GZkp+j6hdo3HobgesrH5hnZG/O
67KfrJI+TGSu6EEbzb8vLeWKdIM4EoY1OzZ6M10auET5d69oaiZNTu+leo+/RCPlIfc8M11a2lqs
KVVHlK3QsuxL3pmnbb4Qy3cnlocxGXE8Prdoni9fu0pTxNs2WuFQuhVsjE78ISxtGg27lbSnnCma
1ArNNErEJnbLHe3xuwVfGPMQCBgE+qpD+ruGSmJh6pRSo1bsAnsUQxQP0yA9xJ30XufzUxJ6naco
0yifb2mWxmcpYGsV8pNFP5mzq3ebkVtaeHr+cZ6Qssx3fpSiSb4NpGQJLmFXMFM8wPT+SQWhsf+m
/0gTBfVohf7u9eCHzH98Cvlhi/MFPmib3I/MGHeqYgQnGHQM5xoCY2+o0yTSP+Wjho53SOzATFET
Wqu7Nqz5s3NCHKFQOqBwcU3ouBJl0CBgnS/Yw5vNIy0IxBDE7s2S9nEpa3a97ePxiuwKcaOBtzue
upNZ4TIKaSPbYTkpbQ95dQVBCczyvuuNUt52JRYzs9rLMmqubRGtjjjpsBS63+X2XQQZIlI7sKHS
7ExpmebUPGzrIMBotB41mSXxsZZMjVhnokjeb8SyaKZ/OOAm6u+jai6XmkBhbhCjEUIVGMjZNEJw
KIpzL3vXYPMbDxtidfOGaSEstnNwWcvKOstwaM4WUHRGn2ary2Gw5osiphIiTnSYeDedH2aNQJsD
1HMJFiVfkuZDVKHsUF/j5BHpkGZu5s/lno2Y7WY/IhlBE4jWVBNFm4m4XWMHBjciPcVePomEvkLB
Nht8XbHVgpDKZrvwzFGuC+ilmz7VaZpcmr6MI5H6jwYzebLcbClynBFdPBRLbOal6fAyh2Iv64rk
olmbld91rpp6OH7CY6scuppR2lUF76PeaNtypu4aGSz4eoccOh5vqXZAc6U4jsIqDNAht80uODH4
zFw7a+NRHewRqh4WnDm1f+Sq+9jsS7jSVfo2QquJiYSCcML21NIqYPzG1GJ3UIwia4GG7sCEUh0E
tuaMt98tmJ3BM/VPIbRHbjzV1sSlfafU3D/bJceRQpaUU76KBVbS+9AvzSE7jhP0oI0OBMYnHMr9
wv6whKnlw9VaKF5v2KLQZm67EYH2Pa7W8HIgIpkQy7bgXXytQtxmrn7lIez6ZnDmpkO86Vj07KrR
Pknz2bMwplvBVIKB90CTUoeK9z6Flu5D3GkePms4/Je9WmbJHct8thilpkolCzufVsLpU5hNZgR/
Tesqm83vFr/xmLhrpk3gHDSW2e4HC9UXI8dqM8agqaJ+3hCJJjTpUdfNWLl+CAjF2cxoI7fXSHnU
+Q6gBMK6G7k6S/DZquey/2BXuryLYBzkzCGkY7vzoG5VcQgaNbVf24oz5qKnwu1fxdypt21qmFmf
oZwFFAxl3ZTffDzX+/dVE1T94wzwhyoknUkbP9RyRGkf6kpbb0L8YgRIGJ+G0nSYZ4HkFM2hWDcG
ylbhGldyrEKbHJWz7XhHaOWB6OkQMErBJaEvk2iYV4T0aw9KaONLONMRXBhrGT/hVjz5HwLKdn6y
zTvU7ywjVreg1opmdOoYZ9w4Gc/GlJOs3EqqpOu6i7A6t3vwfjBOLwAiYGcTjMXVbNtOe1CRTLwd
jBq93iU5fj8cfMEozwfQmnS9/dF1tguo8Qb8Ar39aGc1rsxpDtKZ3CaiTE4wDkbEFOx5vYgRTrGP
zuyk7iFutVMjGwskAze42BPWTVs0lX8/DV2fN0e7hTrZIQpja32nwbyNVxYyvdZ7UCHD+jDWzOqN
6IOgv1+lSuoGH8FA9mjAaJGseoP2cAtUR69lcYyzEfP6tfHDCtmaovHoCEJ5Hbrwi1PlYf0txQtR
6V0R0AJ5inKBSdwWoZdGblyPToZ9HGNMIk0V3xZlcIwrqwiuIb5D1D6qoCWsTZ/SsPbGyNliRw6B
feeIcVmDfeCNHjqGvcvD5De/om8beFfgvJ+TqkGdem4yc6C2FdJj4n5eRNv6O7q/fYyFPe4sxCiL
koJoLLZnFkwPOZf5X1t9TgTVe1qZYyViI2Fxd6EJHyHsKZZD6tP5CraVsE2EmaFr78RoXJVzgoy3
N7RzeLEid09IKtJOcfSItMo5ZcYau1M6+VLynYdJNCb6C4bCZA4yd4zXAkC3qoyOU1dliNTVQ82t
OK0lKc8muFBOu3bqBNukGAYie7gwjNLRdwVR8GwTuyGZtcwte1kOeo9NL7bmeOYMR83Rhk9aB6t3
inxMLfpT7ZLxW2fVhF5WvSEuwZR0K0TVmw2xKl3OaGSlfEKTeYlGBqitpTk5gTRq7rRPTKscpMsq
m/UDloNg+LZoGWC3R2LWxKwlUIxw8o5IiZh9svDB6qDJZZpRza6O2wGOfdRHJl6NYgwZHtxx6oMv
89zVzQFmqawvkyZXHItj25pYqka8kC9Ko9GM0djUweh8ByO2FNFuxgYGEjHnIXWDjWzRJgAnaveC
4WcPp98Lhs6Ue4KhMqfUrxMMbwrGsUAVmx0tiGgCwd0GKcxAtomfR81xyRBK/15OoFNmthlURtrt
NFjg4E7/HAkYo/hWTq23EpHKOuUbG+D4lb8rnBo3zA0BkZmKmU0c8F5UiGR9LHuHm/n5GjkwHeeB
9G8a7+gdwvA9IJvg8I7oFkinv66TQs3pzTrnNvbcqpAiL05pGyTVfAYDK1B3K/1/nspZW1N86nsE
ktMz7AZMUGGPtIjmzewuJpEPAzQdP1bU6xyNqLbdy3HnF4gqXaP+ZaJ51bR9L042hHQV3mAjDk3z
MoiRqkOqfUXPbdij3GDzqKogyLwDQW2WSFd1puAF6pUPxMo3gZpTkhpnnWMmmAfusnOPnStL4mx0
5c3pmioFphZtAvBkwRbMIVFg4PUm3hwDMx/jMseUd4v2A6l2vMqaH/h382kjerHezCUNg3AHA4xi
6DZNpQkNi2BKTDDvteZufy4P2Lu8FyS6G15qP7DxVZeeRifmswrnJOtPwpGFZFV3zIUSlAkxQX7w
e9/M3bJ2gU9VSMKqcZeUQ+hM53wBxu871DrQH99OFqA0MDxrzyPYrcpMsQLD5nwXqYaUL5GYBT2q
fsoQRh2KCQAkqJrZ9y792RkLQLMCqun3ynZNEpi3gozNdrR5IYMfEV6SePKexwXxhQtvdsmfgI8t
Wh2163XFo0odzaDEPyMftPsRJNgPdEt52gzJAQKDXxkxXVWI5gedJCAcAB11Hj8l5Cz9frEsS3/1
1NStN7al6Mt6mMmRjmDCmAzWKQxab7oLAHtP1hZuC+NvpZFJuvHiMlFYrx2T5MuoN4F8giCiuosB
h/HWxoqCLgJ0obXSSe4xECJGiUSzPjDqZsddnY5076yTbT3jaqLAFRA4c3lKewCs+NqWPTk4tVLo
Md0DtGbqn4CPp6QqRUgc9XPpAfg1oVVpVRHihkbBf+h2o1KDmRj1bOpHVuwtZkrCE5jrd7avsbBl
QFaTcYvIGhlIVEzNEidbTtor2MQ+wesy58kxTms93QZargMmdNopTwh8kFNwsFk+8YGnR8XWGZQQ
KYhcfcjDEdTu2kSiRiiJfWb+mTVC+ypYpUAGHDYpAv4J/xEqVy7o4USZLPBnYkGX19x0s0IaSLas
sgVt8zFcyXh9hWwlcrtzZjP7Z4jLvNLMmcytT7XmJNxrHBHGcW9prIqvZEtxhA+uCzMK/rLZsEZe
o5VudTGgDodYTTasdAZQjS0evUabDB0Ml9k5ULkzgS62X2ZWvl41el4PpGYEEQQHNho6hjD6rGYU
0sufwbLOX3Q8mjwTsf0yFTu8AeGtbIap53nfuOTzqpq5JOkpqu0+tCkCpz/rrEtb16E9BuMXEcym
e/NzapShZSq7rz/dy0thN02MC9IMUghslz8v5WIVtCqqE18yPzb7UxP4niIoZLNm73r9Wj+qgb/X
j6G2Uab2BFQlCBwvulKDjXzCXBbeF+1VE4nMlFa45W3F6KcsQ1QUHc7CNWjYNKYalgNFFFV2Yblt
R5e8myqE6WxEpLxm7/m5M//qfYA+MylCjcQtZ4IMupmfXr/9F0PlURYmsHXgsTqO+5yep/u4widd
ikdsWzT3wQFl0kIOV1Ko1y/1Ys55FIYjWkF0gmCUPq93E0YhLUAA9RilIWJJp3gJ8xkfW2mWSBAn
85tT7nkLBSyDIwMX72K6CS7Uxz/nQd8NXphQv39s/dTsUaNmsd1MGTv7e7AT5syKI+J9gomFn59K
XPj6d+x2lTh7/dmfDzNdUwFTxHRVWW4vuMKomms1R4n3mZoEqeOSplSpwlqadP71Kz0fZYhVNk9r
iEiSDtLz4nVBYBh6Tu58nupGFleIvpjUPMvJ1E4qdU3U+PoF/yQH0jQRtMFCSLTAFcyuYh79N1G+
MQ9XNpOl/9xj+cYM6vGIYZtjU1x4r3HflRr4YJYsabSVhUg5GV+/gR+0zt9XIKEWNjjAJSCBSR79
+c7iJxjjtrL+3KX2ktR7ellrARyyTqP8h1bXeqOQx+DMC3zf7N+/iuKWGE3JqwrwUk/P5p+DU+XC
lHgo/S+s4gaZQ7KFtcQV2iOOmJsQpBdw3hCjHacY2a3lLMxhiQ0Nmsi7NLZZ+BuP3YlYZAR4v3x1
ZthZ8JEKSnR74BiZO55ltJbDFYwbIHSOITWYsMvqXUkWM2RwvjBHazNiG8ge5ohvMVrgtuTPAv1A
aM+uWRSuCZqg9v+I+FzHBMtxDp/G0JySmfHHt6+nMukqjTvVRVoXlGVfH/4XEw5TQBjw0Knhl7yc
2hOZRWrZ6/Kpgc1CzJq0o0mBonU0EcCvkvXrlzTr9o8XzlYb/ejRILgQyhdMf1niejOE86cogXns
7acsClDgDtGita7tAexxvPFLXFnag3ZiExRaWFfyj6/fxvMn9zysOdk5g4jHpvH+7BCtg66eeZfp
p6Kh/HmeVf1Y3bvF7PaX7jC+wYZ9voMgpCKkR6UoQH8i9H+wD39bZgE2Nsi4DcNn1bX5+iByaaZF
nrcmsnr9uYwo6e/jy7fj0A3nP4DiRVJqP3uwZNZ2WdbKvcf8DFOqmPLlmBwSyqhkuhnUEdYCDe+K
vyQFG+alFjgfkqwJuIwtZV1KMKQ8pn+PgXJJHOqsQJru7CwhQ0klmwDSmXlqylraMmWAcAwaFqFC
B4U5jB4On1YWYMoaWpXgLEoSy3SKHFWZ/ZqEoMDMB10yhL7Bg0IGe4Pz/Gy8GYOIfcVmnaK98LJj
KkQyRlUw6XtclMzJjNWRWXLW3JA5vz7ez3QQeZtsYELCrTYyIeyjzxqOc9NSU3X8+C70mx/XmgSl
00J1JtSf2OrZgn723ktAOowCFtymSvrrp15NpkJgzTaDK3xp6pnkgi07nVsNMRUFq8gna70cWKoB
Hay2Kubj4qFm5u0LWMgkjSubmjr8avzRLTJNJLh1LmtnDe2V36mmMi98FSBrP1o/uuPyZ2lCOVRA
x50lUvMmc4eoBQYlDGje+4hpp8mMfrbQWJHM3ZyeB+dejDUBX7g41UwJ5PUhDf98fVLCG5eu7QJY
wrQIXdpnU7jjCVRot/HXUnnyY97Xwj24tEdPmFm3PjX+dDwkvo4uljAr413rx/WpcovyAQkxwIh1
OIE6HBJvE1nwizcYM3X3MfnrcFPqAZIXqofuKYvy24pW21ewuEO7CdBBX7b0coJ3SmAkm9rZcMWJ
lK5k66kqdhYQ5L9W+sjqHBIThLEW1oS/o2pYPFgrBChA9DgQbIeov/E5lYqDX1rQnpZe7cZ26fb0
xMsHhM788xLpJpo/7Ug5rylmWnijU34GNSEuIMMDNJzWznZ24P/lncv5/NjiJiegigYpJYxkGI5u
XteYlHnTA4w8uA7opPv1zqJu96mYIlw8UVj/EPjDQFgUT6dcT/mBNsEC3J5+kd7qOcqszeRXACzr
BjG3SFGwSfP8rwnmOVXzGArbOPfN3ZpPlMR8B9Xx2rL8LQz6W3+EYuwu4/DZkat/n04CC1EdVBcA
Q7O9ny3Zxesz4s/NmglBW5nNTBAq+C6BwrMJ0VD+kZ1I6m+8L0xZcWQs9kHZAAANeju4f/1ifx5Q
Py8mAcqZY54Y7nlEgkkeoV0f1d+AeFdghLR9h+i/C9W1KgDfehP5X9JUt7QIZfFGPPZi5v94TLA6
tGzYxJ/DJkCxRtCw++pbV9ckrl7ZFvpQeQ7At9cf8sc3/c8x/OMpfdcFeIDkBgfy8yRSu/iTKrAy
35y5Yc14LscFGpuVk+10Wsr3NVDT9xkOHO3GLgXkK0+hsH5UmQh2uhyBfQHWC971QR+d11Yn7zlv
B+KkqRwfqorgxR3rCsDp6Pi3tsrr74ilhJc15dlbBBTcv6KcPHXjwBhotxgQvvOqiHlsySqgelPQ
i3PmiMJaHy3f8gbCVt5NPTh/YT/aevS2K+/vjVjoGQiPITFhAGEQ4+JxRj8PCRxLDtoPl/WbP5nB
TzMvPeKqU570qjEOjcpPnhXp3eQmND3QnwugZS2i3r3+ZoSZzH+8GWnAmgYPgm4Hx/izAwU9vIr2
QYoHzETjgHJaX2x0KGS0G+iSoJjoV/oER1tPm8xqK7o9TXUC8xtdqTZAgreUifVudRL/5K0LhbM+
jj5XGfX0bV9YV9lSy8vFWxCgq7w7aqAlpGte2iagMYbhy6hpu+QNTnyyjeR7wkbVHFDr/74EeXbt
oVN7hAIgTlnStO8qgfcB8inD9GUp0+ke3YXiFuQ8B0SgnfngueM8bbw+S+7mMkrzbdrZPECqoTOp
MaEFIKHA0QjhTPzgCyu8zNLF/8uhqh1vaDqgpPr64Jqxez62PtUFySEFTva50NZESZj3LuNvXeaL
a6vz8oc285YFO9/avnZmcok3ruj8CXxlVknSLFC34JEQ7wCuxi39Fvsh7o6hDkfnU97msK4tz4Ja
MS0WTjZrfqARMbLTi6T/1nqIFWSJHi+zLLJvLYURxRtP/3JqEWqyfaJqJkHiPjel62coHmFS1+gL
02Agb2/iz02/4r/QVYvYdDbq6JupMmai+ICnyy5PA3FKgcPuqJNE0ZaGJ1oBfRPIj9mIEiulX0ro
tTWgnRBkCIx6Hjz/KU3OEiFx9oDa5M6bYXFc2JQI2eJ47oQN3ohYMxwthuWQF6N1hc8YxhyUMqzL
AEL7DWLCHGe5QPwsmTm9t42TFZcVbV4iSqi6yabsyhpICeTivaLp+SAUqSmxyPABKkN9llal1296
PLxsZiLtom1A1e/Gi7KaliuIOk1Hk77SGKBbvR3APlzNbTQMmyZrA3C1ods4Z4BT5v5oY0D619g3
2cepnkd0Bd2MUo/KYaK+/nZe7j/MFKP0DXQN7ZwXdT3PpRNa6LkAzE99YBPNUf4FlMdC15BXRk4l
v63DFJ9BTfqyqBzxiCVQbfXWbfyLCYt2OGGzB3L1pcAWSKmhwhGlfIJJD5PrxwsJ1ilFvBlBiYO9
quiu6+vpgLpCvG+jWH9KUW9rmSerc/fGmPyLBWsMEYx7gAvW8jlid62mWTW6yJ8SaQcfusAZ3rul
BfmSwu4F5+J0PUH2OW/9ujqDLetcjfB5KbEbc9pMpiGA5HpWl3ijet9BzncYc3dZ8ZaIzYuQAZEs
4PMscTDTJJXP1riq4qWKOn96ourdJfdEFgJTORfx7Gmw1TUSmAU9pWENQkTKRPMdCQdZbFbkbeaj
J5vhQURlcmlD0Lt3UaGmQ8IpcOjzvmS4k1xu/Y52788X/f88i7ulhS7x+A07jl02kKR8Hf9gTSB9
z8b4vzt5XD1m9dO/+B+/iBZB8PfICwQnCIBMUzgjiPvl4wGdgplK+kKZkCr278L88u8mMad2HrH7
Urb1/pto4SMzSfULFKjtkDEYmcl/w57xz1CZCj2wfRoDSKmBh365xS9Apb1xMUqN8X6J9mK5Qgf5
t9G4+Xlc/gfyPjdNRjbwj7+9vARimoIYFdEsgDA/ILi/nWhIdRkSbrSeFGL3xRqiOQ+oJGBI/3vM
/w9XMXfx21WIWrTG/3s9URscrM+NfhrFG9H2Ww/yLNKSGfDLRnGJab2V9u2S7br1y+tPQZby5xZm
eiaOwQhJE1iYMj3T5fcHMdLMeQJ46iSsuv/aILM3Y7Q8uxQfubSIi/K9Z1ew1MoJKuRgTwc9eJAi
YJYf6VnOx4we84ObIjy/hS6Z7/pR3rqiUmIH53e+jBDMh4WNObRHofrgqDj+gMkTLFeJs/gd7T7N
kSfziyFQyBg1iDLgw56H4bAvG0edprzf4r2X2jB+sYEqLJlelW27QLWZQARlPS65/QTt0i7lhY2d
JjpcsqYsLJb0yu6sAJ5cSeRoI0CTWkJdjEk16U2hx3KHp+N0OUXVek9TDFOZNnW3uey+Bm4l0XSr
vH1odWo3yLUCmTFc0lwf73W9+LczhaujhTbIvvH6HDqpXWzKyfEPQ4F0tdStcxWipLCnHqE3Gr78
e08a/2WId5dyJSxo1hAnCrUMzhVQO9YDIgzbpJnS2zhX81dwEcutWqmjEAZpuZUK60srW59m9Iw/
4rnQ57sKUaZ7ROCEtwNM9dT3mmqZoIX/3ep8TRqYk+xEbhamBx2M/q1SNl9kBhgi1FWDHMK4Qf+q
3QbA3PC9i8fLMog9Kvo+zcZY1BJY4OAUSGOMEout3LrOE/9pxFkGWbxx+pav+t5f3acIwNYnDXJl
609W9nEsdH5mLwjsADXsnGM9+0+GeRxt0rlbkaXGyjJHRE1vRLyODxPFgU2luY9cy+K8isTwABBH
bkHryYsqnP6LvTNbchTZtu0XsQ2n51USElL0fWa8YNnSN04PX38GUXXvyVDIQpb7+TxUmVVZVboA
x3Ffa84xo6sqHwJPN2vSP4ncuhsyLdmHhd5v3LqqtwOcuF2paTPwDdIg4L1PAbVwknXWFNfDgwkc
yce0zgDabNF1TdrdkDvoms2kf0jLuXtoq4D/uHYbJgYK6jvEd2Q94oo54J8xVqTmdF4Poe/Gcbmd
K6mLYJPDzNlorJ3X1CeSZE9BK99WGbo4NEaxCNYdOsZ78h5DIGgxYSIFdUVqlrF5o2Ui2UV07XfC
qIPvgU2Jk1miBNfa4MLySSPQYUuYX7dKAKrcTFGtbaZwstbjHBqHqarlpVRsTOT53O8tt7JuA3bu
O7Ln9Ftb5OHlYJjPQS7xoRIOSMKa2atQrqSlkSPRomLpyHpe07IOvnNQA9hfDWW70pVO2ZVT5Pw2
ktT5DUaEhoHSAMa3hfsdpbXwwk4agpwiR/UQyriULt3lfgRqSmrfPP7M0H4j+e7HzKNTqvpEHU1+
Tnn/MgtD4xGP9uzRnAOWryum2Dl2Ue/MwRi+OFrQkzVpRncqsg2/j7XM2hjdiNTGjnt8ItBkfoi0
aQ8SmdN1p4/Dt1rXi6uiC90b0ij1R8zWsLtI7FS8UQrzYuAkfKv3GPDDqnZuE9wnmCrM4a5G3ns7
JlF7TRvcuhQjtuVGuuZFWuF2F9Ls17D/rYdq0p1NC4TTx8ns9GtT1RhAimXxonDV3tVslIrVrAYp
qQ2WZW7gLJaE2pKMbsRWm6+irIweZN0nP83ZanzRswilSt7smBpA4izX3FZT1SCAor+/wcBHYIMZ
kfanGvIiG6xF01jK6HGm3EG0PH6IhWkQWZvEJV4EdNt84NeGj5oo58OUTvICMfu0zswgluvEKtRk
ZeaJu6eUY24JxbMgr4XufqnjcLgYYWmoS7hulMY5F0A1fQ2NBZwA/H4PwWu9/8e9H0mg6mTMKZ4d
LK5ETc3cdR+03IcRLQNiCGe8RZEvvw+yJc2m7NO7DC3hLkpU5CKsAq8cGmev7G3bb8m7/GWrmNw1
6J4Xb950BH6Zs3KAWWIyLcV3MlgBu2V4pH83LiTCqRmB5AkVsMBiZdcKy3wg07XeU5DMgX6Y9kIb
gBxN6kPr9U6K7Zc5PHN30V5QlFwIWMuQMNYgWKD569fdpOGR1rMFYJK2zYs9ts2mR99Xr4xaV7yY
YKurN2yC1oTaPfQdLMZGVD4TWJ/vWpcqLuSDwItnoaK5U/P1IMHFqONiqi67b46rt3uaIU5Kzmdi
bpwghck/LMh2iq7XLnAfipaRqXi1cOMrKyWkUyht6FK2Lke/RKUG8x0R/L6mykEeutPnh6QReK7t
0mq7hUU0+21R8YNVcrV8NwbJIMZG/dIuRLzYWAgYb9hsE1H+zh4QhKzmqmNYUhaCwzhTfRboy0B8
SOWxii3QucrIo3f0Gay1DW6iy/To55vzPl2oAHltmReBQM0cWg24aBlyMJaB4uzYjdZ7RD/pM7Vb
d1cUEt6DtBTPRHUFawqCQ/jG6Vg+do0LaUpJ7PF2sKBq4Otx16UL9iqC3XGr15PxTeQy84qKCU5k
JM5OZvQaWG7rwekqfiV8w/fw9ZpHJJeoDUMnvLUiJbxpk859KBJwWdT7IA7UVbFzat360rIhpeER
a8FlNtBN/sdhryGxu21JebqbFbX/1ReB8pSjOKTQ1BLC4yjWv88pJXrs96TyY0dDH7aqUYlruBPK
YxikLDL6QnDKtM5TzDH+itPEuXORy24VtTNfECQYL32tGC+JWU3XfKmsbSQjZTPFsbKB4QCrJQjK
qzlU6vsyygsPP0ruKSnFire73ppUNcrGIWEhVbdqUdACrZvkwqxh1cmS6IqiI4y2ZCJuR7NUL2xY
VV6B3nWfTy32TpkLsByqwUuM0OzQof6+CRwR7gVhpun6bS7PjpjvXMVAzM8J5WJ24vHabtClg4sK
18IguXaFvz69UWWS7y0IPl/cgADiNlANjq0xH0NyLnn8M2B47FKQHSSgkRCnUr4GCBuxBIoF/wBa
Mp3GaxaFaa9VQXGDznjeYIHoQngN1fSswlA1VwUSSW8m8mRri9S9zNwpWXWpndzoaUSKpw5kxOhy
1LHDTOa3PcBvqavxRtoNn247IusdFxAIiHHGS7bRRB0QNIddyOPb1O/dt0ZSQGvlamizgtAvBOqP
HcTfbceCwx6Ig/oFtdj2RoJnAS9j9dDnAWVMgyDiAVYn5UM09SuZFsojrXNIBk7es2M2dKwgPbQV
PMK8mq1ZJav5jYHt9BKyUtVDexBF9qwiM/PyCgIIhR/x/Q06aeSABI1hUL9PVGA7TN4lGjdjYbNC
50MPZmrQxOCq1qltH6zBmDynneo9WZogKfSpB0iauxZpn21PqX5VNPp8p1pgp6hModZcB/zDo6FI
8ltcCBqXRGEk64D/9DbRSWhFmiYDn8gdYxer+rwnatXaDTLeLVd0Y0cj5gLXjK7FHGsEUcX5gzam
tQcjsPBmmvU7rFVElenmpL1OCGYTvg3yQe91atJprFxAJrvtMGitsDGRDpUovxzZ2lthEEnTgRzL
kim45DLSTaYiE1+ZYVNvHacevBLcxS4I4HORIdJeAFmtwfBK1fbYIUYAwcx83VKc02A+rNPGytEQ
Kj8wrd+MWqNvtXHIl32b3DuRreFriB+HMprXtaOEPqvVjhvRrwWQtU0ILxHemPNFKUgXaBMQgqu4
kcEGcWlIwjDyb9VpYRmaleFldsX1krqM1r6jacKKXQCaCa6qIgrXeFgLz4ozCNroJ7vdPCfRa9j1
pp8iN5xXUzf2HvLm8qEifwClYwh4dpVr0UWUWNVtUaTVFyVEUspXPScHtwJ61tvWgy3wOWwyh0CQ
rp/mgxa76c6gxu2jZjYBsIXSuCVQZ75NQqt+qEIME4habThrY00C0mxZ3miTjRTUUbQjnSbZ0hHm
SI5Z6RAmglAw0crvbj3nF8JVdPg5dFlqrCyhPoDioimcXjTFd7b34utoFc6VcLtWXdeaWd71MiEY
jIS64TaYab+2yHNIp4uabevQt9PynGSzlIhpEnlrnuIGEfV3IzLkgFZwnm4M0SZ3hdmW247oia/0
0ChmjjgirifHbb+mWWQfUvK4X4LJVlErF53+rC5fSEvQ0lFJl/FH1JMXUewYVxHijBdy5HGEtXI4
ZGbYX+CuT3+0ZAFCKxU83BJj2y1miPxn3tjqureE8Q1oVUmINNbUg0g14xJehYmikgP2auoLg7Nu
Y3SobFvjSS/s3IOjKOAFkeB8XSrTr7S3nS9aaRee6s7Oml7CjNA/S9ZJn+MGMyMsHXWUQ8brlHHY
WKQXXSRJlvhJ1WcEFNJIxGNXW4eJUwW4bn1eDQIVKal59FnyRyWD/1XQ1Q1Z5VcUbpxN4cIHS0X1
UuuJjlEDfs5KhSNIeDs7413pWvljmeblZTtn2r6uIeWxn8+xu5BFncJIUHy9GZTc57hkKb+mNoPM
OdTmXnSW80z6Er7jqnN2nGLwDylx8AR1piWRyc5u2Som30ahl0+JTOWXqqtGe1cp5iQw/FLR3PWl
GZiIitjSGEpb3Bk63Qwq27Bg0toi+LmjaX3ote4XWj1YaZR3LkfXKSiilvOPolIt7I02GQZKej2X
fVauGl3Jdi2N1zX0rRK3eDVEYKqr9hpaYnhNkBR6ASNLMHc5pgSsSg5QUyfaPe//z8W+RX+57fHP
oexB0d7OB7dsutuU6vfGIMTheawbnQ8XaUqiyIO7pkL0qSvVq5E0wyv02Ye5g5u7teHbbDBICZTB
Mys7Xl/sy132QBDT0CJjl/W9qZI6tA5ItrOiTt3Ofd/B4YkMX3FKY4dp2L7UUguYTVp3hFHlLmfT
RAu/m5NJsior4crEIgPcb7QfOerwPYEE/RrQPiBrzn0xRmO4UCuh7fhTtI0cZftgxMZPTP/1TV+2
0/dwDlBZpEBGuW9TcuW687Dra5s7VjrOTobJWFNf4abogf1i95HxGPdlDbwu5oWtXWLJC/ZUU2S5
W5NcuFaPtFvOIM8syOnNWM3WATEzzPyhtaBJFMG30k1n8uwGx1/aWNfAJgAmmgqnGA3rjT825NWF
/VDcF3MTssNV7vI8x3flTPldECvWrS3VcGMllnYtol7/LegLrctkqDx09+EhKKLupjDH6DIzU/PB
WKzaEKPnQOm+JjRRYGk0u5zl1usrvdrQN1TvgqCz/GyA3l62KW6QXs8eWlbcVTcSAO+6vbqrs470
sRmXEPX8g46Kc4fM4DVyC9tPwogvFhvBAwup4ue621+ylbMPJDSF100oU/a/ZfG7a5M+3mRt9V0H
sv61cTAVcgSA6P198X6rF6Lqggs00smGasnAZGu0x05TaG8qIHJcIhLrEO91ISXe6LqszK0s6PGu
nagGYzjV2WOBHn6Vm5O7i+IlNYES1iO46V/jCMxZndmq1FKvD+o8/MAVlcOH0vI1myoOSRJy4yzA
lOWxKzyOE74CAPTA+29+obv9nEMuXRsoknx2hRnON+dHo8UQ8wheW5PrfqtNw+B3o/XN5ggyJvOl
Wat37KEsKmeUiZTOET8MNxsuDAginiV1CilpUd+EgfB7Vwl+R5Zu3pqqot01o/tbjobyHPLqPdEW
raMNcmQJh6weyUN1BGl6hYnTzR07T4tlsbHasF8RdJyfkcB9rILSAkXtR3vLRd993NXG1q8VveLg
Ljeo3/UKxbi4KpmTcsd5PD9D9P9Q2XWW0cBmLNQMLNdHNVd7xPaABR0TThkCw4NHv4pze/SysMo2
n1d4Tw1Fa5fw7kUmzNL3vryrNlZF+VFwYZETPo6JwScDl8KV2p6Vxr+X9i2VZA31NWZFyDLo1t2j
ejWpzrj2dIYqaL9dplmb+la9GH+YvCsZjvmupA36t0VyBtWELnTqcKhijgc140BoSklvd0q5ixrM
X0Q3lOw4kxpnWo/vJd//XB8vNC0MG1EqzKj3tzJl8ce9odR+PkV6sMoCYtoU3IT7VKOimVH+uK0m
QQUxm6OrLhvPqQOWWfG/6oB/x9fp0SPlW3o0R7MGl3oVqWnY+A5eU49NF4UMOTx9Pl/e9wr/GYT2
quqga6NXdGylGAE9Ta2r1X7bUrq1B3gZq9DWg+tMU2d/nrQREY07emhx6u3nQ5+aP7pmgUxwad58
aDDj7xhFqOmwInBSe7gE2pC6CoVgW1EzuYJpaq6mqA28z4c99errEMQQNHG5pKy9f6x641qlHTMs
8ZXZQeT9k+VS8gstZq1rM38/H+7UC0kgG2J2xJmOONZvhTXaObirDNe05qPU5I7D/+hJXHlnVpmj
jv2/z9IFy8MJnIXmWKjoEqb7z7OkPz78QObA3MS7/BOv8LhSmkxcUVJWd5Yzq98iso79dqAU//nl
npq0aFnQCRmo45Cgvr+7qa238xCqta8juLgzO8IwqpAl9vNRTt1UHuHSvlJpfB4L0wyyP1ALsvS8
rQKoH2hF4Kgjuzepzjy/UxdkAGik709VHj7P0QWNXbHE2rOgDjLbaEP5ajnl6+eXc26Mo5U0NlvN
4kNNmKjWXs1WvcOWfff5ECcnB/NP8HCYHvaHyeEmzlBrLawX9q5XYadqB60saJT1Q/wlwjzogYJV
b0Ik/ptKh6pMUNK5Fe3jq4cAHPIX3mPE7kzU9/fSgL2gK6UryWit0fSU7WLWS+VlpiQQViv3nHjt
431lPMwELvsoMu+O3z3JscqZCFfxcwx1F4Y13dkgD85sJT7ORaTdC2GM0i6aqiWx8c+GqhuKdq7T
TPpxG3brpirjNdkNl3ZCL+PzZ3hiJC4CbZ2x6Ds+hLy5uPwIgnVKn6UNtZHSXMBteazq5PnzcU48
JoETA0SjueyOjGXh/qPXbaHp1t3aLv05Vr06+wZPYp2kxQK2PSNy1D5+Y/V3Qx0tF9SorCUhg0iW
3qVwXxjhKh9spOqj2xN90xfz02SyHzPpf9QbaVDdV2vYnyC3oDPPWusldH93WkMZLa9BNdI4Aqxr
Okl1aPURoP8QzVdYkSnoywIOyQJ+5lzVehDLkvZg99l4PZQdFWw8nBmaRDtZDVY8n7lQ472MaVmb
+YLT11N5AXD4HQtcswypHXQp7mkTtS9uvuj7eud+sqz4Wz539qHLFsJiBvEVc+nWTidqJqO1t8hf
iU06s0JWKdD2pzzgYNRaEXEK+T28gqs5oLCUl6n08BRRb4x1G212Qrx8OJSwcHvNPiiJ0q1HozR8
etvDpm3JQmKcZEMJz75MDbQMSeoG65H1euOGw3q2w3FjsF1xuVsaamt3btTvNuCSMx+tE3MNW4RY
QJOAAVFTv59rUNcku4+J+5IozWWPQXLPUx99vEaEEYyBPvifT+6PGx401GhaQZwhe/nA6CP7oe+H
Ki9912kNktJK+FVh3V5aetXuAidsLyNKr48G6VB/JRt/mwLs5gBDYSQl08tebsUfr1UNPE2JOqsg
pWmavvTWIF4l/Z5HU1jJr7++SAQerEbUOvjreOtIX5Tz5tThQ+hruiIEZ9SUa4mHJ9Kj3sOtiJ11
Q4N9Ai1A0f7zwU8sUwuywKIXzsngg3DZTkMyKNEI+k1Qxjs5FI/hkqmH97/+620A0mTeJxuFEVrF
Y7MLNaAmJKAr84l2eZmmYthoDjrkOtP1v56mbDcQTCGM4vSBq+D9s6uasuxC1OToCjoy7S0Kr3py
A6zG2lJ4+vm3N9BQQV2wvwFQi5zj6IsSxmBmCYnnssxc94lNA+UyTPR0mkxPzyWHfnwBGYytDVsD
k4b28edLog2JrC7nyhTjMdKVF2KAfiaj/hgO1pk9yPIuvz/QMBTHUlS/GCeQUL6/iQsebyoUhBjE
P3k6tVK3NNFcZz14sCU1JSMv/vM7eXpEl60oKei8dMefF6OyHYLfUl+K/pC61bdyEo96vciKycBd
RZ12+fmAH+e+sTiE8FGx62DEo3fcbDh3tIGd+krXHaas9w0jvYkt9cwwHzc2yzAcDRH9svs4Lihg
RxrjmD/a7xVtCd4rjH0FKcv7/GI+LpWMgh0RA4iGM/HY5zIqaJeTRKR+DaaCjBUHdnf32y6su0S2
NNSdeQ2C68wqqX38UjIqCwc5AiYJmMevWpDPJC1EFBNck7zARajPt65Kwfm7dOln+GMouGE4rQgm
ShHrz25F20u1d+0owz2o22w7sC0CDinvAZ6T4lhVbA6WbYFcwh6QxVlPrkaYJnQm88yvP/lgCFhl
xgnkyscPBkkC5nuDV5fqdOElk5sclJE65+cP5uQsQ1e5yHs1opyPXyRD8hkJy8wvgEWtyrL31VQ8
OnZ7btdy4oXFkr3YnSxrQWW/f2FNO9OLShYsRGOFvU8Jov1oqeP286s5tQJZbAHAP3Io5969H2Um
HhqcpJIiHiI5pLf5TBG0RHZBk30nF+Hvd9GcGZGJ8slYsqiPT6hkDKJ/jnhFpzT4udy7Orbu8jp4
+fyqTr08WBvgFHAHubCjezc2aSFmULl+FpvObToJWmyB+ZNmS7mtQ9P5MWQkGVMtbM58qk6teShi
DfbVVMo+HHoonaqRbvQpNlftBjwYSRXhtsJZkswPLNdnRjs14Tn2aEx2TpYfimSETiIhJSLOr8Iq
3eV4u+8GjfSrz2/mERlj2TtxBudmanyO4DkfH/jdThsBHUrATd2gPseRWm4VFMcreIyL7aOxh6dk
sXJ0ZdvfyKlIr02Yz7vIQdMJMcWisZxUGyHJ8ssGBz1G1yXnTrfi5J2H37G8mThvjx1bddCo5oAt
z6fITZugld9E65ZrVGXNPradl26kOmFXEU2MQo+f06Fv9oFbvgK2Xc/WknI15MaeKpK7siacbi4e
+zOH1RPvGj1ttqA2/Ixlf/j+XctsfkM8st0eivlnNQsMFBViyiBDvzJ9+/yhnbgd2Ht4sc2lUPvB
uaiR8qkapM75cyB+qhQcNjl+uWbKCt92wRdQKm/P7DBOvHT454XFjoYv1octdl9n01iHJZeX4A3H
Ib7WUO3Qx6hnPIWTfJL1AFGIjDb/76+VLHjc++xshH68UhqKi9wQ4K/PWe2aLKWaqnR2RzU+JEEs
fJ4cMzyztTn1JLm1C2octDVL2fsnybsytI0hS19RQ7meRI8qAdze3UC4pJ9bHKQ/v8IT3xwukD0U
4ADqtccwkDyojSguubVjH9K5MOpho8pSbnBM2//NUEsGgQMUgTr/0Qehso24zQuOaMIti1szk6Ri
2a11EXdCnFm+Ts1RnRdq8SEslf6jL2mPJK6YqQz4Td49kp76yzQlWDSeXxzKO5zb7V8fjljAMF1o
BL7TPjl+AQUA3VJr5sKftRmNnz3c1129qagDnBnoxMJMSV3FpEzlGRvH8jz/OG1WM0A8NeAImIXm
SziOO2eWj2emhM6fcbShfzfGMkf/GMNVkjQxsKf6CPrFyojj6tCYjXmvdRZhvdnQcBdVmNFDXW0a
KwmfyqG2EQvRq+2cOqX416GGBMINHGVEAQcTxBsIufJjva1JdzCiO9A647qYSMIJYOLtsILRlk4d
cId9GOwj06FJAQ/z1hRLanRC+/5+dnPEVoUgt7TMGyxzvQxcDlBjeJNkKrvDcgnhS+P6JhrtaCfq
ZtpnJhLNXo9gDSt17zup+xiXabPmDqdbiIpofiKEgj7ixHxVDnPlBR2Qq3ZOh8vS0GPSpJNu+/nt
PTU3+YrbgnkC0u/4GEjErGwni7mJTPibHNtvTlTdGLqy1fOS8LKh/C9eO/bcbPYWRx/9w/dP04ym
QpLPUPitjJaa0/WgpfuhLc5sXj+W/IC70TWk8EeNwDr20BHsGun16BY+IvK7qoqBog7OD5k+0YS+
QpCy7kztNayLM0cm/fS4VGm5oxyujzdkbkXceDWY1ETKaf4SjSouodpQ7jC6qJmHZoYzjjRzch/T
Xm7wcwqa2wULudT6vYnK3wTLu9fVTtmK1ijWAcJQJly1o99JBxt3pCl6DuojUkCif8ON2wqL2os9
b0KQ4VpKXqID+XxFwpSRkt5EDFLC7yFis/qF50PcJnB7d+TLyy2OLv49ttR11LSJZ5MR+Sx189yj
OLWmW9ASsL1SZtDFcsv+eH/xoJp5kfaFT1D7RLt3NQ3qLhVtf2ZmnVqL/hjneGPUV32elcSL+46Z
qSC5rW6dR5H3+ety6oNoESpCX4F+m/WG8fjjYlQJsVYSj+3TdHLWOOFXHMZfyjRCU99MZ0xnJwej
XsmZBafrh22vVbMYFVDC0d9ZOSfReUeq8hYFKFrqNj5z+04tBBZlf74WWPY+bH6zaYI7hIrKx4J5
R/C8tSaR9qXM6l9tjGYhss7cyaOIj7fdNqcHjvxLmZQO/9EHeG6qjPvLPo2wA1JbZ00cHODKe41a
/KbUlcg3KkmyXuXq9zHBR/4UYmoIMfBdOaGTbt3SmJ5sLEHYM4KQaPDPn/Spactz1ikjUb+FjPF+
2g5j0ChpxDZnkNUv3Q2fwbY+ZDo6kv9iHNvhpMjxd7HMvR+n6ZUpqtDj+ZxEK6o57bdiUoZN2dVn
PqSntq0UpxBtqMvf7KP3UB9cHBxoL/0Wz0jUIHEdiru6NA+JI26yUj4CzT1TqDg1gf8Y8njDmsxG
hkZPzX1lGHdhV/5yjQxxu3Woy/7MmUM/NX85kdIkY/u4UC3e38d2cIxqHu2cZUabXtuo+j1A2VoT
OexgpU/C9ZLDuM5Zkb1YLl4DRSzKzBrRHxHSLwZFlZdAkh7eaTgWcLXhM4ra+iGc3XLjFFm2zoPG
2Y724Dw7JqsmweENgimlGTczPGR/LrXf6qBhZyF3cqzU16TsrpHiVF7Lli92+mGVT3rsdfmkPVSI
rvnYa+aZ2XTqLriLU5cSB/P2uAGbZVXTFPgT/Lma9zO4uFWrGi+E9F1QM31pYxjFn0/fU494cWYh
lLEpth7f9ioR4STZDPmxJNuxr7q62r6lQOohIcYLbzl7/nzEN+3E0YYQxQzsKY3XhWPm0ZMOFQKP
LCfLfSuf3XUE9/bBiES/LnRoX1GZZc+VlkOUMlBOvtkFnIjIy7ybCQFH0rdThgHl+uc/6sR9Z7Ox
WKBdjIEfjryuNTnkzeqZT/yD4UX1ZF0VEdvGCazIS1KL2UcX+f3zMY8wG28rKKoEqj7Lqg08UXs/
5cPRBOfc80ZDZEXKqofGFkGqvm2Cutm5tqWvmCkoJ80FGFtH64meDM4LQ2w+/yH6ibVy8YUjxwCr
SKPt6IeQsxRaeRvn+JYTndbI4muIdSJG0VYX5gV3xt63CWpkLFakwWcUkYGM0kclt7W/HfRB3U5T
QKynwcZba2f1C9viYhcNTCkcU+kWUZ+5Q5L/a0KMzZLde+SWRB5aYWNTK0XrR5a0F5StvXHCC61M
9YdUL8YbXltMaBMvwkvkdC6xbPZXlfD1MwfzU9dPBwwPur106I8LR5Tbkqxpda4/S8eHCFmaP1pj
/BKDkNp+fq9PDYXwGq0BbnQ+G0dfTZpOUubLZ8kt9WhTwWRk50EK3QEga/jy+Vhvz+34TVuqvzqn
Vz6Dx8d/4KfwsEEO+BV8MGfV0jDG7DUbYhcA7t8UdiYuRKkGt+2oDdeapoR3WquQDwvEaVcVxOa+
/aD/wzecwTcgy3NYcf4/SuBDTubVt3rKvhU//yQ4/Ps//UtwsM3/oMtfGsNEUdKSVlnI/x/Bwf0P
uw90R7Tmljo/U+7fqEzd/Q8dXma2ayxb9z8JDrr9H/YSHK8othqgWYA7/AXB4fgr4i4l8kUbSEGG
Y8LxrC5UDPk5AW6+HQpzXoGHh+0/htNTLkYsUqF5DoOwvCZ/zmwGtHWoQFCQl+LPcX2+peHTKrM1
+ePIdheWOd4+a4h3fzyE23/+vD+pEcenQUZBkL9oV02Wxg8fx5ZOXS/NaPTBf8a7QRvlXVrWrI22
UXlku2Qr0VDiMmSi3DeDfS7PEp7th8ukTKnhQgQAxTM+PgZ3HbTAfrJbv8ysbNyO6FS2pAVihUYo
cTlqUX0YUek3O3wQuVhVgU7kUF3F7JQauqwPJZKkcFUGDl7mIQIQFgosSc48pFvo4Es8EQk8OYGj
ytyvxgpzME5iYkzXSO6n31QW0ns9cdLNjB3Jjww80IFtyQMVfPkFN/G0C/oc/2gViomKh2RtW1Fw
nX1VjuIRTV51XQ80nUAd4KjUYUUMVlN9c/I8VvF59NPvqOGK+iLrn7OumHZNMhaXgQBZgDPPEeuh
1IpLELeUv+Op+ipClf9xGGP3siEW2WNHHty7PWCxTd9UarnnVhX5OoR2I9YBi6++00ISgSihNbAr
sKc9TuVECPFYRjcmzgzKMqDscVhp+GvsuL4rwTeGtJcwaSSt7awaC2XQrI8xhYh82JBnVx/IKZF3
TU6yNJKccWdJke0lMiNP6G3/nKh5/yyT2Xrg6WgeihjNKzQzW3fWKH9M8LbXoc1uJx6KiTzXoPza
kUZXYQEsVN9a8BoQnHD/tYV7aQkl9qWMpt8D/rgnoLvT06TWzYuFQeOSzFhjj2dPPHbZzC6lHYrL
sSzdyzxnM7NxE2kkKyPHvbOyiAdCgpxVXlMFGYD6XvPIp03vKyta0qJChPpaWf8wAv4xTBEIrkmt
mUNfGemkFkYnf4zEUj05SjvtrLjL9qXDw53satjAaSQjq9EReHuq1WT7ClMqlQszxVeujDtFBOl9
iIRvazmRvDYQQK0zAPi/UnVSVwVGW2pnqsqiIcrXeJT9M+2O+cqVPX+UHk27KufbJUau2B2U6jpI
l5ddkeaNQgoCkk6uheg+d9W6Ub7usRPlq57Qn19w7CfiPTTjJjR4EgHisRXZddOGIFEjJwe6476m
pLTbmWuuR7wXAJRHktaxVgXBvaUG8gfN5/mqGKLpSeNDuiuwH27QdKdbJS3an2piiceY3OlNtHi5
hMK9bUKe4xL6BRCaKZoVY/9rqrn6GZ9TuJIzT8Kw8JAYgvlfI0/5moV2cMia9OugNN0hiuv8JnR+
q50L5DBWcgiqTZBr+6gxX4ENyC9EwXXPITD3CMtVGu80XJEbw8heyV3rf7WGXV1XicmkHEkOHyMe
FIbqdhtIo7ohLse4cdvBvOmItXks4qb62plW+YppjdlqY4+vtaB81XGSXCTwGB5GZ3LIVE8cHNvF
UH4LHRzAbA8nQpJqN928XZwT8RI0ZaPcj4D32w05xPMVVdrmpeIYfj+VrXBWFGMJ52sFLvMsydfW
oMZ+S+4RPuRgjHe4pOsfFBVUHlOedjbOIkd+gaLmXkIMsPGNaLq8bi2M3doLxVeRWl/7EsDZj7ju
jK8xjqw09Ht9LgxklrNSeAjthu5qkkNgHoZQ74x7PNm4c41xehJAAdYl3DcCYZZQOClna8s8NNVV
S1G+WGBrLE1dcd2VrrbCGegeDCW9bdVGuSNP5l4xu2sjr/It3jHzbq6pJZn2qF/XZvgQmMF1jsdp
o1Lj8wkFivbAXp8aGpdel9Ff7Izpe+zknWf03c800vK9UoQ/ps6I9tFMP6gQXXVZ5v3gZWY/rimQ
tD+BnEkvjJuLsZXBFrWxwK1PNI6YargothkiYgjja2M2pivFrXrSpbERW4lzUNJKbuJMFnC93UDu
0d2gUlZGY42fylzlcUpNMs+y3+QYtMRTQXkBqmJMxFsU91Nhx56WK+4FEZXVFSX6AccaLyyWb3ER
T+jUO9cJ9zNl9bUmenWvFkrv5zbG4qrVHa8cFG1d6Q6vJeGku0hFqAi/Wr0YyODzu1A86Hngbimu
NJeicPXM07j3P8hZGog14FiKcnHmGXLwaHsfKy/pG2J4LeAHXXaNRjyepnZoOF1BlRQwN58wS26m
oPmhl0O3C82Qbx4fcGeLk7RfRRrCzgSY9j3tWYGlNW22qLaikSackoAxGV8ds0fgqafjRUEu95LY
nX7FpVTaa2u0pp1LSOawpqPtbFzTQV3SGzo7RJ1ekNCcrdGZur2nzqipm4lFBBhCurBYK96rKyNr
qothDuBeAPbco5loNtBweasaLwzRHBUUXFZTK8wDVL/xaR70ZF0v7AKaUP6QwTRVyoOorflbRcg1
1bZ8fqySqsSO37hgP013n3fBdBun+rzpg04e0hwAsUUmFNP9f9g7k+W6kewMv4v32YEhMTnCG+DO
93IUSZHcIChRwgwk5uHp/YFVHVFSlaWw115WtyRcAInMc/7zD9ngE2OFWb005Z3TAjFX4co6iPBZ
9DXl7mpybrYCEyF/tEySRzwzfXbsCJm8No87Gc6oMr1B7GpcTCDKFne5LjjLMYc6Jgl+xT7MyU0k
Iu8Jlx19nyeseNus4qM7TOHWG0N5RUCPTPxsFPcYgrrXer3Mpxk3PlLZLA+fk9puim8yqq+RHzgX
b4L3HshxbHBQhDcGSSfOrhS+fUfFtKUOkthuzjnR7C996szSd6wReq4x5u05nqPMDVI91b4plIT5
hrRHe9poqTYcl7r2CA8Tzb7Xc+tlzPskAQhK0ovsovZrYaa2dqW3cmACp5e4uL6gBdRQTJGj4mtV
CQuFzJVs58TW8KVK9Sro8nGtC1R9h+Qu30DWx6YYf47kLKaVt4syOXVYfkV8hD/fXLy6rSQMW4BD
wsysBIGyG7ZBmlTWzUxW02GJS/XFUK5og0bN2fpuNP+jRCLFlnMIXgV2RW15wV3YYnNW3bubhCPm
tCMt9E7LWg4c2L/zd/pol/mhCO/JO1+/gYwywQnxq95EVk9BFCdFUMfKulmwn7gXlVLcLmayuz5L
MiTGTIKCgiIv3kh7Ul8m1TPdiiFbIPrndIYWXZ/+KL7qxNAfEIu37woDLxJ3LfyjfdyAQZOmeTa2
lKH2pymrKcvWghFji0FmmzQ28iPAfXnJcX44SK0dN0U1shk3aZT6hTLQ2sdWy+HuFZW4LyMPI2nD
jG6igkqjtGx1HS0fv8Krn02x2pqEdb1uyksxfyc1wvUTz6E88epav2UbLN9NRUoheamgHS1l4smO
2Ij8ouHnrJ4T+1gX/VOcaLw7vRZuGRCRNe8jLCbP2ANz//0wbqJVD1pRbL3AMy2Cdl7LX9RDL043
5diRcAsAOxCvimn+jtAg2ZNEXG3LNPF8PRlxtJmtUDN8AjBzRGNe/Ru2w99QphWYJrEZ32SHufzf
eGCNQXIfZvbdIRJGfQqBcNdy2CmDOq0bHHnW8t6s1wyoRL22c4NofCx52H1n/a6h0X/GsNffsv4S
E3dsfs7Pwry+MqtCwQs8yITKP0CCZN04dmdsow7vmVlSEJKhAeIaadOtg2M1YlQLo4Gueo1CQgwx
X6hPrTnMZ9J86ue+l/IGV6jpcaTi/g1S8zeccv2xqxaLmT/srL+pCEFvMmcQZnsQian5Q1vanwgT
tgJNT+MbQVjphqOIBaYPrHjMglAdcE6dsnKq3lJF3exgxvOblIAPPPbHxhfnfjRT64+CoP5z4xsh
Gza8BL0f4WS1GcBZWDWxfX1ZRjHsm6aPN2zNy3YGaMLyvqeCShXNqxOvnymMr/t0lPUJSQUWgqFV
veOQ7dy5doTYucOILRRNVft1Z/2OnQWW+rdmFp6Zu/JecTlah8c/wp1WL6D0zoikJsTfwewkKt3W
hTfvqnlid0pgZhNP7HzHa3s4YJoV7UhDf0Ok8RlvHpNhM+WSsMZo08PMvxoaQ74MCmONZDGzs6YV
5qsB13NCSqbK4YyHhUvosp5tNJng8TTxQRdsJYfIw2xN02NE41NBvZoX3oUCctmVkzmf4a+Mm6aG
v12tO4yBed09mfP2J2E58/fCjTQEpeSZC99s2WNRhFL3ktFw7Hs2sDhcjclplulLoow/tBDPU/oE
oLITf9TqU7nUdyW8bfYUZPZE81HQe3gc+1JLAMLNTG2NKVTXGRSbS0pS227QgRzwVBqeSDCLUFlY
Rv7amH1mn7p8cYYLUbERDylJIo6ktpu2VpTFWtArM8zxbyD+F8sSjP1EKzfcUGk8VSGGbW1tYhXi
EPcWHTNKmk24rP9DSEEfbrSWYU0QJhA+B3hxrnFmwtniHmBOitOYmr7R4rTchGHMHUelV20nNmE8
0CZKeWfC/krMFPm00xqqRhqR1pXtZw3rkQCPCStoLYE7ToGj9NXU0Li5sVRf5rTPdk3SJft+oLrS
spEVuXQ0FCSj909dkr86Df3jMunqxR1zM9k0czLQVPLsvNXK4LQsKwZtxeIeXwfzqHNw3GXmkOxD
+Jxl4GL/fewst3qbZlG9yVmnNjRywyDjgvdpdm5zSyfqXuZaw7xlpOm387L9XBb0MhNuFke83KvX
bu3tyPvJg7johjGQS07eMhLAfqcvUXHEiYmupXRM4l0T564wm/5J03tjS0Rc9Wa1TbJHgDeflU73
vGnKhROgq/T2s5ECKNV1rq47BzNgP5TsJsSouhuT1B2X/5YI6itr4RtptR5PS/JgMaTTlvprVU48
lWIhJpPu0LcSuRyYo9cnAtZB5QwGaj7Bzhyh5JViPTI7AECFUT9DhXYv+gjMglmgd4l01ZyS2Skv
dsSDY+Y470vNsMhoLYcnRqG09+Oc7N0VAWJSqa6LDHzIwQj9kaHk8t3lK122ibsQ7WAXt8PkqC9d
39Fua1Z0o5cSO5sxZkIt+UdLclbuPn71JD1ALIKvWRgVcz8838f8qK+f6rTu7xqR7xsFWPJq1ROW
o02RYufBzG5LHCbIyNq8JpNGAx9Psr7TyoY3U6WUIh9nsSojLNrBeuZzBqsM8+5mBNcxsagAWOXu
cmc+LxEGb9MAuvaxDFHJU0hEJe6DUy/mKxmBeJjtXN99ID6lyfJBi4YvOS5SpG7QBWMclRxySUGV
M+e89KENQWOFB0QkeAzQsvFGJpcN03uAvCXBRS9TAEJjHH8nYme+WvjcymCaI4qRcbXvdCPQK01N
2X2toED5FMDeardowWTFLq3ucZjC24pXHOHNfpxwFfSZ2xuAOAufIKQKILjQjoH/COINVC+qLZmt
wBkAd+O2xC+SeOQCC8oMCz0KHq0B+GKoyswHRBADr/p5MSVAmdWN9VesAowtxlPzY4n1DSHjTX7E
+X3tGyXbGh19ePpAalA0a75LqdEE5ZLwLxUGYE+9sMWZOpf/wG8+DskpA7stq1gehSa+aRohAn7o
CF5fXlAs1S0Eqz+WJtGEOyWBhspKD+81PS8vqjKyDRIV9+J2bf1c6WBoOv7vyoe+W15GJCU3g6TT
CiKtY3MXRvuOZq16nSKKHZJOvcvosM9WY8wjjK26+arhI4qtR9br6OUKoBzCvw9Eb3qXdT3XzboN
I1xqz3mbg0h6iUPNmzX8dQ7R+ZxAp3mIV9SbumQ9BWjQXnWXJSGXvn3v67B6I1Y6unF6BWzUrOsH
8yLciMAhc5vbCVf066O8dT0QUtyesvtiJFebpA92JOhgDx9ng94BAfduFN84bPngToCog7DkDYEK
FkfF6LmX2qMMqefMeBibeQi8Ap9Du6ISlrTDQWyn+oOy8SdLel4kEvz8OOdaecFntrxYBkVssb4D
EuTwLYH0SJLyUlGcjzq7mYyGp3mkTCbA171oVW48iKJks2Ufe8adTr0goQlP4Bd28AEJDh2gpYvF
2ykq43GTTpSfLbuJCmhzsl1EXNmuriaKk45mp+DDxlfGBAWtiEQLZm2oXnNDAFCPYMZmEtIqdBTO
JqYHGwNwmSiXdfF8bLOTw9MAOZrPTSWjz3T1s/Jno1j7iXYChWrM6bYBtHlUDlW7IMh7DgbSdm6g
pST7eOA7yjyTUwvPeno8k7UmtPB+GsHLjHwqkiMBi/VpVDkg4rpVItgytk1mZjc4+WL+aycWqBf+
nmbtcT7EQCZ8kw3oNKKM+QrpBkqj2um/OWU47Tt+ul9S4JlB4tGEqLxSX7CLo+So2yU/koFOE6OS
+AaTz9dhsHhqiyPMo+HGfCrE9aLazDW6oWGsn6lKUun304yjFW5BHnVLbyXXI6aUpLrXlBNVFVJB
zsO8GXpe+Oyin8kMIPWP//z4MOeCoGJf6H3z1Ro5UxWHyrFcuukWZ9p5V8Rpsq/Ik9qaCVVl5Fhs
MswaoxtEVVAsFitZrpS90JGNzoxJdPa9l0tlb+OWBvYDKHZa3JNwub0f1ypgnmpaMmUs/R4ggTse
j06e4i3jypeFSGpMeyhmOwCVbW85XCyrevfUhd2fPMf/H1X+ZlRp2h+kuP95VPk5aSkk2qT866zy
z7/156zStf9FCAzkZeAYuqS/zio9g7EjLB9skRnbMXxkkvjnsFI6GNGvdhAw4+GTOSYzvxaXtfi/
/kMaTDhRxXqM4Qy6B2h7/+dh5crjtlaNtQGZGxr+36b9ZHjFWW/F9plAzuZAfNBKDC4bfExm7Km6
prXefj1G/HE6+scFEbtqMCsszH1+Np8n2txQhsKWEg4PUdYDZ93i9dOtnbu4HOCm/Rsu1Y8cgz+v
J+mw8DSAyvIzp8dL7aVFEibPThXbb6nHBUwkeg+txRb161v7saH/uBSvmneNrpYh8s+D3yYeY4S8
ujxnxWi9JU6KZXy3jrNA6fXrblm8JydL9esmtKb7X1/6H+6SlYT5AOwlHeLG+tT/QuUc62yYNdHI
c2uk7EmIpFH7WdTCZK0wBPz1xX5qXj9ulBUIlwJMmLLtZ+LoRMo0ZkyJPI+VzYUc1dD2kNeek2Xc
OSmIvZmq+FRMUwuvFFpM+0z2PIOxKU9EoBlM8379i/5++zbTaegAGF6Rm/izh1Oqx2GfR6HENIwg
EU519kVtnQb9H68FNcqC/MsYHNLnj4+aIEYtj+dZns121K97KdaKupju+9RQL7++rR8H++tztgmS
go220tHW+f6Pl0o6RUhV1cvzEMbfW3Tn257Zw2/e5j89OzYhwiC4GLvU+iP+snQA76RDqYWhLZ60
59QdOEjIPheBvmSU+7++o59MVf64JdwEdOTukkf4s5oDixR9WIiWPKfE8BQA+FxTJxna9vOG6Ztb
Z9abtGc+0sSb7lG1mkfQSPMP7s3X6T+jb9U/cBn+YQVDHWHb09ZPVUIL+fGmQ1TdYUiZeZ7czjiZ
KA8FLs3Uh0q0rFAUQRhWZkZjw7fqZ2Yp68drKVJs2UGaw68fyj+9AcbvnvTWN/03nmPGnGYqMsXH
O4TTPX4YZM1gfHGWqvG2//tL2TaOKDrkGBOPlx/ve1JuUzVObZ4Ti8freRGfrMjxnA9cmzfx64v9
uNWzfZODttoMIKbhcn9bvqTZV3ldK3EKSRpYfCEa9VLCpnpZRne6HcqZ3eHXV/wZU+WSwLqwYGyb
1Yz/0E/7IKJniYGV4520kJ4K0xdB/9+00709iumeODzeq2nhhxy7qfEAdOhtCyCMsyNKelk3sevD
UnP8fewgHaafLQvASGDxxGLRNwlmqL95SNYHoe6vKCY7FrspC9FDhLcyIH98JzjDpzSypjy1uVaQ
F0SLUyW22EXocXq/0gp0OEGepw25B1WK8GmLftC+axpydbczORGtHzJRSIKQ2NT3xSy698nIWLo0
S3xXa+p0vNGalEgBS2fG7+uRJ9/q2J3uc5tYE2Co7p0YRvPowINpNu0KFSFJrV+6wanObiTNU5Py
AP05w94QswXRMMYyvKduifFGjpmi6jSZFv9068RANoUX2wTfNQn5MlGfmPY+L2uu4fKkP+Ko6hpo
lOmYJFasT3AKbwmkZR4rQbLmyumWvQgXz6aZMKtzSx5Js07Wy/iEtW33nqV5/eKo0lAn4g7ne92l
ahFAegPNZRYlr/rs8cqcxbRXL3mMPZ5quoeXssvsNwKgWe0yNay3WSdps9XVekLTQLwVtIVfcZs2
DkPt1PcN+QRELzBVc5JIDj7772D5o2dxwugzzQpYDR/pysWQYSYCc5I80TAJn+BQ0vWZZvvetPjv
iApMHE4Mz4eZn3PfthGO7IPFVMiTvKcCpsuTDnPpPSsiwDfb7Dy4MiHEE2zQvCfoLvwpEc7mkUkN
/0qRYsqwdDw32Wtt/ceJWnJS71Rr5/jvFnEDtiuZvPmzs/JSZGwTZlWU8+Kc4rUw+fCWj0CcL1pq
TPfEAdhoFDUh7I1V5vo1IR2smgyt4ptjZzzNmbTjLhgqdy6DQYP5dFLrfikGp273TAbrfG/gI10H
QPbEujQArO92FfP9kQ88R9ticfXrGKIsr9IqOhdLbZcWjSEl502XhUTW6aXJWh5S4T21jIrbPcag
sM8FjanSXc6iDtLmtJsh/QIQEiprMkmPoCQ5+cLENymst6GqrTcsZCEpQB338o0169DezYV8E1zW
nI0R2fK1HIbywV2S+SoHWtjU7YRNfCpA2XZ6ogH35dVwJBOHy7RAuFCElqoHBQ7tB2yJkhFAycUJ
3LHS+Ro2uXZmDFspv8hI2EssTHEni6TVuVzmhwyy4ravYqVOGX00lZGdxf6iteVdR8uHb3XYF98q
q+m+uzSDR8tw+msMBnr6+ykNp6DP2JmIaWHjGjXV8BDErJ7tPGvaXWvN9tdpcXRQgxL+Vqs10Q6K
oDP6Xq+SjZ5WJcbCfXXtpYM+Ajy1mGvDYyEfoVNX5L/Z+7qcw7M+d069d9vRflFJ0e3mUi2vNm5I
J8hBEXbMo1xeAeqzLcrlJWj1gdfohtYQgEKWryQjOh2NdtxuMq1x9msxysRnqltj0zSF2NbUgP5A
8bIrXDJ12JhCZvugB33WYhOe1eqYNthfz1Y/fwujaiSIKBF3s1cVz/AxZIBwqPNVmSBYrBk5O1nz
5nSS7yNZxCZkihz0Q6PvClXxD7nimnQfje3fDDGvzhoz1oGJcrPqgqz2UKL7je24UbW+eTVeqHTd
g2Hqs7UpE5QNcvXsXTPMw43sI6b1REQHedfScFezgP5R9Y8qs2sVDGW7Y/Y1o9DSvuZOWz17eWIw
W9WnXStCc9Pn/A4v7Io7TiXidxa294st6xGaoMYbdSIjJUfCK2+1rle3EK9Z1AL2B/KysNOvhZHy
SbQtHcO2UgSDnPEJpsA2THgvAbtt9x41GhtStXj6w6wtLFmMS72nBt16hPH7ZGlbUmymEiiy1ga/
cDC/YiQgqpdQlxOByrUInDnHzrL1OI/dnhwJsltkda6afP3X9AmlUpZ0bEHsxhRmqmK3neijMJ+g
hLOHRX8YlOTTR+BZH+SE/ORg6Zl6UYplS3bGUIEd5WX+YlQYjjC96UdfNyuj4puPW1W8Wmnsqu+z
GqTfDg4GlrnTtYyF5fitcMc6CqxMWJ89O/SOTey1B5iagI7wUZLeJyko/tIOHWNG7HQtmURRQL5R
3T7jINaLTwSaVObBNWL3emjSJLBzrN5jvAkPqbCX3QxV4HHxooLARkeOj4PVFPdMAL8b+fI8GVK/
yTqjO7CvAkwaXgNLqVfGe9TF0Tv8gPFT1ANc3vLFM8AbMsJJZOSMC6y7JINdlbfOCby0rTYT9hWM
xG328SDr22jEP3jSzgjS56sawv09dppkOjewvXTf5i2kAcWO9yTKYSq3k97lzIYaCSlhyW9qXfb3
ReLWAQkX7Vc5CHK2usX8gok5AV62WgyYP0Zi+62L1jaLGwyqicDwfNxe2C680NqkhUtS0jh8CZUY
P41dlN3pfa9dkfZqvWajnUVBk8cQ4EG9Er9GknHtyTm5aibLPAnQVNuPh6h9M5JRnQvcE7ZlYvVn
SLwi9GUHVrfX2fJ2gmJ22ExQikOCs0Jn2sW4OTzYmVKHoTTx2CBl6aLNPVlM2FT43hCNLyRM1P1W
a1uZnKaEJDmCzzRBVH04uhlm2dqo9l7cM4+2SnFJnaV61BLG+4HI+qJkvOho2aFn8VyPnPDf9aFu
r3qlhv3EQXgu0xYCjPJieBdA5+YxZnPbZzLUk0BRWQhGjM5wFxnDaPplGlqKdZk3L2SimT7sdesy
JQCvvqnNXhesgRUArkXTh6T9VsYVcCZ43+zVurt1c0eyIerjt8qw+3DnCdB1uGnyKGVtbD9mz23v
JPdtodePPVyRJyJD5XaAzhbgjgM5CKkKA9E4Zry1pM7GVKOTIGhc4netIKccVRRIdiiGBE4Pj+p2
IExjXzINZdBZhcmNoYHqas0orqykg9GbMCzfucJEWU5+DObZrWMxGzISD5U5a/d7mMfTZ4Uu8+to
hc77aHck1GnKJmsNT1TouynjocYPyXL6jhylZvAYL3N/cDr1HYZ4dNumzBn8hXDHkzlOMQECmHUz
iGJG5kunaYifwPBa5ASYGJodws+NqNmjZcZ2VYsrRn1Wj3PhOeu1mXAPZ3iO7bnqA4cZzg3xvw6T
FlXmN6WXk0RSGpO4i4n3CjizW10eUC3nU/80xTW2p390sP+Phf4GC12t1egW/2cs9CohxLatOvDA
b2WXdPPx/b/+48+/9W8sFHGGu/JdsBI0Mdz5i27Dc/5lEFdL4YQVCWCpzbX+jYV6/wIEpWzEvhoL
FsuhWf83FmqChXr4Ba1G4dbaRf1vsFCsR9b+9y+9GB6rNKoYRDmIZFc7uZ96MZNhYoFUXTuXmqji
umcqawv2rjKERctJuM1I56z82RyI1aMy1SHiwuvEV57TH2ZmUvowqdsrBg3Sq+B0pcvnacmlfNI9
rOg2bEZf4A9Ej8XE5DOJbOvzwBD7Cuppd8v2LMJdUqVYn1A5O1fRyP8ZDPbkEbacxtiKdWl5xid1
ORAxfpc3nflFjPAQz3QBE0xh2+guQwpR9dHMwt65tEQNwX3I7bFnUlqYayIhnoKl0U6ELVSaD79o
t8zQywB/5o3ZaGYQO2b/ghvMCAm0R9FwlZkJs7y6wc1hl/FuP8FcLuyAxPkqQ5AXJo8kTWOaHlMm
B02SDvYRBQ6oGOSZT7bsjWPrdDHdQUr4nTdviatbFRl1gnXVYBh7kKCHmTHRrZ06YXrgj5hXsAPD
AgI6w64OjxaioEGTtp0u3qaMvEhXS4sRXoEjggWS7BZHTG8KBiY/myV2amu7AMvd61puXQ0epZPe
9Y5+7D2Phq1bvPBpKVznk3Ks8KHpZsM9NmFnik3aKitnjLnWMmS/pM8DcxhMNgwnyDBJ4Bmowa8J
QzjZXpWfO8UmiNM+BuBM20JEBfM8npntR24gIhVvncRe7usykom2D2liD5kOI7drEK4a3YieclzK
jePOQ0ygQJ3u3DkMD7IqjGe1mDATllYsDx6Fh/Q7wrWTgxSaS8Z4g83KI9RzsKRtXzLNFVvyBYi/
3ht9Sul9ZNxaYuya5laiv0UtwyLeHOFBFqYN26KVgcHw/JrIsHE7aSEBPF6pH5NhIfojtLfwTnMK
+2pM6WZgmsqqLhiNeh1iyK51/dWZlZgMy4CQTWwGrE0XQznhPGQTjFTLOEZ9c2Wt0UYLhRAprdey
XqgOLRJ4JoJSnazclXbWPgoR303IsvyGy+yiZSJuc5hfdG0kYc9Jwl04zJ80EkrIZMT9AEZjeiFI
WTsqS2a7LqyNk4dg0s9avd22At+CQk7JSfY5kfduBdc0n5ejVvNpGnZuPJIX91p2LkxvPSJYOu5E
IMmi2FWl03UnRGPpsU3GL0Bk+akh4/Nc206/WZYCU18YUwTOBa1U/U4uiucjoJEXogyiWnjCV5Sh
5F/F3ywGfFB+IE+H9IR2rTEHlw3UW3RxkLr6OboQy4HXAiKePUyOT10iSJmrEt0fDCsMJEjNLb8+
PafWLDhlp04dcffvvzFZnTcuSTc7h4/tQNmxyRxFgRItiKLq+liO1qfazO9J6LwserinWtXQsiwP
iU28jdZ6Jyca71uPUe1SGBtYzNsIFi7JL3HgDvKxrWkC5+kqhQ4Ps6qfdo3KSQsMF4SuoXyyTXw7
yDlpN3qRf8sl1AijHMlaJFfpUyLwMqh1PfA6RsWQ5tgEE/dKKiK+UkYBxPN5uo8/hLwj168Ed2vK
wPGGkbWlkFbzPuy9QXR5IGKvP7hN/nVx6Jhhjnsn8rkw/G0IFcDgNr2OvS5lDIpolK9Cv4vi+m4g
x0a43BRh69eTK9O3fN3Nsj50wLPTVpyVMuR9YtT2iU4qDnhhzU7hyPDi1PEz4bewwY3pe9wV+iFy
WoypgUBITFqdc0Tonfo5Mbct2/pdR8KTD7/WO2apcx/azd04dNqObcI9V6kYnYDMve4z+0q/MQYn
HGicuvQ6NfohqLus22u8qJ1W1f21FVnxvTlNHlW1dr80oiO0kBwrYKAg9fqbeSp2xJyQIpkqB8/P
9r4l1oAntNIZtXQH9dnk51XyLZYJNLmY06HGlTjTMbFNu4e8zOydUSzhpzEbr5Som4BOIn10RPpo
Qf7zczG8tYv3bEfw73uLHg+xBRqkHAWAMe6gOBwrO917RhryFGt5behRvR/d5mtJ9s7Wapb2oHXG
g8LCkwWcweIr4nw4W/WoXce6ed976pK38ZOdkd5FT7XVsLrw2Wm3tvBepTe2AZOCIFv3UiXcW7c1
922STvcTr450xgGvLrZR9zULI/05x8Z/05gOn5qQoW84w5UzD1uiuU4YCHc7a6iNc4PMw68HRcIn
6qk4yObc3VMQLse46g6dIkYpCbM97IAkiDxs4xI4/BxmebCEnuMzQ/IQ8OGX/5UYuG4l8Qj3el40
eRcXK4HFaeorGPIioHkiIDS14i94icpgNHr6gpozYcwfdTkcSjQO3rBwsKaetzWa7hNxxkBrTvGV
nu7gufNz6mT5duB+7CmrsgBjguQ8APTpjGJ3Ep6qEUSEaF5P0InAb8Nabfol1s9WYkW7WZiz3/aR
+RJWvSKFWicITTQdYT1uxs40FGZ5G4mhRdnQQDGDERQotHakqljpRtd1tSt71V8MuGBBYhjq4PUa
VHFTPMZiXI9nCKaV7fnCta5HDUsdUebljRapYdpIcDikEPOS9vdlKtyj12bLaRrMRzlp6gumUOTG
hQWZvjvLGaHUmLmOS5iUFWw9zlljO3Te10IMt3pMP9PJsbtvrfJ2LIUI6oy4oznubzKU521jNjsC
daoTsqTPbovvxpQQdCr0bqtzexuD7u2V7VUeRn0O39JFb7Z0Ls0RP3Njm1ZDvLehn/gucXBBQZuH
/+Hw4kWYz5SaK66IWcqeFEIwes/W/W5jnLjpLUULHZv5W+U68ydnpPnMevfFzCwVoCl0nqDJJBsR
2lpgOHH6AKFOAyjTVrcC3ABMc6Lnl+tHxAtLfeQgkHlcCFKpx8+LmrbYFum7arIvTG4dZjHl8Nls
B+LQ+vga4oq1mfH7IPlb6RBCE8zkgkU10ldak5/bZakgOPWSGqGMrnQjP4ChZgHEXMggvVfdu3AZ
wYncuL9De+UeFseuP4vFOxBfMj0MLf4KhKp6SeCh87igPHyvM/cru3O+qyGAb8hm7h+TVD/bpent
ldfMG2sUyTZUNgcEbiQboCoYU5ahlYGoUuO6hJpEF2nVl1RvSerr2vlSyNE7jJU+oaqov+YRlswE
KydoDtSgf2KDbKet2ZtE29rdGOd7WUbtThYy4/BqRflSMzo5w0K0djm14JM2NuYM8zJ3ieeQs0nE
ral/KXPL/kLcHdqiZU2HDeMalk5OwdDzzA3scOHeIHmQxXBy+kVA7tI2pWnchDQqJt9tSed+gr+6
Kag8ghiZcRTjkKLDyzw3/ejsMsbon0j56xr9ikIrKKB+Nt5ytI3xvQptUFQYPpuiU8i/YHcdQ1AA
f5ksz+eQ3PPWTlYqwT2TQW3yqkr9SfavQye7wMBknC4cqNDKq9BvwK2AMCr0xSX0rFCBerp6fjA7
nJ4B9YdTSfp82JjXaZyaj4kk+iJXtntO4oLhbQdrKHO8T/MS7/KBXDVwV7nX9C/gkBRMKdS1tAgf
9agp/Lw2NqGQ5gYuJGZzVuO7xIKcGnsut06NBUzJuitQ5PgYOOhBxYQsSOSwcYEM2U4gcxFmMkCc
RhO2ZPHr6GEJT4G/I2JeELGpHqcKzQ/EDAX7tjiPdjJvsBwtNrQqKctDIL6IHMWZmFfHqpL3Hmae
e3QnX/Oyf6zUjKjVBhMq6FOMzoIxNZZIhFS3UXImh01ZzZVopgEKnjCekACSrgbe+DgBPQVEdnHU
zaS1pDpZi2YFaBFbAjJcWpGFR6B9Uatph0gTyB6Q5D1r9A051+TcIhjfTjmTXw3nOntyw0dHzy91
3MvrRgL39HX5neIXSDNut3q6VEEsMoNXOtxMCDlwjOmLx0amRJwBH+9qWXpbic0WRbcLKiTS/Aqh
7WodlhU7xgP1te2GX7S2wQCNAIN9PGbTXT07Yue1th7MuUPVoyvvRlPpdTnN/TUa16CoSINc2ibz
Y6nN1waKTIEfMbaolYkIbxh8x3PGC9PS94p+A2Xai+Eub5Gy947e9hfa3JmHke3GfDmGbjZsFyH2
efxduDXGu3arXfQ2VYc6a25JSED8F7M9xrUL0p5oO6VobwejMffovPdGZek+tJozQ2cO0FQ7aZn7
CCcN15ZkeZuc/mvYR1+qKmP9VOZd3105VfhYDQuJw1MZvQoBKb6HbQntbwki07ksnvvsqmrTeF61
zzgcfaSuCJ4hUxJ5pukXKdVdOlKdiTbVgq4H9CKaPtKus7AaKc/ELTqswfWzYlo4EtKQ2+UkqH1N
qBjYF4vZhhX8Cj/lm5kx3TTDcfZj02j/m70z6Y0bS7v0L2KCl+Ml0OhFMOY5NFiSN4QsyyQv53n4
9f2EK7O6nNnI+mrRuwJykYYtKRQD+d7znvOcejFYpCtxv2ZvaaFgB8axyODjGoC5xsJMGfDYoi/J
tOe34a4O99rIFk45yUbFWlj7pUEgwC+StnwzBjTFcWBzWNtl9Tx0Mt315Bd2TNXJzqOHd2N5ubUu
pzk8DHrnrOkGe5pqknaQnS6e7NQ1jzXxAxG5O8xRzOLNlPXWSKdk3xFYXNMOXz9Z+QTZqTbeOcOr
U5JbHPBD/TLPYY+LswiP5uiafgcw4wTpj1zhPI4bsyBrouiKXPek09et52IBJjgRmDl7o9y0luFI
CjSj/XCBlnfv0SPonJuU3liwzZ1SmSsjSoOLI1oHXsz0jRQvErPh4gBNecYYaqmfB4tWq2kHMBIs
6dCfRVYwVjSRy73Y+wp3Il5W0jURpNkSaaWdMwbV83JI+PaNN/gdn52QvQdv14zYpUHSAkaLX4yj
Wkekj3fMjTs3yxVb8qxf33kzK67mdH1mdr5KsQEpOJAcpiQmHQ011k1RXMxRvfVs7O6xAj05cavm
LsR6liR/4x3AYclFCaxzaQSuTa9y5ms9x49CGNXBnRqdLEMab5uEotO6psCYzJN+aJOq3TeF+aOa
iVp7KZ3qnC2MOT4Lru6rkTTEVdW8jEWCWd9LwCSk6eBrg4bkX8TtMqmkdhgsdY0NWtuTIjuFjvul
kCizzNcVADne/s04rnOhb2hq6alRtDnLgKK8pxP5VrJj/xS3n3NR3pyiPU0ltdD1FCxnYkOoDPem
XDP3M5zJi6GN+PXwPuN49vVo5Kps68E2ApS3wpiOvj1O+4FPqt/dE4t613KNtEVNtrr/1rvqG5Ev
6MvVFQvFuIubyVhyhDxwif4Cyykn/DuuOGrxThaUlLV9g7GFBeuZSghjI8cBGWXmpotpeVeX4mFS
2k6qbjX3uAcIJuao+dGcv1SWhmwyDINcG6l44tr5YEzhxG/Ut6vkZ8+0HPyQNd+y1XSYPpjdUQSW
IoiHfUQIkCrR/FveFt5NhRovpLQ3FabfpTOa87MU1hUkPjH9UhjEGfR129juwqKwFQ5VQfaL1c8E
TsRVT1kQfUpRnZvZOCTSeTeFsS7T91Zkm66VP+q7p1qX8bSCZK4oUPeWlcp9wX50OVf9j7IF4Zpq
ydeo0qJVZRn39iPNTwy2lOks75YF5YXLPEcLiMTM2KICyGvqWkdcoP2mq53RL0HjXPCCG3uNmb5c
jCFk/6HnUN5XU80/4k5e9gnRUL2sVnkz5vUyal1czs6hJKSOg9p31JgxiCVpt0bFCSmS6OienYVb
cYeequ4In5FOLfLk3oLtQ72L0yq4Sq5q7aJoRG1njMY4SBYjE3n7pFlO1rDabXBB11oy1L4pIqQ2
Vi18CrPK6OK1sjxRESziObKDEs2BBIl+7KBCfWuS0U1aUCdeg2Lx/0ev33wW5/fss/lf90XAB8MF
17mo/d+//rH5x5/xmN2hRb/8YfVT8r51n/X08NmwnfrDk3v/l//Tv/xdOP+3Sryt/xslvmli/gMF
+6sW//Pr/tDi5W9wze+iPlUmvwvuvzOUPPEb1CLceQZOtT/oSfzv76K7qf+Gg4qluAeGB2q2Lf8T
0R2B/1fN3QLVRPOHIMVp4oH7i00MObiyMVolu0yBOnFDgkukUvhszBmxN5ud4LatbNA9hmi5EQnS
G9aiv8NwCs6SzzOxfgZSYkGo5gkQ8YUnJkJTSWAQaIiJDriThuesTGqWoo2Ku/kQxO7U8dkoWcCJ
Fr6KSzCPR8lFborg7Z5/MlNIbJudX9Ehtq4j02toSzadh+peuFhjzdjIYRivPykhP9Esbm8F+8Ie
Mao4OVkbHiZxRwqgyneKrOY1wCjSCAQ/d1M3KS74kcVMvU2nEr30kX1ep+0lU5ZgRoR6+b0PzdBZ
D57LdKv3QRivsi4ca241kWa/Rbo3UZrOGraNDkVrYqxeDMy0w7XCQhIt3JAy9vNMibhcF5QphA+U
DDpr8ttZZS3iMNO5mrI215dapJv2Tlj3fxmS3HJfxzop8w3SpbMIcdFCh5wirlyBaNxwKQY5m9IH
OCKwgmFeCnTXWaByf8vmKbz07lSsCkJLKMTuVJW4zSr5Ondjq3FVHMYVeWqAGs68bPkT5qCeNIWq
+rPL2Nj4iR6a29QxBXO4USyHIOhfa1j70ks3WZ3dKQQy3UhvXda9VBAxHe43TAWVVZVXGoQN3jAl
68G2o+Rem7zg1jvT+MzNLHnVI4DXbppHeJQ6EAVxYn9q+ageJDnRBaGUiopwzVtH7LvpWfbMN4AC
3HhoG1jGbp3vYi9v91ZAu4cQ6UOUquTWjzhvFq5GXVM+VPB9BocBIN+N3vRE1gvGvOZ5zTf7HtDK
CF0uR07JuySkpEwf2uzg6mkDh8hCBJ3jlImYZFiliWgTjoX34QDBSDkU1uraa071HvbcfhkCJv3s
TZIbRKuEtifWyFdNeq7f8NBOmwF8yxfTSJ+UVhpvDmaG0CcN/BFjjfziSD5U1mBaa27p1i7kaItI
PZLSNIfPACro+4x6uPJK+owxMYTtOxLfSs0xXYvRYC2Scjj0VmRf0qRJ12aP35BRKCi2dWgluwLO
8Ak2CJ33RifPws1BlRhDu/NUQkzNmjym/KJ5aroivJiDXWwTMzMPMIXGcwrMeZuFpQ3jOsJZ3Zfq
tcoj9cYrmm7GsTMPXTGn2y7PyzNGz/SjDFs6y4M6dPdxbc7Xym57Djbk9zNMhT07YukyVbRZivkU
2RwnWXzCUmfevFl3oJrwkdimYx0g38s43uccPi8dosSxr834ZWx0ckrmNOinMunjUxsl1VOXdMMj
HMcS13CYrzT4W28omupL3TvtgdJiMI+I1YpuaXc21iKLsqute8EOoOuwAQcZLnXlyXVd9fYPu6+r
DcmQ6WVUBN0QIzFDlRmZ3OBETIlEcRfpd8shK6w83BleeZjoEEbWNBlOre57lw/GAvtyutUh1i9y
mxOTEA3h9zh310akw3MdneobUf3uoFdDvE6xcPhObg03VXD0jCDDb4u6M2/BNEyvXRHPH3Yg+htP
SHAZi7J7QYUXfm8N2ZLPSbssslHBXrHUprSUUxFLK5JnoOTphpedT4t2p3G7Sfkd7kS7mUE9NIj2
urmCImmRCq3bK8iv3ECdnO6krT4iFmkbP2YjYo2CG6DjrcxhBtHhiZhnf4qC7FqiFZ6NwghfIfyl
m9n2qjUJdRyfOEz0kxMn+slrE++ssT27TWPfcaOg9OhYFCLdeOl4SauuxG7EB3XfdaG1nBF5aZwf
WgbXRIT7suBYEUon9nky8lNXIde4JpcaFM+D5thqb1SWeHQmFly+3mqB31TO9BGpgWL4gWLsmKFT
qW0zNdU3toUs1lSy517irYKqML4qjs27tLHTTQX2/0nUqnkI6QM/G+hxVEVVxN2AeVbPTd55yL3u
fOoZDt/LomNNK8TwkMa4p1jGNe4xH4bpO5FtuneTsLK3eW4Pey3M+k2AN+/ct7W5J8edr2VcVV8G
224wKHEGgHkwb8x4jG7c2co3x+uKb7LN3R9TnOAVddomXGAK/44Coe7hQbS0tgT/L7vDNDb20hV6
i9jH4/Q9jPI7SU86bsgm7d/LDJ3K743BJL85a2p/b3X6Qp1CuypcbHlghuPAtx2V/MgtUa0x01Yv
MswdZ2UVYfbNDEO5yTFsnDoRyEOPdZv4/FzvIsx5tFIRBp0M7m8oam16bnGeX5TMmlOCd3HVUSRC
V5XWnoIWB6uyEvTq1OU02efdCwELbNAl2i7rOyBui8YculsZNvI4a970qZtd2uGYjLldezzHh3Ro
tacosp23Kqb/Z0xYsDD3UgV4v2jTjTPPAdR7XRYkTXPzDNGbjkJab5cJ3h2spIEtN26LSMZ7YohN
fGNaBTKG1pqxcOV7os+gz2Pz3eqa4qSFuf0oEaMXQh/N49B6OFjCybjCItZ9UB+n+wu4r2gO38xt
5/dTHt+Bdsapk63ahUaBJynKyUWEhvnsyrZfja6GjFsV9kZzFEKi55gryQZmyWGYSsPCLHfsM5ob
nCzrg9QsJhrRlvOyG3rvUdiYAnK8m2s9qsWTHajI4rxYWtckqMhPGv3o3dIQLBYUxcIfdPMog3rg
Zc8sHScDEilcnL3XGnIlYq36jLoY06c2IQUHbeVuWT6VGIkabJPB1FzLOS2peyox5EWGsR0hbvlk
JTV/GGZv3gSidl+YBYyn0fTUtLgDpX7ITOveMoiO6yApX+0qdVea8m6mAWuA309vmTsG+NcGlzw6
slsV4SWvtZ2D9SH2ATHXATftav6Iyzqr2MUGw97oxqVdcHujLSPkrWlxpFGJfQ2YTfEFc7PuSIwo
Nsu1q5YmrX+KRZvVnU1AJBx86y9AYrNLj2mj9APWRRvud/m6tzrwRLh211os3C2mR3lxhTtyV3Dj
NwY0B8VXIWhXU7DtShWwRU7wL7sCUN7OTkPh885OrwRL8QnU1qiw7+oF42vfTFSMJcODU9/tfbM5
7Bx9yi+oECwoU9OpeXN4LtLmHKFAJsYm0bmsYH5hmB6ZVDGFGvrw2Otp+KwnRfqMHx9kF4YBy2fV
VF3KpPXIBd0rVUM72OluiY8k1IlAoU1wB0MyDnYx1tt5OYam2qsWiwXrNIEvMw69YsvZL2w+zUy5
jZegkUwCqwCAnWPQg4wZAUzs7ZTtraM15gmRdDp7FUKsl8Sh34bVuI/yYV6FDP6vMyq3spyn0AFK
0hnxGbeh4Le09lniiq9gSI27NS/1qwA7w8LNnFcx98Zuouxv0Q+Ruaw6wselOb/XEcA5V7vJEkHP
I9q8TGdBiL1iO1O0+bDRYTH7CUa3kSPCIU5FtkopY+FlMddgSC2fk2q3NFOGGy2NCdTH5gme3RuI
LLTavoUhliTpMkkkWmCW8sRkWC/TDHkAf1S5KFwr37O1Ntm/yXUU5tOepcMlIjjwxazzNPHlWGS+
7uT1WkC19WdtnP0g6cy7BZkzOAW/LgIKFjtlvk2aMSI8YkrIPInb2HYvoxMlfunkyQleZfKuQcg3
7m6XrG2cbYkFdY+ArZ+iLI2X2C0tf5Y1t7kmindx6cr11LSzX2I79icLs25ZtOGZLA13diIgF1vn
l6N7YxXPRCQwQtctYiAui3/xj/0/Ulq/5inxiOECw3TB3g7W1V9bHKIA+SDuZLxTlNIwwo2QIetZ
cpW24b08WnpefcBAJwqPzyFZ/v0P/zWU9Y8f7tA6hF2eyI7w/pQkwsnFJmQu450YYYHOqibvHqfR
RSZe8vD3P+rXmN/PH2WSo7wHCon5uX8OLcU4oZwxIkAv4LPkKz4jE9H3KSw+//7n/AWBzRNK+xUx
M0FwWBBu/jVpRMhjwonihruuRDeOZG3tnO4nlzNuATkkwCV7L2IrPlnZe4k3PeSqAk6BGsP74Zq9
Wr76+4f015f47rSz7p09BCX+UhjR6a2MWk4ZuwoW0Em/I8VMxZrx7r4ndqeHUf0xdj2vs4AD+/Nn
/9fJ+W/1I2zj//Iy/RXAXeQUc/zJx/nza37XjhCOftMNqFsEp3XyxjY1V79rR9ScweZGszdJk+pc
c1Gq/q+Pk+wif2WA67Khdf2Lj9P6jfw5pWxgucmuOZb4TyQly/wTXUsn1EnbCf+ZFLFS//enTGuJ
vk6+c4JdwZ5KILlmrDGGCMCOXTnJtHWB6ucI5iHIBuzQ5QnmseanSILfmwAHEepJZkDh0HEQ76K5
Qitn7HY+ZhzmK5AeEkN2Vk7Hgu1Y+hLPVkX4Zta/KzMcIdl1ydgtdDKYd7xu35ubmBjvMx4zFy9k
5fX9nmV2PZxqrtCrqE24EU/sc/APOtAcuUz4ogvaBRuLo95ByVvUpSTgpPLZWKLxfu07o14ZbF52
Vj9yHJyUFJ+OrSPi/ixO8CQf2BXKE6sBy4niE80lw44h191qlKft+iJTSLBxPt76StsYqjOWheGB
FhtpgNTSlsVvWNwfFe6Ol9FuSp8lPc6TaTxGnkAKuFsshGBFIzBvd0WqOOS5Zm0zR+ZcKhhy6oab
VoCmvOCV51nW505cYyO294DgmmtTDso5DOSsP3hGgBA1ngrqJ0od511bW41GYL8Ox2SlalDe1gBo
cVPLMoKHOhrDCZoHNM30vnMSQs/XGISyHkS2FZEY3lLYGBUVpNik7Dv3gPhEFmyGCYojGAEK4oFi
00SNxGj0O5FhluqZ+SkkdFo2rfT6Jjta7wnOLUuDu3pvGoLQ3kRaBgDr+N3L3VL98HA5/KDogRPP
2cjphRKPLp6BtdPGLnmXEpf6Kz50LBqk7PojoNFk72C34Ymqk4ACi7RTu5jdn7mqU6IXoqhXeoxZ
LoiS4dJQhbzQ41jxtmT5uZwINvoautNeqqSAjqrPa+InySaB3i3icnxonc4CW6alxjL2OA/4adWG
eylb1/Itk2fbN5QMtqhEbE1S6kV29MfUa0bs5r0wyvTDaCthcoOH77Ooq7u4JAPJih7wER7DxhP7
xsQiY5lhyjyDNWRr5d3XSFl968+FZV/vlY42s0kZ0kZm6YdQWQS+SMZsetPC6MqPOyHtlRsxi/GW
g0G+77qlulgicFkTyKFbJIaeHO4eM1ZFyJNLmTj5rgeVdY7bQLFlb1Pr6Eg173NGbBYkOoeuLnrn
MeKf1TFNAQI4O1HD0N1ZzlF33eY1GpPgKxEYb12Ad9qwtrRWSZXk+0645bNq5jOQX/t2f2dfEDn1
paubmGIrcSJvwU44JvkozdLmOM1ml2eg1H8UlHVeCjKvr2EZz4e6sui165N026QsZabYCTdK9ckm
IHQMfLNsvhsDLX6lU3uPoUV2xDGlcYSq+GU29AvABCzHmImOydzbTBqVtlWqGV7sChLTQiXjgLXM
NN4gUaPzdNNccG9OdfOBYpkOcagxf2iuxP7R8mysk1m1u65NPxwAZXiykfWWWjdV3iLpHeuxvIcy
cC31xYclp/AJc0qoI57X9jfcFmRHsBLzPUpthyZn+EyspOM7IEyDjgkrGbEDS6UUFHE1rs08lNvR
pr9wADUoF6Dd1bq1SS8v3K6ND4KYzhNnTDZfPD9PzVjdeFtjUDImGOaRRrYr8LYa/BrJcFy5e1lr
sNlAc8rvo5NHVy+V8bYPivy7G+veMtVJKS/KjBaG1VRY8IF1AdtQPbRZLXc480diq5P9KAC3ZpwC
JwP5wAz8oWXXpyuxnEYb96/rVvFZpT1X9k43vxZpSKVR1GH2H4SllqPu2G+2HLylKcr5oRhxSllu
Pbxg+mD+NFVxMtKSbvneHT9g3+JBNMz2R4iRgINDBdE4jZrNaBnmq4HZ9jKL2Lv0wBCvU24Xa5Hi
9zdYHB+oJdQfOeuR9uEImVTromjCVUNY711SQLS0xq54gJtFdnHiEONHqtMWFgeiH2yT9W3e5+6b
Sc2Mtpx5a61mLjl+1E49UakQplRecOWXAxYYV/bOyahIyvKJNDnlCeM5rFAU5WBH+8Kry2slWCi3
xAR5Zr1o+oynun2kNrJSfmUEcO31Ka3YTOKvCcbKWQhon7u5nqbOt4zqkyYDc8W47AE/M4oTllXl
k5Guj3NeDLfU1VYIR96pwuZMhHMi9QWqSktOkS6qJXt19TVtelhedIed3FJi/R5EgzYGlv/BAn28
7SVqXTEGMWpMYAF5As92qfsyecnQbV5CmddX7AYBAK4gPnRjhYmVbcWzqK1pRbRMbSbWj6tganGB
0HgVLS1+W0QZjsHtjsRUj6/X7Z4tWkemRWw1+VJDFPId24K7pkf6lagUa3RXBsU+HzT8W1kyTAdy
wFnixzW8K1lYJs9jO7xaI74Bu8fUjImXkzu+3HkvYuF8GHx/zS+CPL4SIxzYxureC4kxnLTWzI1e
UiFyxxY28Rph0zkCBy2foNnXIC3tmlV4GMjYWsphPHZVUa9ZHxAX/u9w/HNF+++GY4vzyN8Nx5ck
fY+K7Nfp+B9f9Pt07Fm/MZEyuRAZpsTZ9pg+/5iOdfM3rkvsTF2A5ne0yz+nYzpo+BuOZ2Cg7nvX
P5at5m8OOAdszQbkCr7uP1q22vafJmNBRzCtXuxbeQSCU+efjoB1n8h8dES1t1ptXJq4Pduob9dA
I+TNjvKIBLoXaghDdJHYq6R2OrzArU10x3UMxpoRiMeMfSTz4mBDvNasn7ivpFAivFhdWwSLr30d
u2/27OT7SISkZAZlLD0NsETFPJPtAbqCik08rjS9yo8Aecki51EJxXaCALjJJoGz5U5hnCMDKzoZ
HO8NpCUeVubxcFG31eSQzBk7eZ1Iiy3dIo6ONHa01sp0+jz3vZDlxXvfatErFL8mY79RJDS6MxM4
x9bWoxaabprplo9sQDZ6QYJHmsMZxZpesLWs0rk8Fw0NDrRRNfQJgM5TVkBC2jHrcYXzTteyfW5b
NuMRF0b8RswgDH9nabCNHijy5flEB5uybsCDTm8GilXfUwkAqEjoHwM8dmStJIrtASWN4XHGNK4K
DLxZh5txWjhdbuaLXFINwNXJY+e4iOTMAmKJOGvNxJHgOpV+jRcmchMcd2zG1Pc5mCYwHH6LfGyj
6xRcKF3D6sONkYxBfaYbRtvp2F2vOqPgAu2RnXFvkc9oonwXaUCTQ2zPj4nmdDFMX6IrvciHm0jJ
KzheOb0z+CYrhtqUSuEpWsZFU617mSVH7tnmpmisDCdn222SvGeBUuUFXJ8+7e7Ae5+tNO0mWV4s
TScKL1Sg41CP0nHpgAfmSmybC+WEBQVwbG3Z6WYvUK4RcpMAY9as9eUlVc4znqjwZoZVc8X95N64
B/dvUSZHlmd0adRlNN54PxTrqS/iLylkw2tqFBO37VIz/KEjghG4RrDEh+SePS8JvkTlaG7HyNEu
Gs0b7aKpWQH3bm0eAydIyd1p8bwUzOzTl/Ju4CRA7zxXjsgfORGQecATROEyK2xz9Bnf3dGnLXfe
5bXhgGDBi4ofO293A7uMzZBSbU6A3jx4MwPPQpT28IQxBvC5LAmcLTvOkz/EAEh5YbqzPS7CIs9X
GIQAcGDXwM8wu7t6sJ9U5QJq6Sw6BnD2HQUmAnRuouE4Duquv3RhaBzEOBZby/I69sRkBRZd2tS3
KHXyLzW2oE2P2e3bYEQvogKq3KZS7nmlYcqUmKKBvsvTPKXjLQDZssdQWD+FwpxfO3PO8K0Oo/Gh
ilo/aHPuqkVVme6e1K23tlT52XtVsBW2Xq0YvWdeQVc9eonsXtm6pi+Q5eIXc2jj+3FcJi+Vlnsc
JfmEOVpL+zT0qBXe1XYNHB/EGCeXTMbphhF/IvGbU18yYgtEIUs4xfK12kUogA2zPSuCw44eX/NA
jftRK0fYuWFi8i7GOBLZckwXcas1S3IdE1UcXekPAeM1z0vLQEhza0h/Q2k3w77QvXzJGGl8sYBK
Xlqtfo7n+lGVmvt9tJEXFjoVCNRrDIRSfaOc1ZNbK+uQ6RNZ9tYi+aWaYAk5ZudZjXsC9V3x0eia
x5mZemnXevHhdDCMy2Eurmbgzd+qAUmdDSXRGy8jUh+q0HoOKZrynQrr6d3dgecNVMEJ3lL3dqeS
54ytyMIZtt9EiNlXIwDUuAzfGzOKP1MCKX7TV0ejI+hnO8O4jPqOgTSiT8GkIRn/FovEIzRYLAEY
6TBQtwZ5mMSKdKooRm1dF7T+4SSTxS1RzT0+0gpvlXajOPdgESEIB7GOUzYbYD4YUTs+FIMFRiIJ
B/OxbwP5LRkyGDBd3AG2kByyV0CypwdLCyTHpdx+x65WHCA71BiuacPhn+rwXkISt7j4ZERyb2Cr
5LIBfZqE1pxdSOQTVCFzWArTxmHZxNGuyGRP8xbK6VETRnHGHkWnLvYCv9VHmrJl/iAGZ9qFGp0S
fNOQRqeg2WE78uBnWuNRaw2SEFgjPqyitn8UmvU9LivjKNy+YfCusmmRegAeas7jhP6SEwcoefLM
JDkyV2IlUPNHpBvA4nWqQKxxfC70+hF3nO5LQVtlDqGJ2IETrWMYbBud1eqtEnWx0hyDod5qhmYb
auQ+kj7ENhkHYLBr8YIzytqo0NbXfN4/1JzLh4oWBT/CMv9EcxZXkKgu9wMcjlUNVjA9YTSBltHk
/anIdSqrBkJ4CydjE2+hMNx452bLXPeGa4xH6ns1NhgmjVKkjD2W/ELjprXnEU5Lg8McZO3SZpGU
2Nk1CzQyGMZU7ETesgDHGkEvhB4fNdwX+J3yYtN2YwcwZWzfONhEy1QW7F3c5GvbiG+qInkDBnY+
kvcLu4VDA9vVklWGsFCwCMoig87PsfkhzD5ZQUHoHhUnsBW2g3pVhDQkW5JomVlrwSPrpebs6G67
GTyTbpuGU3sPlk/gUvGYkS0jIyFXR9pu6A4YwCLfzgl16nRCVSNM8hCCxHfyv2LFDpTXVcqvkUw/
a1ajO1Pjdq+7yZ2hzP+xSvGopLCdbR+3+k5XqbXsY0yfRhuLIwdk9eEp0NNtGmmbFhLFwmqC9Kba
lP07VrN12aqK3DGFAl2VeluT7f3aHZm8KKO3N4kR9Yc4K7CdpSOtROSbtaVOw6c/Ukm5MumW+mjt
ISY6mj7FHZvAboqc7dCbZOLs02wN5TanHmqhl56xLoT9Uenlresko0OMHRqlbcMlGnCXqdEdheE/
iiA5xMnMhJFyfk704uyW9c29p5aaajMPGcIlZ5qlHuUPFJwlezx54ZoWXhJ1Hlx2J86NBSrbHgZv
uA6s9GRmmvbgNZhbUqfztlhhQjo0shulYFdcltG6zciUzeRHQK9MN6/vxJIelXTTtJhV2rnMl1ZY
SAylndjkNFZxEXbNi4bFe8G13X1qoWltccIWvmeLT7Z72sqGpr+IM5aRRlza3MgSwgm52d0GQ3gf
cTZVNMDz9mNnv3XGPme/iDLhwStb9HYnfDIp3W7Mam+r8lBbhPEs91k73dLYvveGPf/3LPU/OksZ
0vnbRcP581v93iS/nqX+8UV/nKXs30xhYUa9LwN1lgZ8v3+epVhC2OwfHMkZ645++Oei4X7IoqpE
OrSquNK+01D/AEbo/8ligTDyr17VezM0uj2sRhRATv1/RrymZqdxg4/6o5nNXh+d5qQ2DE7kJrWX
U37sXT5k+LdigJ3YHojSLHirD0+2rJ1dM7fBY5rJYF7kPPxTLZRzwbDgHEeF1ZbwkkYXWJMiTRtc
6NZg4rtXq8mycy3dSi17w+vWXivjszFKks1k5kmH9XQtllCUfOK45hlUns2Aq1drnbH8miR6fm2H
oXvwcofkQEwH1BfwA8Pe0oAILMbayV916sS+dHqkGYtKFt5DGsnsoTZarILJvKP6YtzgVwivDr0J
D0Dm6wd2/cEaM4ZzmQMaNrTBbPfcSmdyLmbi944YV1ZksQ+OsS8+daR53103q7ZgkAKuz7MzXisU
0avjOtFLBfBo8hFnyqUZ9sbai1zx6NpV9GCPjlr1OueXhabn47EOBxTTqnlma92CMRQGmWELdd7X
zXJ+ytsu8cFVfUtGWHoLbiQIKlBxjhXXwoSQnd18jfOZea/iNXxOE5Wd5dBHa62N5n2dsTVdROxP
lmkvXV/lQNxx8mjx1fAatdXS8EIiRa3Bb1ASFNn4++nJ2epDgTQb5d2RAoCYyHPm0AiRDdMjKlO3
TkaP8xjWm4skSredWPCe3EofjohL05YlrfmOq7jYEwptHx0JSB1JSUtWwA1JHtcRbAoay7rTLCp9
XQmXmS9I85vW6uZjO1ntG8SU9MfEMv/J6Lt46bBMumSNrQFQdddMDu0rz1U5+SxYPeQrmb2addyv
heS6y51cx4+bzBsEdm3FYX78Xg1Nc8EMVBzV2I6+R1tIxcFi4niBN9b7uDeo1H5VC0Lp2mzmeCTI
Fq4slNpb3txHYser2tUUZPMi0wviOCgJRAit997o5QEUFFxO0y7PVs2k0uU6eQwI5z5DGZ2uQvPG
Vc8i4VjOlrVNOclvkSPTT67T6sptLuc9Fc6XhGNwuVB2oH2QJ6NNLwgbQefE4DA9s2LvDnnsuGhB
3KlizlQLyqzUEsSf/RqLTH+pRzUeHS/RV5HVdKfYLTlrFWXV36gzmN+oHKHNXkvL8VDacfgEgN6+
SHzTrKDCDSf5/BrrTfuAedFYJbbZYkvqZzIXQuTuwibZT3dCCw3DaUAWLhoyzcMilg6Cp1IBPk5R
77iH0QUGMQEPCmoqG0NMSdkXLiMlGjFW2Dys9FXfZfYq1kpG4Iij+L0Kpvw/7J3JcuRItmR/paT3
CIEZ5kVv3AGfSOc8xgbCmDAb5vHr+4AR8YqV0pUvc5+bKqnMYpD0cIdd06t6dIt07QaYWOrrIiqi
6yY2JQ1rtvE5T3JsNny2p+c2jB1cPm4/39t2ZkRbeElasIBKPqDVF6d+QSrZFJozhtuBAtFhp7AV
X6cAegUxYpUVVxo+qCdHKEx3jl2GVN3UdciTJMEpthTlt1zoXGB6u5jOxuIwImOoTmgvmwftKRpa
2KqpsDyYWFqE1JRAIwRopWq5mxiMifa71XQrc108N22o+i1aRlPVu9wuLX06CxK7E/5yIyqwKOxQ
eaPCo8xttt0Ib2Xf6veU88rZfoycouruOoMGMigYoJ/Vaakk6JRt5wKeqHxzkNl436RTxHgfsXtT
QG5yfbQeiyEd6Vp3K5KhO63vu/TbzMpYZDjMRdNwcMFD+sdw8L9oqoahr4rmf0dHPXxf0VHt9+8f
4yq/vup3XIVMCmzkVTJ9P+p/DQGeznyA4c+WrnBYmLnonb8TK/Yn2yXL6JqSnIsOUup/pgDD/ESN
NE9nx3Mt1/ibCH3TQSD+SI2ijxp49urewXMAZ/6PoqqDo1yLR0sdNc4cUe1hftALE7DawZ3N+OvS
rEkV3HjZyXneFi33eBYbxt6JQudQFxRA0pGKUISaCVWxxuQ2ZXoW2ImOJTmyW6pTGiMoyEC+AFKp
ufOQ6XnzIqA9stJpU/bgt9VxZAYsnfGEV91xMNpobyUq8jnFa2hxGfgA3KP7meJGosHcRND/pnZH
jotyHuVm+SadyxcTjetNASc4wo+kZSixd33rOL5OA8l2SJPoGiOOe1Bzkj9wc+XWPbQmh7Eh7fIl
Fn29l4O2nKDlebEfIYF9CV2ngl9SVKyOiiaKzmUzd49Z2tHZnS76XT820le5c8vFwDvjLax9t4ii
z+zPUB6MbABdAD8wS2r2qKne7BsHt+2YYNBDELotqxJFTOF1ZpU0b5Z+ENdqhcmpDDfnlN1oLvZ+
J2RnKObRDfKopaszq6178DAqGGtT3+qcNZceHoZj3y4atW+LONGeptFDDEojY2lGxDtdENz08lzb
sUN4z9VWS8nYP7B8NwOJ3n4ZhYW1NytR7GRtUI23tMttNcj27CQQEbNePsD5nr7OWW8H7YhWBTOl
vV2ykD9otvOd3ZdcDKsJeSRJnS899NdKzZ/1Imn3ojIg3gyR3BsSftVAMdSOo8Sm5BJDy7mfZXqO
LK6COU/VeEvpZhG4RT74Sey60CubZlfbMvFZlrKkguK6iVwc383ceF+w/o0/eLJ6u4Uxy8VAWaiA
z415a85jm1/OafXI5Sx9xJQ4v2m20PEDLJZ+1shzX7ga18Ky0PlLTjzaqarIbTe2DF0/XjL3FLJo
uwb6Xp7zUTzGiHJYgRmXDy65gduprAk9UTB0DT7RuzDrxJ42FeGCZpsIrXAOvdYnhApBi2DY6M0M
FaFfg6NkslIlBw/KQmPsqEtzt1LUEbNdKYvD3OPNVYsHSI31OICKXPbA5tkqSD+twQC3okg2k1yK
G02zDp5VE6PvVX1ubPkGtNwJL+EoTfEFysiznTTOXcF1PdRcoUGI6s1Q7vPOSDNnM3ij8r4u5lwn
QRTOy/UyTLhbeukWX7F2hMslJgmE/K5/tBCab5i6YxiieeY8mGGbBgQeRRDlyjuNpSMJbYZtPvsV
wc67atKKdNwm8xAdKhPk7aPMRzPDpKzTtx37ynZK58TywG01sFspNgIelLzuxUCREhtxZa/aSai/
LnFNh7teadEVXIHCecaGKOsmgB8sbtXk9eG3dAVPUFDjbXjCseI1NTPQ+xKqU2ixX/DYZGy8xhTZ
dhpygNl656VfMCzM2sFVg87aqMxHbUNSAOPF0DdQqsMJZMJ55Nh+wvhqvWUCYZfAF1m0o4g7ZENV
E6Cj/Mf8NptGl+1lOA3VgdSYo/wBEwDoHRGGcEWtjG+J4IBIiGlFPEB9xh5LAAlZFxIo9USEj6Jf
GGnGdapZiwhr7GYgsoVJ351lSZi3r2Oju8jYZuh+WQ5c/J3JiQK0Dvt6ArO3s8yR/6nnNB5TYQ0k
yhbh/JCPNP41WJSbd9czYmvhjfs1DHhWnlnTF+jxuZ+s0LdQ0WB69AYJNyHjvXIGd1/ifbhRMr9c
WFFA2xJWyYXBii/CqnIo2upMOolMAvAbNSA6+r0CANultjy5TrO3NJWun1VuMDTTJ0ETlYa2wzqO
ayCnNNKWtP9uiVJpG1tT6sqJ8Qu4g2NTDl4Pr1YaSsAHhnfBAs0A+oG7OpvMaN81HVSvZelzmqXa
Zf5az/UXzqjmiiUlsUMnROmE9OBupF7r9xE8sR2RFqgO+MNv6XwMORwUDW+wsq7LztV2OYHe06D0
8OsibeuGRnW/pS2ZvVIaHgr+qBd82olPKtp9HVCXy00XghxK6a+7cAhLnU0qBTaYvilDGuf0cywN
ccL/MlyZXA06TZm4f3Ry1Yx6KJ8ppqIgncPlxvbwouCZ37f5yvKFbX2c7aHfC6oE99ZQWFxgxLjS
MjSKzHIMU3hkASBh/wKcYvCIx9dt+VXDym3k+99PFDWQNk1oxcP2cFPNEV6DZb3lEM/e2/wCLBMz
OprZ1MQ8GhfzxcDnwFloedXbAIjqDO1ZfB96We6ogDECfHLiYFMy+YxXhFJLDwJCRS/bLmW3HzSK
SEumj/VTz+fw3Dddc8Nq17tEpCQLEav0ki7PZF8b8XCV0Xe4pfXSPuBX+Fy7ZnIJQz1+BgGlg8cQ
8OLT1mYSWLsPe7fE0l4Y+lWLw7jbJnzyb6zUmfaetJs3d22+be3MN6alIzxorYV6hWsfCwzut5kd
LxcCu9mXsY3qTTXBwcvmUj/GevQcNorOQsXqIVeOQ75uppWU+gB3owvtZVKhHpisJ0HOJvqFobVr
VLSJ6hXnzkQuYhMIjugeNUlw3geH3FL66UyBhzC6aYfJ9rY1AYktGJCVmh5JMLuww0ma6tnP4Kn+
M4c6981AKC1MrDdkEWYKM6ZJwNFTVglNA86TTxXxVefeaFI34siLCmyeD62Nr/L2n/n+L+l8q9vh
z+b7q+/jv07fm/b7/HHA5+O7ftmvAd8xPqEf22tbyOqZ+DjkO9Yni39CLkVHdvuYSjcFvmHM4660
sCLTkoWf4rdxwv3EWxh5kH/zPv/bf0f5Mwx+sv+Y8T2dt5vlgoLnXWbiVufff6jJ4bhU8FMtqkE4
mYytagxEjqhssouYLMsF3sZ6uI+slgi4nsT9cUhUd8vSeSj2dD4RmGsodadsNMNI5oS9Ab+PKLes
6PaIYCsmCOOtDuRDUZnhYbhaJm28ijJBbgWmWfgwSWW92Gp4y8UMnTovHoY6tO67rFxu28Z7KKsI
/okiFbopaRmkxlMgwOGKXM79uAbRXUzCd61NWKyrOv3Fy5Af+dgm8k6pMTu1fIwC9miEQ9ckx2hj
14JGN10VUwlKQxPiLlykBj1U8360sgHKxB6bCMpQENKLhhTnKmlHsu6D6IJlbL3tYtIL//5CZQuZ
3MaJv/D3n2w1reWrRzEggpBNcvcgOrxymxb9cYG4sgVAyxe21kh9gESVSFlgeYX3PKQLKHiVu/oL
ToblbFeDx5OQhstCB4nbjS3WZq3nuwui+RgqyFy1Sedtx6Q0egQZrwFalfCU2oytsQClcZkKZRVp
r31vWPccsgVh5t4Ql43bevp+tET+NGc5WJwh6sVLU6wtFNlEYJAwTzxdu1Wu/Vji0dtORh2eeEjH
3zRMB1cV6sX+/edjs9cceWc3QA/5z6ME2MJ6Zq0ZdWzi0Tu96dW+70F4ly5zW1LyIrcuoUa1DGuO
v0vkZeQKdoebvqNu4ZLZOo4PYS6yhSOFqOcupnKDvsXFgCOShtC3FJP5aTHL49CYHVfQdOh3XRLJ
FyobXXsnqtkFS5ZRidtzPX1h8cmip29bDB3rHrRtrSSgrNm6xy+bPzWakd/HVTO/1FXcXjKuew/p
MhBcMmRj+0guBm6YProIazN+TrEPsCydrQut4i/bJfEJOa+z6AaD/LdNF5RGa5Gt2hOLJk9u1ZiK
gcvaK+NyeV3UOO9ds/X2eS6NH6NtjKTpmqIoN7gPpvVSybJ/56V6F19lecmf5fV5tbNLW44SpzNh
LA7ipnRSmtOz9i6kVZta7DHbGmWW+Eunh+fCLhJ4wWwC96LzxA7OvfGU9262x0miURmB5TAnnpYU
7j4TenvfleYLZclgsyz9mcaemc7uoV6dufDklgDf77mIKGfetsRudpT9wnF1SBBgMCLoFaJRsP11
G3hMeXnT2ktx22oGU9Y8kw5PTHHqI0VwAGRfUABcWWl9HVOCuZxI0XI1z3CZM7pYxiP+dH1jFTOB
QXbmfFBZabJ1xB3OHTjhTTVir1LdMAWrI4p6+zBdtv3YajDqDBj4yPbXrA+yCyRJ6wafLhxGHGD8
H51WJ7dW5FxHXc0zL3OvTnp/nHTnZVi05BwKEX2dmzT9DkrnyM3R9pdqRVrYhj0yYZVQDufUsNVW
52veltrjQ6+lDaRLyuvre/aHzKvjIOKgjwcIwmwIl0dyyTqyZB1fDUbVnBa9Kp+IW897WTs6eA5S
znCHo0oHHzEvzH1D3gFlihU9or0iATjyoBBYOEbdH2x7vhjDqryNp6V99vj9jaMZLlN6pCXdaX17
iTBIEGgFDWGj0WasgmEOK4vpRK97kCOxUwr8XlVD94GMH2zAIKw1ctzLsinSi4E5nFpU1pobenNA
Sho23SCNN0x7hiK1HefirVzwvTTJLI9lWDtX5dxrD6QBefj3km4nnDMphDaVdxSWukvDlZBkgIN1
2qc8dLmVjK6F39IVwL2NJ0uddeEPj4KwU44nzZeY52FIrp+iyuahNS08o5qxcH1b03msDivkDHct
J0xT2mqPitMc0X6lycdhlHfCWr8RfuzJJwvLT5IPNJ2O+oj3NR41T11xbM9XgOXKmUvS0gVtTzSL
mlbrZ/PVP3Lo/yKHSgMv55+OS2XTxf/y37I/wvR/fuHv1aj9ycIryjqSv2aCVuIPq1G8igxU/9M5
+h8hLKrGTMKN60jzIYRlfVqh9/hDdekSxCJV9Rti9CusCf/ov1bsmQ7f/8PEZLrUpaA3GBKjqeWa
wlh3qR8mJprRq9aeHHm5sNiNln3SRnMXEjTiwgkiX+tML6gKh+z54GKf26D8Lq8aFxuxlYk4tEOl
XYZMe8Fca8Uumuty65RLey4jdYgboz/RH+X4BAXti7JX2n0Nz2dbss+/6BIU18os7PsBNewxdb1O
bXrQzMhodcl1l7CFTaCHGqRFINaxMoD8Ghr7tGZdwc+Nb9yKDnhDz7ZRNCcexHw46vB2XOrriS4X
h9dxTYCJQ91y2rlorFsnt0/CDEF2ZJ4fR/W33hLYPlOeDwXFM1tul/MZVkkEq133p0H/Gms8QGiI
0YKQRtId7T1cV1fGA9edvaYs9UwfcRq01Xps5WYAqeQaG6IZaFEGlkV2xi538Lpg0mkORmHz/QtS
F7xSpt8p1zvMbZ/cwQov/QJ32KHKJLNQOa9JjWo4EOy5bmZP5waYLQF7E56iklIXU68M3PKW4UcJ
ORUsIRO4pbw9ZYlzjoUXchAXd55ejEEXOnukIeSpkY5ygBOUnoBeIiKkA5bT9xopoS1suifALDw2
ye4EGDY7vyOQ4edzT8OMpdlB7vZfipaoxTQVpwr6zkXF83NrENYqF4fcPOe7tdQKe6QNvZU9wabG
k+NB5e64j27dTAJxXkLtaTaSklaW3iJBgWXF6EHl0csNwRjayFFyRD0A1GWrLdzBdxxQJe0kLEBI
2uy3k24CAIIVYbnRfuppXanJrgWeSD9XU2Ve1GAGZ5xcW1LLyDRtM8I0jvax0Tsbr0a5ydmwZWn9
ULb2kzstmJJHZxORuNlpKtEDQfnT3qmKt8VKP6d1h7WrDJvtmI5wJbxUO9XS+27CzsAZ7dHPk4oH
ZsmNPfKWcJvo1ivTctdHHECSCgY8dvSxubj+TIoD4TdYx1qm4vNsogfRDnYxadmXZTanAKtaFaRJ
Oh8sFRWsAUAbEhMDfKrS2neiyjzECykiEwrPFtx+7WeiedHaroAvP4U+SQngc+Vc74XL32AJxWtn
M+/vQLE/YnONzkqPi53hfom8Vj9NkVNvrcrWHnJTgHNncjV9J0+SuwL3+Va1DDBpFs/7ipzaw6o4
Y68lVL3AgvPbdjkz0+Y7Ym5jwKRr75aM89DibhioCXABDkX9JrEbSOJsXAN4UJR/WbAtSP6lG8Y+
+yhkA+I5coeDlBEwnUFe4HPrfU3G1SP8CF5Fikh9aabO1o68EbIxEAjdKumlsFL9kfIOCFKawHg6
0NbTxZWz9XqijKR0FO5oYwYK0esn0bWjBVyDiOV21LKYLhAQ/0jvNp0bKmN4wYbIj9pfOhr3Os/W
LlWJkxVM2ZVmZl+SAfB+qlyIoDXL2t4dNN9ZeD2rpbUODoApwqn6jymMqcEbS+u0uj0wSXf3QAaP
AEfsk7s4hKUb684O05qGOINyekBWNC/ktm+a+Jll7X0lCnaXkF8MRX+T40ZmeEnEfk6074W5zLu8
IcDWOZfJuPqfHbXHKzlvlKnUzom0BgpwW/lzOOCHZwm3EWbyVpfkpSJ3uW9LOR0ciq/wCTraZnT7
bit0dw4kdwlcjMQw9chuzrN0dn0h37wa/oGLNgv/p7XuQxlH28Kh2RayKPUsKZmp+vvQ5iMwxDkE
IZoaez0n90gWMduluRzQoAhRzl1W+aNXuIcYHmmZy8+23V5imU2PyFhP7tiS8SLQSXWcYR97tMoH
zxuec0glPrrrdztGERzCpNuOEass0V84ZtdcVa48JSV4ZKss8zOhB7w6zU0eh7CYjJjWwrr+0TTw
oymlDzfW0pd7E7+mH7LOD1DZ2ZZAIkYNRgizsPUe8pSqByP+DK/Le5hNYEu5EheLnfa7Qc71rnNZ
0kwu31Ety0PN7eWmJaaQCg6hSQsnZlQSzBCK8l3TWxbuPOu+yhC47a5OLua6PUYNC3pSxsjZHfBP
GjJ1Py5q+zXPppcx7OllmoEA9xKfbpTHu152435SuHvBvltbpxi86y4fbvTIYX1imusPTldA3Ybb
zuIOU4R3lHOWwYh1cKoTbvy2maPga8+9B/i0JhFrkIvkWdj3GP2XhmdN0uAACe0Dz9/kBIN63EfU
gAWjq1nbvsGvQa6QWPRiWDva0gy4nhWtiezO9pGTPo9DYh0XzX2Yu/aizSDqs7r4YWiVc6JFLtxp
FD5uzMoWO6t0gMyYhX5yq3UNBQWcTGgZ7hq7gR7nzjhUvuR2q7pHkwApNDeCvbWnDhOQATAttOi5
5fjUhUMBgz+t7TYl0sG7r3ChgzceHBUnpjCUDxkgYKs1DrUsE5LGTsU1/NHox7XQkZx002JLsNqS
p3e2qUnhYUhXMrTuDJMLXfNaAvxf1Kkxhtbx6M9yMamgUNCHHcN6qJqlac7/qJF/SY20bPmnCa4b
3AZrfPpNJf/pPPz5hb/1SPOT7a2uAiI/q+a3Ogt+mQ5c/RPiu6D/3JY28IOVs/F7vJaf+Ee2q4NH
+Bn++rcg6X1yhIUkSR2t4dlr9usP4/SfjdfyvRb4Q1UVC6FVKXWELk0H6sIfGQd5YbRLUekc6o7K
Zr9fG2SAyK9p9JAMJjuNlAJZMplNsRvZBXkb2TbNER+10HdL3dDuE1P4ygWz7XLLjxl8tA06Qu83
3tcK7/71uF6niWPp1Mr1k9hQmsR9u9BaeIBiBqFm58xdmtEKLeBhzWKXZAHr5SaNKfDFh0/MZG5O
83q5F66p48ldlsdQru1BZs4SvXlXBEjb1fdRtuoE+rtmIN7lg3clIXtXFcp3hQH3V+YzjIY+9TGH
hPaF76iS0ddxFSemVaaw5jLtyZohXkC2QcdAAkXToJoQpxWlDjIoV9HDc4mlDasQkpRxdx5WcUSs
MkmoY2jelKt4Qmkwp42DjQM3PeLKtMos2iq4gJj3SGhUIXftVZBxG15modHjsd7v9RUiCJtpFXHk
KudIj1feXCUeaFbFTbfKPt0qAIHILG/SVRSi5QN9COucOlmraJSu8lE2xgD80La7Lc/Ls3JEpAez
Y6M5QedkC6ZQopDGu8sebaql+vletECr924Tol1JLY1opF0lLdX0xtOUZ3KX9oa7LxCK0b4gmJ3N
VRCbDZ3YWckd37KG9g6nl8tW0Q6tk0E0+UerwagwC3HnDDeFlyu/HU2YhZF+Y/YrY5Pz37gimNG/
rhmkx6YwpuuhTa2tV9iB1rrdFlcCBowYUpChpvwEFTu85OBQt5gTzXNmyueEwJOflTB8UGVm2GNR
eD/3Vk1FjFUcRiyCeinobsV+eQftVb8G5OT44WSOx8iGDp8abkDTBLmIXi/9kN0wYNShDA8pMKQd
BrXshzeOX0XoabvSNMMSLTgXd7zJaazGUIM1V9C2ldMkJlxrJD8uTaZe67bk3bZlOL2gqzbeFG5t
Q0ttX5YCzsECZG0Xg9SE0+HyU7axtY36iNtRL5JTPsTai+nA2qngW91ZeVWdZwgoJ8dtgSxr8Rw0
Yhq2udnEV8ZQ877hbTtuJnuW+2qOw02v4sRPdaqlATlxoUGAme7msbM2Q5SAzNvbZjFH4tEN8ykB
pydGBitLLKbd++kYR7F7BzUDGMF21qDI30uZWeO9xfRtmRsMD7F4EqAa0kC30uTCbnTnFhhPGD9P
5lKA5RdpDp7KK1G86U6Z+f5DcsU2Tj57JNj0TU6xAt1fTEVNYIpSs14mz1DpcSyZsjc5eUR+mxRr
jdo3JW0w90OSmCMLi6QnVBJFWmpQWKQP6WuWdQ1FaMuQKQffpNWSBalAg/tDKyeebD2Vrq80fUdr
h4OA/gWPr+DtyVVWDyZEQWwfIpnWuXKcIdQycrluUBdYCqLD3Lnma1+qsfvqZB7U2ldeI6+n7Knv
ylNCuxzOTxVmncF/2WF2xOPDzn0TQzsPHxReHczJNfamrewagoO0zkzBPyf1XzqpoR+wRvvvvsBr
+IH/sTH8+QW/LYHrMbyihrj6cR5zDv/7hDY/cXKTpHJWm58w16LJ3ye0+OQRzbaRunANrsf3v09o
99Nq7Oco4q+TL8fH9zdOaIHF8YP+ZSGIeYLFJJ49gwXWe9b7o/4VjloERtqyjjB6Kt446ZLBDK7C
E7mCYUu2EIWa9RwkY8xMsJDDk4sm/MoVenq0lFu9mkQInzGptc/RhBT+4ZX8pdf9i/LBm5JFY/t/
/88fyVv8dFLn1+cHRJC031lhH9Q5j4MnFKNnHtPBLN8sqNc3EA7U2k3HJ75O8nnvVTr3/qpkpfjn
35ssxh9eGyh37FKpgSSn5dqm8YcYOngiWmv6pD6GUfhS1CHVFGOfeOfMQ7T27Qo3HQgzHAbGbDsX
k+lRMpk2yedpUcs3p2/rwa+W2ThF2PmCzO7zfZc3fRY0dWnfOugd83bqKScIx6K7xDtX7VC1KEui
6GcD+54blTm0xXUsZx07tWCg192actqRE5UHzoKZGaOWVm+MDkPagBnnFboENVottr2ldcsLpzWX
oCnz/o5VhNqVs6nAjXYGUbWo9rx464VxujUSU3/WmkYLIL089GSA86251NyWHbtSV41JSbcWa+OA
WG8Mh1krOPmx1ZMn7Ig5Ls440KwZIhNUhPO3Bc/DFwX3FHM6T/xLa0yRZ/BTPjOvsLVNdNYgGDDi
CW4xTIEDi555R7GSvZ88NnuaKccW9IWs77xeS2/1lmYTP8VoTtGJbvsUIeoNFYOTF4w9OYHdYEwu
vm4+SndT6EbsnOqabPJixt2DoNY+wL019scVz01vgVTd3ZSQ2twKYwR7k2AV3BUiC12esF22nk92
xbCIGrwWyjQ6EkKUyBGiORnltFmoF6po6Dig2Ejwr2A6N6NlvTjp7AbgWNVNpppphxlFNsxz5ArM
hkZUiJST2OkpfX5Nx3w351LbL9KNvtWxHHaZnhCbGQafT6pHZZNT3C1yHtiDl316WlI39V2rc95i
p6sOdD0ugZdX3WFOmhLtR3YRdpIUo/mWy/mE5IbOvGdVLEC3uGBOXRE+GamksXCMuS7mjhV/N0d9
uBbUXlkbOMzFdxwFa4HNUhsIlwnVnB6EI7rThsUyNrZDYd0auLuP3w9FejzWE5ICVHu8pwcumaoN
jriS5LoRsgBPp1AJ8uJd9k2lRHmJmzTpXurl+C3LhmJt4YsBjmwqVQ36ua29BhhCkue0u6nBlNdt
C0pv6RfjCD8oHV7sCVTnJVHn8o1iTwCzodcTnHZErXVfVdinOTeCrsYMxxY0CTrqWLSgDN0ZYINQ
M1WuTieCHttvcj8bMAYPrEZJHmuhIvRaqqaI/KaPo+ozbX9EMWimW0G7s6Ua/PyZfmCrH3MUdOqy
icek8mtUrLe2dNYWPLq2AT/iL5yzNrsDurE+DAG001aRqOt06QEo92VNU4j0+G7N+rsxPeHuDRcx
BjWGDFSrwWyfu8ROCXAkAz89EuVyqEtMA0k5Vq9wLsvXccA4SOvlQK1mPPJBDrg7TNqm16f+i05r
i07tWWNBXg9HagEqWZVvTZsj1FZazlpvfZSj1/M6mfDUgi599wpo3XBFV/gCisDQGJez0aBqdz+F
9K4sPieBmN+svm/06kSEWee/qJBf1w2AzdCyNqVYxuFFRZSmtbg1LPXWzx3jLQVB7UXZLPZVjeN8
8IdyKLXdCHApXfMf1b4mS3Q9q3hAQC4T2W5akU63jFLy2ixLPlgJgtp1Y+XYvxVTtOXTQzsc4RN3
ZNuHLi4uC8KwWJP5CXjvkkI6KloccOPVpGc2SDdh7yvwGJ+BLNOcxIuTeds8ojfML1171jd9PLsN
exNnfCVGXl7F9uwBEbfTkupwHfa8hD2ZjW35pcUJhpfEPg6el1rrTn687e3cyH0NLMCwd+M1fCPc
BFi9LNnRmPgad4Lt+hkPekjdm0b6LkZ5e5BZP9lcN3rrqzUoktkDXSS4LCHJyZJMCP3l06WZp+UF
Mb6YApKlIfZeo8FONTmQwJ0agV8tB1kv5UKYpw1Z33LOLPzK3uybHtnrjagLR8IFaqnD7UtJtG7u
oITs1WjMPP0GO22YUmEtUfBp7iCecNHgwv78z+D4VwZHIqGCieG/D473Zf//3aD++sJ/b1BRM4Vt
UeXwG0j5MVyKRmNwJcOowZzy7wGSNSkDIgGSNTjy7lP7HS6V1JuvCo9tUHPwnjj5G/Pj+yz8cYAE
lYleBF9TkC1hV7ua5T4OkJ6ObBmGtXbBU2K4dS2zCBak/mORL1ngVH3r6xja74zc5hNSMo6IYfZg
sruYZGhvfpgzu7gwWllsRd25rDN1WshYNaqtKkWK/UjFQdZFd1FlHMyMwrPQXMcTUz2NfXYzShoL
s3HtsianToAF1SBsTchshYJOZWY6vU5mLu87RRSQcl3MmoS1rsxxaB+wCMFTdnBq4M/Mv+kaUH/X
eKTL6IdRgcbBAXc7e3N3l5b2WsZEQRP9cX1xl/BIp5/XrS9mB1sKBUNFBj6Qps00JwI640s7FtFU
BCkT0slE69h1bW9scakuNt4gXb/CqS2nzWjCux+mCQacM2GcBRNH4HLRGz1gEgxZmtbWpd64B2xG
d5WOMdvACXQGBnmhwqnwU2zxq++aJ1RMrqSu3XDX6VWx5Q1TBq4SzaaG9rZJIPyAGKF4SUEIXzqK
qR1Lc05FCrckLKmw7U2K0ycZoW9NijQTghJTX5Yv97Wlan+c4ydYt/JxLCz7OJnO8KoE9ZExJzcw
AKMMr7BeEdTEuJw0yHVaLPSLQYXGco+5Lsv6IIHQr33N8gnX8YaRVFsQPdqUGUmBJd2y2DKZTWGd
dZsOVtldbSj3yos8PDWjC7eGGMhQj/sCgfAAJpq8b6EIByaCpqmpYKjTnE7vgBpqRdzR9tgaA4Xk
iXVJKAEviqCNNdCyhXZFFpeUbcClya40+pIrzddILLH8L39K3OUvxZue4FUA5w9a5fDqpzhOrqdb
pfJVNm9+SuheWyarot4A00/HW4bIgpIAGllpD3EW+ml3jNl6v+zNpWo6MATviUBq9IgHasN7VpAw
aU5yUP7MEeq/YoXZz5ThmKiZzCG7DgKIYs0iYsKbbsf3gOL8HlbEi0BwMVszjMl7nFHDKOcFxDK0
p/g98MgxwX2hW3OQmMVwzCuv/mYtUb34ZS3DOwUdAoIqmWamuqyKn8Kf8cp0plezWFOXyzDaAwb6
NYxJSAFygaBWBuWUtGa55jbB/hDhZLk2M9iswU5AFdNz9h73BGlrfK7XDCj9qtF1veZC7TUh2g1k
Re332Cg/gH5e9NYiRUaqdFrzpcmaNLXbRj2xMCR+6rxHUeE3IJYif2NVXLOq8ZpadSuHAKv1HmaN
1lwrftBu4aJB2rV7D76m1hqCFWseNtZJxvZrRpYDNdo7nNyxGKxrLx2ih/A9U/ser63XpO0/B+Jf
OhBNpIw/OxAfu7f4o5JChGP9gl8HIVQ4UAq667o6sDn5bqP+fRAKKAtYhUBrgHVmKuMQ+q2kyE+c
TcgkK3rht+vaAb2g68Z6WiG+rF7tv3EEvu8wPuw4wC0A0NMN9BsDxB4q/3+egGW9orxmbhr0Z2kQ
Mt2xmucd9yIiRYVpHEn6Zws+zqi6AL/ffhPznOwnMmQ3c62aQwNS6YI5fUJn7wE3J2K6i+fZusG5
0+oGj8qJKRh6Aw+MARdxYZvhyMNunlRNqHJwPfMxDievqA6srrEhR1zHcf7loXbtFeZQnHgqNTid
JWwdl5MNqGV/GCExT8MxctCBw2MI7iU9ganAHl4NvMj3miLpFVRUQ/8/9s5sOW7k2qJfBAcSM14L
NbJKxalIiXpBsEUJ85QYE19/F0rua4ndlq7vs8MRDtndVBEoIPPkOXuvbW2idGT2zr20TMjyGP50
PhbbSb1EbxUGrouIAX33AJ2AwL4xT85hUcS7xjVm9KD0Ky9lgUxx7ipzz0VVBBn02h9jXCQXL7Uk
vKYiTnHZ2eduAkBFrEZEZGbYv/oCKItsccXj2paIvjFeBn41kDYb+NPsGuVNGjGGZamZM1hfm5Ej
bXM03LkoxaJZmM5xlA3aAV3CCIKX9VE9akr0sw61PUsXNkxtG+7OgMXcQ2jRq67ZCz0KxeIEyUhs
nx5g0CTyQ42iCv/pimAdoxgO/10R/k8rAll/jCX/fYn8/FUy1Ol+WhS+/8yfA1DxD5zOTCqJjf8+
5vzf9ipeDQtSpc4Q63ud+8MA1GZR4IvyjH95tf9VHgP7x0BhgbMUTBnc/2RtQDH5Y3HMgkTP18fz
YVKDA0xd/vkP/UumEf2cEACzJ8gXCW9MGCV9LPM3ncr3XVIPhjzXyMpn+ixC+vs+JdEDhomHct+n
JU2HQfeBFE9h9XlRWN8VDj2KnHaeXCOUrb9vZv9WQbl8Xz9eIuHDEMwc3dMBdtJ3dN5dYuzkhJ5n
6Pgiy68oK2U7UtEKPhcH6EPKgPU1Ym3yV22ZmGs8fMnXSaNu2DjSMde5FEAD+zTZdYOXB2ajNTf9
QgtvvbTUgjRH+9EpWW/aKMIj0roE1Dn5uP7hofqbNvPfXgTqVICjOGh4kN7dQV1aNTDM2d+TOGxs
JoueGtmz1iFxR/XUMP8hVjBzzY1WYA4gAKl+GelNY90GYUlEnz/dkdkz3VUtNBZ9mJMdvdV5O+BX
J2NvyLbeMIpLkfTdVpVzRzY0eP7dr6/hfSN/+R48lzkCGyR8VuOd9ae1TOwZLulFFLTjWjK4JeOF
pAqX08yvP2nZz37Y767fOJuwaXOO9Oy/gARsyGas4nzSgIKS0VXDl+d4zY3szOZetxHv/frz3r1E
18/z6cBbBo844NvlCfzhJTJEW5bg+fi8KJH3rCg4Qnuagb/+lL+5f6ARLFTKHogGdvOfP8UHkQT5
T/P20hgTTqrpt9r0k33Wepdff5DxN6+rbVBi45xhXfjLopBGGIlGnsG9gSr+MLst1ajPM6MUX5wq
TLqPImaGD6M0e1CD7Z3qHPejlZLOiP97Pha23dxL5TACcQYbij9xxQP4SNxC0TK6QbyldgnP5tMQ
0e8JzFm30F2l44z7KeJD0IkS6uxBLGsNp/04OnOy//VFmler2U9PCfISwdLgGsxOfN9+1xdYWod9
PMtpPwK9W5HUMB4gSbQHDX44WZ8tlDaz+oZpQVsMyZwClZvu82JRnIm622a1ROdGWHSyYvq5bpwS
IYGRJWfbV9ZndyyKjxwpGE+PxqPwiyWAcsxJuYaGeoHOTz4mrVckqvH0RHIR7IYoUTv4uoL6/jPL
WbZ3Otu+jXrDBptXUYE5fkx1EuLmwMG8h9ipQAsmxYYKSOxas/IusAvTQ6qlwAkBC0GOjcIvMUgP
YBlZdLDqebitczE2q2F2rROD+JySAj5gPRhW4Fh1Hzi9U+VBJwDIZuB+n7t2SUCgU1EWSrvFl0tg
HnRchGdxt0E/be7s0ErJdHVADxJ2zWTfnS0YyKZ+obVSfEQ3nX2DrFUhwdN9uB1LqALS6WopHMt4
+uQyEFq7hSGvybGHVIEUwvTi3Dp55q3hdOHoMYtkvO3pkPyB1st+1Zt2o00+ypsw+6plmvdB43QH
/y5hDOTKGypQfmtHNEAn/MM0aOUZ7g4JmhPz61XEHGlFmtUOH81puZ9rgjc4WPoewp2KwY4ozBc7
xoxjTbG+RHsWJyus1ZOWZzR14R7NZ9FrGGPVck7T2V8w3Y3mjpaqd8DFbL5KYK93KfepPHSUokHj
tuYls7bwmXkihjxb9Y1pvlaNrLZZbGhrs55Q8xHGK59K5OZk3gMCHEIaxO1URftR9ds4Nu+NsOg3
rG3DocsrRcDt1HkL3eoNV26xlo6o75XMPyQhiSVMw0AIRHm/7sOM/nHBSELq+g3R59FKjyxrlfpT
9Fim0Ycwcj7Hk9L3cdfpD6GYFXkhzke0oa8GLYz1KFsQ9KnjP5Oo6W1NKcXJnfoRu1rmr6phhral
myhv00bjIKsTCkdgLktUPwZiCZS30mo6asCtdxnEXJQUXvii1bHil5nCLcpAK4izxXYn9QZ5LJuR
u2YbQvUbeU6JDiNJ1n3kGDvZttrRnqvq1BFPF0hsT6/p2Op05FuXjoGyPdruRlrfzmhNWKZaQQtM
CesQI5rZCzPR927F6+JoKN4z9OYGuugNlrcYUW6M4LeLwwCDfvlFDlb0KUXq++a4rfpkDnK8KTxv
OGSDj9cCufcJJiQTgi4jkDHUh0NPUNqtpjKIq7lSkYk82G3FoUx8d4bM3xD/VuhRgR51np6sgbwV
iD/xQc/gWlp5ZQWpYq7qm32yE05TnhIso+hmUZFgZwDxXfZodTmVNTeMlLO1U/WKYEIwIU2rZ9sw
HdS3oZNjddZVlK/DZew8DwwQZEUoag3Oc51E7BxiZpBo6H290YfR2HDF8sZ16NCNUmVYwnRF/01v
P87+aN0avKhnlehNv87CDvOkDlLzK0Pkce3n+rxXjAu/xO4U4RxM3Ofr+KlkQnjRdOqLvKrjW8yW
VCcDJR8hCjqnPzpJa9Q2xE33goH8pDvZQx5Zzac0NbM1qY7jOtGoCzWbFN48E+YBrVS2rUHWPldd
mx+axG7fZi0mdTa1WHskF9nUlF9OXjGTw++3V8qsz2Y8hzduK9m54AuLAAcQXK1qIRXIgSvHmXK7
GDDWdm8am6aDAQhCMbqd3ZpxF75Ofsbwc2ZljrMIbk1+k6zH0ToMHZcEwgUdPQ00Qvay1N7QrLVv
BQtDMJdtsqs7Y97rqZMHvtuHN9QqdlATqodPJ5c3g8PzKsxYfaMGHp6TQbKuV0Zzk6K5hNdlW8ZO
6EWzg95tHzu0Pw+KD4jXGjrc1Ry6Db+2iu3PIwJbKCFO3D3obs2f0B4+SN1oFqew+KR7NtpfBOHu
0FS7NjXmET+Gbh7tSQfay6IgELbhGmysbR2T01RkiHSGPGXaY4bxpiph84QL9LvrkpWdjfYGaMad
DEt/YOAckZFbDyrecfvd7IsERhufOBA3WFQVOUbdVDKAJ1NEX0tsrkjWwoKprDUpMlIBs1vxeRqN
qZj/e2DFD5p06jeuOIhVywHnFwfWREbJO8nuP3/ozxOr/Q8DSQkuOernRbFLOfunZJcYBdddsu9c
Dp8LTOB/21im/w8OpBDCaFs5DtWj/69uFhY706EAo570DANa1X9yYnXFX1QvfLzJkdWh12vTCF7K
8R/KbQJYqqpCs8eZFcIfQvrKY2fzbV471eC+MGnMhp9V6dkLuSOKn1jrosBiHH5M4qg/mxWGMVYA
c2u7oQg3EmDBXazofsHxzC9ViTsJd4Z3aMLuErILewvz5hU6Ji2eteQGP7VSK58NRC13dTGyzwyG
Jt/ssKyOVUzhbxGO81rqJCAEk9Har2ZN1bdaTg/PnVNpX7PJJUzdJAP6K3A1301vktYaz3HlbiRW
HxQi6ZHc4xrz+xCWl9G0cJkRIt9b576jS8YqXWkXzbIRC8M1GTa1x6buUrgyH03wrbmGOZ2FnNAc
ZLH3Oc9y2DstJ1huC3PWvZjGiMwI0Qd4wZZeHMfzTeiNBBSIRrdWSPz/sIq5PLJhIDfxZmttSyv7
RNwyTCsRWpR5LIl5aI7PjG3VAnaCRwQEMmFGUdR3kNh1l/l8bB3o4mkvLNts4ahEn+hrx2DIYEAj
8Mew81y3CdFXrjNp5O6QsVqjdwxBr4Z+lAN5mLHe3zaJOTdbzXbERcJqee3p+83Al1EdWJHlwaAE
bA42dbnLLHbRKiZC/eJntGrIhONoGyUdm2le2/z1nZlzGpEEZ51b00Ri4XYtVhgTey+0L06PxsqL
/RKipmzKbDuWfXUU+JiXViF/zJF0InImgspZNaSoF4GKC37GNlXmnuqSszcwBVKx7a4In1PLy5LA
7h3v1A3WogKNgQCto8n2nz3y8/qA6aT/TEGJilZ6CBCugCisNDaXUfRwPke3YjRDfoV5MAkRea2n
vGl3Fqmv9B6ndj76JYOvlSoEh4QInkGQMschN2q5KRA3rPTYZXMe32ie4hcYgQZFGzTZ3N1iCOsX
bBpoPqJwAGpuA+FDyDO5ILo9FxjAORzIZ922XajjAauHZCZMIe3e0rSCbIR8BPXQtPy1RMXJfJen
adcEUKqHdlhhpeYfWN4iYJmc5eI9egsoAAzGdoEcF4nc3ND8sRxaGRPV9oAqjA4Q2m8tsLSaiwh7
Q78j1RUvz/KJjksq4HbQHLbiHGbcqoFKmQTpGIXPo8w6L2AWHeFnHQ0yuilUrVedOtwLgB9VR0eX
9UuD93tAQDTJPXAr27qPUrramcnA6JAQKNhuQuAVJllNCX9/ZOZclqLyO8VEVny0lgyI5+tv6dEl
jva5wi0TMJDkl8Wux1OmYWo4+xLrGmauFhpS6yxSl2xxwT12Y0YTqsqXr5Qx63JPUqW35w7LJwD/
tjoqoCDt2VcJVC7Pj1rwIhWH76xCi87UmGaGO+asUG7ayD2eHaG2SVPn3+bZ5olMHW15poSBvCKy
Na/YVf1A/94VxQQets6mYHKzblx3PuVJOzvjAwig6W4AOPFi8qSZqMR74fGcloigfMuvT53HiaS2
kbDZhkZccWswueuLMjIDHDvuQpEPj6mv/Ge+TCdeL36LhzRWzLZyPG8vndW3IcRfY3oceIp36egV
2xlDSKAPkU3t3rVfUs0UAC/YdJ5zP58ePUcrAtcgDGplyFFyMdyAk0OfgKsrMvgrc2WXbdChhTLX
tl+SqsAtY/4wcdTfj8J3vzR1SktMlJVnbhhJEKBgtBmCGRL1Dma53F81xeGzdF1WEDKgwD4YxXg7
CtvaWEACOU125oj1DxwU2CWrPpikx+2Ino6JkGbHuC9FXT4QC+nA6M9Qw6xcjnNP/tVuSzn91XIL
8yaUXbJP8Zi+5bY7P3tRP7lbInPSUyOd5KsJTv+CJ01BVyiJDaGlGDCufSIkQT5ztm/XJfCCChiI
RyEr4CUak5afBIdZ/r+p3OpeoTYlhIWvC5iaN4BcnCMCfFRHA8F71qqYQ/OFmI/22KFvbAIgQIKD
qsw+MCywsW2OSwVJfJcTJOHsnuyoYfwvi6+27cfWZvY4sq4m1aibspu8M02oB1GgDkDzLhjZZ97Q
ilMOW7C55/QbH+jv0i0FBDcP5kCkd1Z/GJmhI1nrw7tyIGqrUy5sfa3uH0RZfjKjEYhx57czVOA+
MU91VurGU1ib1TOqS/kIsO8utofmgcw6AvuiFooOM7XH0u2AvvWcgm8by9Nxs+ScaqJY/xQZ43S0
Qu8yR4bzsWegvasIHAEEN5aVz/tRI+QbJArNzBz3U+0zF6qNu7aNKjA5dWxvcoLKTpAkyOgJm06/
b+Oq2kyGi4IgJUwT5oPE347Cq96gFi0xC4bx+DkE75UHwurtdKsXfQ9EsclzVHzCyjcU2RWR1Hp3
McBivyQG2hS2QoyXfWr1cJ61+jA4KJWD0Uw/T2zvR0KC+nNn6J9H6TUfarrTZIOOU+2Avgi7EwwU
iOY0JR+VT9anmlJxnwmn+4bGUn5WflQ1r9De8uEe/2wYcY6YCeXMszKoG/nJUHN4H8ciXGdORnvE
E9Np6PDh5MyuYd8B+UBudytl52xaw4zoOKDCzDsS0xoisze4NY37NOmGF/CZ4ToqYufOr337lt5A
5JLIhH8SP7Bbn0EcZh/0sDHKNeYS7R4dp712ycTecLvAP1ok3ddtUX6mA01oelU/hX2t32S6fO7Y
EjdxynMKN/RF4EROx7Q9acq2Po1jZCJMyZQEzdoKULFxfGwjjnAmzYcPvSvhY9LyyVyjw4pAHCys
gnqyTmPcWVyhx/kuttDHRTUANTY/7exYPCqgp07F6FV7Ixcfw9TCfp47xUoaHNJpIXH2nvJ8LRhE
shbCLY0BrbFT+OG85hyL2dWB8bhF/6RPK8OozXsvspw7z5fdYyWtno2+HCquJ8aNM08YMTuCRmRm
r+o+enL0BvEMSVBrYU51QKq5jfC2KB6JeyRnMaX82Bq4+9eTkackseuLurJzwPOpNo7vigmUEY4Q
ddFhZR1Vay7SaX5wIBXqAyvQsE8mkl3WXeHfm51OkGfZx/xPw6qP8Pibh9iGeBqosh03OD5gtMRj
JW569JhETjoc5ELngHKX5JmMDq7e5iFe/6J/jvuYhgnSa2ZO5GJF0xA9DTVJ9m47IYtqWvPGqYtp
P+kR4Rd+7IFqdfge0N2OECkLHfS95/aO3KosRu/vFB2mncluthjn2B3z2Ecr5Rb5rh5JWal9Lnwg
nOgxTCsXAkETpjRYxLj30jZZExQCcTMMVzpSxIc4xH6/wlKH305FaD4tZdGgiVV/nKRVbUfDmMwt
PzN9cAuc/oHLevOWNr3zjVbnuEkyx573sU8YaO26zd6XfrjJl9KqJlV9lQ+K3hE+/SqgQ+yAGm9g
BQCiDLze6z+MtTDWocrJwBnQ3GckeB/h5g/nufVq84n9LfvQlTlcwgBXXHGXdrDR2syuHvpiipyH
nIgxaIWaL1egcygLytH6IxOGHm19QmN4gXRqQYh+2S1q0Ee4ZtOpzDAYKigaU5C2XnjfUgYsYZs1
K68yI9hfAxlis0nzNrT8lwjn48McjmRBFVG8bbJenezWts9NGeMc9ptGI6HY7m/MKu+Ok2jAS5XJ
dCfsrr3EY3HTjM2x9uZp3fhGAzu/ar8gEqdX0jXyBuFKuJOR90yhNm5pyawHV1r3tKzyfGUPWYZL
cCpIxIVyP4pt4s9kq4yWJPqSWUGVrgrDmR96U6//mLIiJ/0AXv+ANhuZlAkZFpgWjNisl1rxRS3o
WM0HIqvR3ocnWyd2/4fX1TSkVQlsVn5Hz+LANLVDODk7eKbuQwWjtr7SassrudYs9ddu9OsPEzIj
qPM8C4dsTFDJzqnKMCKksftA4AT+waTgT2AsZFaGd1VNmNtCQpJaDr9h/DjHVgXLQ3qRexcZdXPH
7nfoCnbQ8TczjfdzL1/HjYBo0mTUKizINT8fjEEwADCOqGtdSSb9aHIStZPYuMzKbd98KX470Xs/
koJ/Y2LlM5gd6xalwrvBFxkbCpVGW+1LsMOnLqZ0BwECo1brsNYbVf8Fb6xlnaPB682DZJ4aInQn
C6v4kNppzsrHi72h12nJ20IO4lxozlzfSCg9zwOgOYhgFQWgNZchZVvhtG96pJs+B3qrmx8NRwvl
BtCp3Cd9T5lZp/ZrZQ9j99hidGq3cyfE2Aalgy7m88x5IgtCb+LAFoW2Sa0fcRYh9YvBp2syMM1V
+8YjU37zgPo/msQNLZLmln+fYWb9ohcEUsGQw7C4rJ06Byyaffczps0WkBoHh50HyXCv+Bcl6vBa
ODsZC2fatMKrXq5n4cJpxPmH9s3fjIbfDx8ZPNoOAlwP5apOc+bdl55RITNt0Ku9TdeXk2aScjbo
EeFF31tq/3aQvvxFP87Lrh+E45oyAEWv8f7pInuFvLecD8pjZjA0J4piw0iG74d3z3ptE4+zdVQR
hoLhpvrdGP+vn85A1wMQj8PZN3FR//xs14hiXF0RxCfT2rg440g3u0kU9WMu9xV5ms7K6VwOAdpY
cGz79T0WeODeXTuaLaxSviGwOf/l2sfU1hChSlIVRc3fPowRTGY3a4xLmbYcmxE/cPGDpaojMSHU
qLosew5+ZeTm6A4m8X1E+1/o12/bm57Fd/Pv25sfX9sYHH9XlT9Lcq4/9qdOTzj/YJG0adp/l6wz
+f1Tp2dY/1gai0vXk8XuT4keuj74AJgk+SHLulok/1TjAFW1OOXgg8R9xKr7H9G+fl5PmQDweKMJ
RagndHqo79/luZobPNm9c19AJp0D9tf+nujVBeo4Nu3nH27M3ywcP79R1w/DWolTEz6kw+W+W7wj
e1roAZ11H2sc/UurMgCFDP5zlnTLy7QseZHuWq/+kMr9/+OjTVrFHuFSTF3evcyJlompq4R1T3YC
H+2TFboZ1Ai4mPJPXExvYlVpdUnLrQ3hEvzmdf55n1yu3DUsWtQehjq+uPcfb5gJmEh82fc5GYSU
aBo1SqB3PVtPUi0fNy3tnl9fsvHzEvLPD+VRsdB6Yot9LxIpazxgUe0b97ZRsmyAET8YhUNXE7WX
/1x3qCisBHMTa3fPVhJ3fffm0Bvd5YQb0o1ivrar6dpN+5awwHAzzyy6RB2x5IX2oIvjUIdKrJO5
os/REp8Qr6e8pI/16+tYVBH/2gW+X8a18c54AMqd9U6F4o2eSfsiNu7pWPKs9DmNu3zpyXkgwC45
eYjHKWM89+tPZXjw10/1eT1ctLVQit89MDQS3XSypbhPMZleSjxyiDfL+JueTs29EvP0YFu1ONsu
qqaViulC//rz//piuhQ6i3wJeBIjs3fvCn6qMkNqKe4dzZkekuWFUdj77qLht/v5u73meodNwWZL
w4IPREj/804XKrcrdb0X9xayrQfG5PSgSUuktR2aZvs2ZRYhULqzvJ06XebaHXlZNGDkd+DAtN98
3X934SbgZ3NRIpt/eWoNS6v8Rg8ZsDMrbKCxhnl1MrpCH7BkZr+TOP3dS7IIHnkv+Q/+8nejHVGn
eqKZg3EvW3jmpYrpE187t72rV8dCLo27gR4prEGecj+fKRkHZAwBGn+k9QLA0lFzhukhor+LOwRE
46ljYL8RHbOaOB6YmpJCzVtmE+A93vi4HvLtr5+VJRfv/cPqGnx/iLVsnPDvGddpHoW9p3xxHxK0
0mxnqnEieXlupq6oX6QstCD3mFyQvOsjwiHMleRESrdW+c2+VgXlQ5JZaHPmcc7lWoR6++ZJfXr4
9e/5d78m6i7qKepGjinv3mRtMvqBoFJxb88uN+R6m0VNg1zoobg0CB9/U6kuO+hPNwYmBk81ey7a
Vh3t6rtPLLrISPVMtfcjnb0j4xH7NfSZlIW4PlGP6CTWStOh4R0mIZU9UIuYKAESVR4T3Lw1Jz3V
vZkwoO4AYiQ7XeMlSEzGP7jQq+P1FrXsGg4Yi9g/tYNLMx1N4gk8t3UwXC5oVgxwfn0bv1fYPy6J
bNYcOhhJCguI0F8QQrOX+S6laHQP6wx9U61muU5dLb0l/ER1+xIw8Bik7pB2a8NmfE8gBGnXJPQx
fljl/N16oOhABkYKlQ25h7sd5kjr9kjsCNksRaTMFfkhNJd0c6YFosej9lRrRdStdbeqMHdHCAEC
pqa0cXRD581I27HfsAU4pBCnS5QuOXX3EOvio9cW6QktSHUeUnrBa49k035VG7n2SSg3w26t8i96
1oo16YAyXtEjnGGfTEP8puxKOaAi43KddOzfN8xcC6zYZlrfAT0gSmSKiSBekc6q4xLHbEqLzdXq
577M03Fthq776PtNjFgjjaBZS4NmCHr1SM5A/XyaeKhQvD8aLZfwDYu2y/YzgQrkKfa9hY+mwTl1
CDmdnIyop9yuh/AGNoP/qKAhM8WjZS/vtRH3IpF2XWmDZDLIayrwTNd3LkhmGUy+FYdrL8X5EMU9
227GMwLll1fOqZQP7SQmuoTSwN+4WHP47Srbfm0JrkuC0mO1oQRcxr01b3ObKH6Mo3UeA7VDC+wR
Wku4Bv059wSnIOvZmUUsPADFZY824wY1aqpgoVbNCfmaJ6CxVkWcrepk8g6o14A3Z373BUGcw7wD
JQ6NSBywvllEZ2lY+PJ9AGoNZ6tR1+dPMBuTG2MgtB1yqvGH6qqK4x+jQdc3wi3WhuozART2J5JO
7FXj1PEbD8r0NYLcvIyNo3Kt93w9qOg64DJRbcM3dYeAB+uq5grLafLQmGlAHKruzWp0J5hwPtQX
zfaSDO+cxzTlpixzv7i4Q1jp8NvjXFXuunBBvGNjUxbSS5L0iK9b4j0FOiu7DjIr0QQxRwp6NEbm
TPj1Jy2m8c2vm6WlXDNpKLytBlZhl8/geir6Q6hFtKE66hHSWFZ7zXptvJHpDpC5WtGyCvOnSWv5
xlTIXLdA/9MHg+svI7NlepYonspV7Ak2U4vwPFwawoUSQiQSrg0kUUSaL/NFXZcePMSRx6uMmNyT
T8KSnVjRfe8yvAxm5VivIRMT0m516lXi3lmNitF+ncLZf6aN2L61dHwOtDZZeCzWIdcqMM3IuEGo
xRvqARMz+etVswx4OXFUR8o6okMdiNKZKqpjVmbGpdGXUbWqcvoq3cD6zHJGMzO3fDgAQnT8P9G8
CMQIuxHn75NEFDjMFj2bmyMNdmqyUE3+DZoQ6ZlYJpYYztXeKWoK/+S71fRg2A6b+nex1bJGUsN5
pxB93fE6XAwrr31r/OVWLqFFlxaLKJb95bdltMH4DNEQmnLKTgOORKLu8Kjzxyx3aIAwpGPAGtHU
6enDnK9nY7WM4gfAQZuraKBPOG6YeWpciNdhe+6mRV+8VI/K4N4LJKcwVHh/U5RGQ/uWVDwM6fIn
dOM0ZxhhIy/IBvv1GomOCap9q3N228aPmhfSvKl+p6RVD9dCYc6aUt1Mae68XiNOMOjx1Tb8MpPh
pW+MARiNJSiiD6Rp6WdIEoybq5DMF5ln1YnHiO+OljvFe9Ww8bT0ekAeTA96qlOEV+ATkEZk9UvY
5+zmKkMTsgmBHr86IOZCZCoOud9NK/nNB35mWPRwilGKJmkxXQucfilVspnx+vfDj7kMrVXqI+7M
bWXhKtayJl1BTVwioQBmAWizLZAbSLJ3bDv8gigq6Wp5WjmmYKFF+EdOty1clddXSKAPZnqOh4ky
iJ2nW8vx3rPG9i33W76jmjh5o+N/+pFgAy4tm7WNYFAsYnihdkIhKGAZMA8O3/S5bE33wOVUR5OB
PGTUHtwpIEZ+W6Z4cs9YUZy75fG0y1yc9ShlZ8qsnr85HShXLSbf/Yd6JLF9X8QhZ0DhEMsK8GBm
YEvDi18GpARNOCtbWnHC85+nIXEvaYZyedM1OmkNhs8zcu1IxcXIPcWpzPVfF4EsN0F9JSV3JSdc
6uQoun6NzxtWO8vHFyNygauqIO9E/QJ6nwn80sGj3G/20HT4VkE+eOucjZz7MFKCEtsZPoMdm+4m
FTmv0ut4X3VgdhsjmTWs0zZvvJQtv8n1SbSYyLXHMWEJsAU1+ua7kMSKmqi98+FXjAevWr6gtLFY
mgxY9/tC0v5MunnyYavQXtzMTkdRZHg9NZBBEtij0ul0koGKvIMJfxH4KccQa/IEUiHazsQIKjGs
WOd9RMqJvwgqal70hsnh3fUK2YmokVuHFUhW6COvB9551OqXme7yZUCQfiFoNSNfhCPtBbWyuFQA
Hs1Nt1RpM5yc/HvFeN021azzRNW5hkLFu6o47No/lQaK6rQ3UCb3PSeZ5a4hFpx8BL0CbAfSeF56
h6vIktB6rfuO97Vc9FMMKHmtIBOFa5c8jm3f5igSbOKN3hoyz5PAsJZmY9xKwC8xjzzZcNj+HuIk
dEyyERjQqMRGzWMTamE/THIEksLMBGmMJnX79Z+KlQThTbkEoTGhtQ5ZU2nVhlzKMb8pCMstNvgD
jOYRjepIxR6iAw8IahbnJL2ufZMBCb2KBIs8pUi0HMmtjvMKSuvqOC834PtatBzch9RgXVgWVhkR
MhJcn90wmtjWpg7s+OQm6g+cRuH99fm0jD7cpTQCdkPZWNkHt/d4RDy9R/BhZ8NNHCnAuN8fiGIs
vG816GBmR3KQey0t/U2+JMWhWhWX61PhTNnS6jZCwXwTY49oSnFO7aXbkLULT4UhkihxtV/VTHOm
BW5j0ISQMO1mEuK5oO9tVcgteSCtkX+mKITkmvVenAHg4XhfFgdk89W4FnnEm+WGDTsMSjRzW9U8
NH1asdoTYHuLJWO+56TOQ61rAgEWIg65v66AABRop1ahy83uwqvihawIjNruuDSD2ICAo0emGoN6
6FgUqkgO4RakuM9yhUtr5oHreM3MRvG5Ua2mh0JZHAlqjmo4tNGoRHbEdZMU4/F0Q2fQ1lg84XJK
aqH5cQCPMu27fijjW8HEuTqULKNnqS9sZtvrFv1TUvG06yKc5aWze4qQSMv852uCXkk6Idfr+iNg
R8N97L2puDVMG0p9qAWZn7Z7WDFEh0pW9jGL0m+RSZKmi8ZkZTocqYl3MXmBJzR1hJqxI6lkJIKX
lqdPhaKc5yxV3Oek5gut7HGedlqfmlu9hDuzihpSPuJhIjq9rtMPptUKEbBrFgdO9tN+UauogBFg
+SGs8Lb4U0694BgTiyFF5sL9MTpvM01tp980y+J/k4YRjUh0x9RUvVVxggEdfNAqgy4MXbY+aHKE
NY9RavD1yKLmvxtfcJNMe57u6ACOK88c4eqjZgEJPFDjFEtJ18Te9AB6nQpvajTc+kiUrgfljAnD
cTR9XlU/bhhl6JJfD1UKzSajoj5AyMNvOl03k5AEu5fZTqrsa0WNye6C/GCD6AfmEXF5z6EXssJd
D4YRuSL1TY7TgyWvY02rCFUIj/TTGJehFjwlfsTMrPbF+arNE1rXvhmz8taOuWiGeJzgOJL+Pm0l
sx6czBGr1ewkxmXgk4PruumnGYsjslmTtAWc08gHWNTr0PdOhQS7gyif9tUIofkFzMQII5V1TyJI
O3c58YtJqGU3WmVvnWhZmee5YgfibBfvDTtOvlqDo7dHu+5547olLtTOGv8EsWmpMJrq2C+quCIr
PevgusgvDxzYpm7fcr5ZESgpd4jn+21uGYbHWQUhoZ7N4uJ5yAYn22dVos/DLXFTjW0jDA1OEtd5
lcOU7wItg6CaBrFebU+8D3PEZvS9ZLb14pvD3HlFl6zQtxhmoEk7qjO2fHJ8IahzeppiZz7Flkqe
kDhka7BUPqszp52Z1CAD8r/rFDrASqvW7qTmVEBSZr/0NqY0p72BkO1LX5v2Wwo//mtOVfkN03lL
uT0yC6auMo6ibvWToCgj8MgbPyFUdiTOlzAHxt0A6N/AqWpubARcZ2LKvXWUOslHEq+jR4cafwr6
gsDQrLX1nfJsdfbNOnyKwdF++R/2zqy3bWTbwn8l6HcJnIeHPsDVYFt27MTOnBdCsRWS4igOoqhf
f78iqURS3OlOM8AhLi7zFsklsljDrrXXXivZ1LSkx5KfEynHtvt6H484sZJgqxCwLiT8x3CuMT41
sML/Z3j+LsNDYgHE8ycZnlVevHgPyfoHFnv7lwcWuzk2YZoLgcpGi0FQ1Q8sdgUTbJSHyHo0uRYF
nOqQ6ZHGBugUtZwmFdskJwB6v2syUHRtiKpI0t7IKNi/wmI3rFMwDGq9KjSsNeHGjfwmKftTmNet
NVica9db5JFZ3iRWTCgTK2l+o9aRNgs1wVcOSlV+IF8Ot9fFWsnf+TPEVaqrwMtG0K+c0rzICjt7
A5YwonAoJGzEjvjSs0fsmA1nBtLb5gLpXpg0O0GqIZ1iZhflunQEn0SDd4O3N+JwWqAbs61NAZAu
KDobh4O9FaDvmtVuhoaC5b6T4xzTkq2OKYRtrD8iBfxebrg/OPDW7/YImEx5JMio25E0KwRbyBW8
IVJ1UIh2gk3Ehg6xaD9yUPLF6RdCNE5Us0wy4SAlo3vfSdf5zNutq6sMptztvqrjyU7wl/aCybQW
nCbq8NQLSKfea2TmjM3E3osnh2qbz8mm+GjLwI4yTDTLYC3V0RvX0/ElETyqdc7HpgS3iv3pXQIB
TegSbW8trab6GWrOaIPqsQvbDJExXyveBLBHXzuJrN47DZELtTdIXfhQ4e0SWqP9DMNfe2KZW3yr
WdYnBky/GfeMDWgOiU1LMM1URpisODv1QxkE6RWwJGgA/DK59F7h+oDjJsqZWjgzt1RPanqlTWIU
0jSK24hqyB4byAQZ+2LiRMUVDsnFOy2n4Aq8aC/PR1sFi5h1DQEuyzE1tCu9fLm3lKsCmpwv+HKl
YM5RtfXeiWvpGtHAdzW2N1MbCafP6JbX17IHGQgPNI8C13ruyoWO6K/rPuRarGIdbGLdYK2jzV3Y
EPlsvPrMCQ5gBkWpufE6UEcOOs7m9pOTOco9xkLrue4aqEvt01XR0AWxGjPmzsZnzYSzd71jX8nW
hjpF6XX3kpJh8AwZ4iC2Q869rBYfMRWPoc2bwcJr6IpVQ13cNTRGLH/yz1K1Kb/66y2JmCjVb4RU
wZvA0NYzJP1K+Er5xpgWWCkWkyqNslu445/Zbcu7UYodoFJJKy2OPptVleAmhGrUYit4l6FgYKLY
IeezKKutT5SMlG/3oxIvxa0TQk+hUBizYkHmlBpip2OgJoRLZFV9hsyfSDO55mg2z0ebnCpXwQ7d
85bnuol7OMfPrXS/FTzSQDBK0w1I8nQn1879FsJppcuf9rn9ScpKih+BHTNTQifFNnzQGo2KxOxy
K8irUOaMDxRfvnWddCVxPEApUJBdM0F71UPiqldeiN5hDEkYeWdDuXJZcx5ogboQNffucmwuLMOu
FjvcZombDc1j03PzSrnNG+Kt5ewylyK39FPUEHMzwdHNpPxiLVi7W8HfzQSTF8lPOL2C3VtC84VF
5y2ChvqroBUaXZWOjEwUCkvrG0iI62Du59RVTNCe1G9zrDzmppp4C0688nyTCstCczSayalhfdCy
qNYnxf4mlszRlVvk3mVgsb07hjK60B3CW1uqq4tYWwN9IcT+cUfFxSxab6obyzdB9YpoIlKgBDvI
qk2CbK3fA0oH89QIqEVAzWVqbak0XeO0eL0OVGSlYA1dImqJp6IcubfVVq/ogbUwEAklfaFTYXEL
W3f0vnKhrYY3JaWasyjMU8BCNyFQHqnRxTq9MerdR9wCEH4lgF7s9s5+rvOtm1CXkls5VNEo1bXR
DqmzZKMAjeOdYy4C8D5Wqmxzr9qZ+hYlA6RBcb6ZebrsVdMaYV6s0p0EIZkwCD7tCX2otDCrG4qw
0GfItlT1WGui/dLbTUh8ZhegefJkt9/ehXu3/gqKglMJADy+li56/KaflhTk5I+aY2xmhulBj/QM
oTJJLejCieoQCMvJXvph+ZmNBVdF3Eyu4v2mYpY6aD5OirSqKCWP/OJRidlt5qZm5i+1CPG4rSu/
cUmNXKmjSLoBGU2nWWytL0NzhFnrHqAs5bQls8Gi6Z/UOB6PcBXKYmkh1RRZOnbgLYwKkyWRAL4x
CupE2bGtizyVFMQlZftmF5s+QF344Bj7emrmrnlJsI5upJP5X0uwpwQo3oLrnrL2VvI2BDZXNsA9
csSZ0A02M0n4xsvJdJTslHqqM0VvvdQlHJQo8ArCdDSt93iO6SiVXaMZ4VxU5eZmF0UbHJJ2+RPk
8d3UjdKK9EBITYRKwfO+1LxFtre/WBB0F66egZZiW1AG1ReElcq5BGI2R3j9XSJn3sLKcvcK9SF1
FjnW3RaxBKrr1Ts1wvDLKrf6faX50UU2yu/cev1QSvnovvLWr3f067Wz0xVmY3jnmtH+YmcENluj
7+rU025zA1svKJVaYLsxbEqsgzIQjndaAB5XlfTrw6b0XQOR3gLArc4lN5lTooT2HrJCyAmD6dSI
v2uNErxBnkOae47NYTjyJXv0scqFfrxPlcR+5uvIynMWFhLzu0AOMbIyC1mur1Ldf6M3Erz7Ro43
x8OddAZwFyIFVHaggkZ5hIQQ76puFH2Rm9u8UrBp9WYpmsUf1LTcfYgSaXdtClXgUugDb+pRhVRw
ZO4wya4BPigVrlj6w5g+gCB4VQudYTlixbSCkbGshQox8dz6mhKEUp2gnBQ9WPvSv46kKKcuheJV
juYXdaNqrJSjy1woHee1tblAwk+mtF0IIUcxy2sA5oVTfQ21AU9K9z1CiOnMXFONnaWAJlTiqNqV
n+0RW5b2eomiQSnj32moFNgmqLXcZGkZefNCyVDJIo1WUgDNziVd6Dl728SqPWs9zc2SEqiAg3ad
y7E721v5tlw0tOTQC0ZoUQidaM5lZUCqQLNfyRi9FdOk2G/8Czxf7Xli2aQbPbXE+sHdSJ9w3vLk
GY4B63vLyzYPgMdIGthG7U8TSJGXue9wgoVlcbVv9K1hNWzRuq4zEz6jkMAObdueOTmy2FGjkB0K
sew9CtwXRq5fqgXOEZjECVltWMhk/8DucK9AdRubOwS4R/gTztXdCAXLWhxiiYA24TQyFDJcQsXb
EXrebooRBDYPQuY7bSS/86CQpn5WFB9ZvPdzlU66oYTvi2YG+AKZHDEnvFHIt2EAC3BiU9Y4r4py
XU+yUlemBV4g6VQzvOhVvMmh9RuBV84L3btN9SrFLBT98koomRuNqDnsG/0+b6TOc7DpSw3C/tzm
pV1bjSh6GGv1E0rd+E0Rc79Dtdq8cTQPIXX0Cs2XOZKixsxxZde+jSRdnSq1+bEQwrS1kKg1XMRq
QyFbq+x0aZGRQkXXEiHLT2qqkQqG8w1jFbIFe4li34YIRayUkUMFDOaBS9ZT/9qvRjIQgmZ83G6D
vMaILjIxbNr4WJgVEu5lLiXVSPUU6gO8bXWuG1U8Scjfzkmu2ZdwyMu5vttuwVS21R211tVDjsrk
ZB1X0MGxeZskKCgu6w0SjUgBJ9qF7CfQzFI5hVGrbAusTHbYsjrFZj4ycI9TtpL5BHFp9xJK0v7O
wpvpTYrMuz5lPV9/TQo5f2vHUvjRlSU0zHWSFtfU6DrXlORI1wj3w3NivN5IG9e4V/dFNa2kNFko
AMfz0V4fTWRTS+c1/izE/pIx15FFniaU9wQszVF8USFmf7kOR/FiJ1FUkdph9Tah8ossYTYv0g0m
NC7Z6rUg1a8FvZ5FYjtjAjJZzK1CwMLKpwqJNuTo03kgSPp1w9cPBHU/EST+oKHz+8QoYSRtCKAg
+3sN799sSgBEMcC2QB8ciUoqBFJRLLBt6gYqUULwf+v83wEZs2WxRJ2ewvT7cpXVD6u8DItvDkzi
08Y54W3y7750UD18vqEXq39WEv8jZ7S5qeaOf9ZGuOTByqfVn39o5lhrtILABZoLWlyICWr3MSA1
LhpwQ2EJQwbhakmqR530V93w8yds+/Pn3/nZE7QdtHj68w/qhUUh/wmu8qu9oOLswdn520NKNHjc
CzbKzdTlm2D+bS+BefCDA+oFyKbgLH07gRwQwgPwwQ+v+rgTkOSDEiwcU9At+K88/SM+vYWYiyQi
TmjQUJj/2cOftfB9HqDyoENJMEXBR3PxjMcPb8OUhidpqNQFN1f7gwMaAbCqe88DzRgTa8kaklDP
DgFbG3OSQURFyPj9V4bA8ilCPMzH4tV/LI6Z8LKttZOyLfv4tq7+wlqoamOFs5MoA2nf8flaKMtj
w4DTI2xpxDW4tRAzI4Wb7rUMaMqYpzcUlH7bXgBfPp4JYMjsCFRhQaxsvzC4oSBJ7QrVYygoY5NX
rSiiO4+f3jLG8EoRz0DyeJhP32ne9BoDKq9YVuCzGl1UcDYGTAvzS3ZL4My2Ewa3H6q61K1R/34Q
aEhbQ9Xm39lmYJJnYYJQ06IO9fHZDCAh9xsE6pi6IJt6kjbyE5PqZCpIYwSuoTuDbjVXG4AMaEvk
2H9eU/XLkSFOcURFEsU07UOezQQRGaqI16Ia1e6Yg5sJFATZvZdDIj+8ThDPah9S7HzHQ8FmvZCI
CyjTbHuJMpdhhQcIerT39O+XAxZFhMNIvFLD0lxnncA0GFP/hMSI1k2IoXWCTDVc7wlhYWKjUbpl
doHyWS/YHKUsQmWC6XYotPHIgFYFxiiTuNfSqMlj3dRlHVz12aHABoHRfVdrOayJYFlq7yEgqkap
GIPd9W22H68Gpj7WDOHaCG+1uQa3JiIB+AMX45d3BmIgTdGFicW3gX7cC7iAowtOUTWsi+ZqF+EB
TQRKvq2+iyL4EdEwUvtUhR2e8rgXhHUIRyaE3dXhnZglTNJ7rgQgR3ikmsyE0x3RNMY4xbLzHvCC
wb19CsV7R4g8PI4v+NXzbo/fusmokA3hyNKtAIN798S0olC51y6gWGNd2ExAkmmvs63QIja0TJxp
RGQkrsGNAQy6hAhpr17glMRblig876KeswgZEhisNFslvz24fQB0WxiD9Hp+lcOgxl4Pbta+5fNR
gBmKBqzISan9fHCjQNHgT/TsBY3DIrRCCxj62ZigzSNwVuyijwFtg5Rl9w4GNGksMwEQCu4wsbNJ
YNljfgZBCCQa2qvp7wH1AtKdvRdEAFTQAlEu3OKj54gB1OQxIgOERFY73gb0/Lweq++GQBKBwyES
0sr3qX68LQIeciaAgmB3x4bhbYs4GfUNiQCQKbs3yKU8HxLaKmCBJJRgus8HiBuB8fZdEHVSKSJb
cDgknQHJhj1WOI8LhYJ2QRjeWBBZ3569IIBkomNk188XRLTYLSAEMKWhPr5N3Nb38aUxDHXGOoT8
w7J/vCDYMugibj+sFwPtBUWV7N4LAuL6FiGGfUBL6NbjXjAFmgKcYONo3FyDSy7irqz1HQssi4CD
xIFmdxo4ixPpBWREOEx3C/CA9kYFvKRvmCyIJholKBwWn50KzBJQI5F+/T5VhoWckQcR8ky9Dgsc
lixGANo5zx+WLB3gkBkn9Muaa3B7I1xrpfdUEJkjgPQuSmoS6ScLgjlGksoSEHPbCy1eO6QZoVBS
0HcssOyRLMDwo4uWWfaOewHKCXuHEEkbbGoJtaPeMTNQOWCs+e1gdAakcXKCbqFASupYScObEfBh
WmSjR27JHncKjN9H/PFYkGWDbtDZG7B/FNfgzk+cH/uDCFBPECHVBL2iuc4DBX3MSJAIJbqYeYBj
AXX+vusCWAJHZBs1zrYXztYFEzyN6aJIh41ycCcH4gW5L6CkknJGfBRtvm5GnJ2fTBAViwlBJWzb
S4MbC8hxye3G9e/XBeIFjc4UxbTtTnjWCyJqIkQHe+zMsYa0R2rcWf+5oEGugJT4PC0TiJ0YAVht
uFGj4JH17QWOBjhm26j6fouHjncHcYDCfFgS3MTmagO0AY0FFcPH3nukDvWOaAht3WfXRdA1VVOh
aAz2GKmyJPTuBWzXSatpQOltL5wdI4kaEewQ9IwuLT242BlYTGkX63+/LoK0qpylAQ06JPVsj4ST
JjZJ+Jt48okj25DmgtEoafY9R0JFJ0RAtre9Ts8ORM2gbiQnkSRtrl9YEf5BV32rg5l6fvjUVMD4
q/y5Qpm/+sKh8uPHz7uqj6a0A1r/yReFxEb7298LZP5zQglvXvTRh4cX3/xO9+fdA/740ye/dXiq
w39e+atsieUrjlOiKqi7zbtlRBXN/4TLL8toecJHb9K93+/kzz9O7vNoR/ibhvPgrF0BTfduN0Mu
Oz5tuCHQ9284WMb5Mj/coniNLQ2zb8vTZeh/TbIzh8+W19e7bWzpsuVTcnzXbUVN/5bjePVY+I9l
cdJ4w0Hr2/hsFS6rZbY6brnld/VuuauweJF8fYERTRl98U8GS0se6fsr2CRn/tNJwx0vo2/Ll6sE
HZ3Tlttcf9+Wr+hx3z/ucVkFoDj8x7MiQN+W+p9N9cXT0jsZgB05o+8NL9DkjBP/dEa2Ke/eTcdP
/vJsFWnTqL1bTqrTl9fmJfs2e/Pj2tRSYns3TAPlY1AfhkGz7LX5s75Nv0xKP/+hm9vkVN+2b5d+
fLJ6UN31O7aX22VWh8v46bg7gPBEZqP/Lef58tEr81VRnIzpLkfTu33/0fPd5Wl5YYv892+avSBP
ipOR3ZXt9W87x9ouR/3wZG2iOFYgtL+j9aTMzpsW9Ya9m07i4mwN6XipfVu+W33JkLE+7e0Wt+/f
9HZ5um8BdQgQuH/D1YurZZTmnn+6rXd52N/R/vUqy1cnKxXYrUAtf0fjt6ud/3iyjXXEot/R+Ces
Ig+32ZwPWsy5d9NJVngvpsssYac8HS4tkPl7fmC2DM7nfptX7dv8K88/7fEWeOvdbBASkZyearpi
ot5NZyv3vIK74SD2bfj1Ko7zOtwuz44JXdayb/MPXvK0erHIf9jbWpCvb/NvkvIvBqLAkn/Dsa/9
gR8HYgdV973/t/T+Ks9XJyFFB/31b3t3eqrswLS+7b4rlt7xmtKhU32bfb/KIna2k5bbktTeLT+n
EAoQBMjct+mfe8z9tSTJPzrffPg7edO+7fv5YxLn/knkprZYW++Owa4E871DD4u9pyu1/3nLzyFN
37DIH/GngyjKc392Cq6JbzyGq2X2n/8FAAD//w==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084333B5-E954-4690-9F9B-1E37FA031634}">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spPr>
    <a:solidFill>
      <a:schemeClr val="accent1">
        <a:lumMod val="40000"/>
        <a:lumOff val="6000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98B7E3FC-9E66-405F-BBFA-5A41E519E0C7}">
          <cx:spPr>
            <a:solidFill>
              <a:schemeClr val="accent1">
                <a:lumMod val="75000"/>
              </a:schemeClr>
            </a:solidFill>
            <a:ln>
              <a:solidFill>
                <a:srgbClr val="0070C0"/>
              </a:solidFill>
            </a:ln>
          </cx:spPr>
          <cx:dataLabels>
            <cx:visibility seriesName="0" categoryName="0" value="1"/>
          </cx:dataLabels>
          <cx:dataId val="0"/>
          <cx:layoutPr>
            <cx:geography cultureLanguage="en-GB" cultureRegion="IN" attribution="Powered by Bing">
              <cx:geoCache provider="{E9337A44-BEBE-4D9F-B70C-5C5E7DAFC167}">
                <cx:binary>5H1rc9u4kvZfSeXz0gMQIECcOnOqhtTFkm35mjjOF5ZiOyRIkAQJ3n/9tmwpsRk7uyl76y3Vq0kl
Y0sCm3jQje6nu8F/33b/ulX36/JDl6rM/Ou2+/tjVFX6X3/9ZW6j+3RtDlJ5W+Ym/14d3ObpX/n3
7/L2/q+7ct3KLPzLRpj+dRuty+q++/iff8No4X1+nN+uK5ln5/V92V/cm1pV5jfvvfjWh/VdKrOJ
NFUpbyv898fJvVq36/L+44f7rJJVf9Xr+78/PvvUxw9/jcf65bofFIhW1XfwXSIOEHI5s4kjHl8f
P6g8C7dvW9w5oMxllGD38W1nd+3VOoXv7yT6rw+fMlnd3324rNbVvdl96CUBH8Rb392V98bAHT78
+5uBnt0dfG768cNtXmfVZlZDmOC/P46uLE3uP37Azze3+OnyYU7+eo7Lf/49+gXM0ug3T6AbT+n/
9NYvyP2j1t/W6fp38/KHwNkHnDFq2zZ/jpjLDlyKCLGR/QPRx9XyiNhWkjcD9to4I7z+Od5LvE5k
lt2bvHpHxCg7IFRgSoSLHl74OXCCHmDhEkRse7dMHhH7IcubMXt9pBFqJ6u9RM3PVV6u7/Ld/L1k
fv5QzdwDIVzHQdR+ETSMnAOHcpcwsrvoI2g7Ud6M2asDjSDzT/cSsqv7bv3b7eIP8cKwXxGXuhi/
iJcQBwRso+B8ax3d57A9iPNmzF4eZQTY1Ze9BOyfUg559o52kdADW4DRczF93LBGGxrG+AB2Okcw
h+3s5rMN7VGgN4O2vbFfxhnB9s/XPYUtWWfmXVWNHoBP6CKCt64jqNJT11HYB7DXYcdxtvvdyHX8
p3yU6JcJf923fdl1fHWgMXIXe4nc2X2WmV4160y+o9ZRBOgxtvNFEBp5I5wfuMR1wVCiR60cGcqn
Ur0Zwd8ONkLx7J+9RPFEGpPXpdxtN+/imhDGQbnodqsDt3Gsf5wTjm38Yui2k+jN6L060Ai5k/30
UHbx94f8+wdwxur023vqIQEHE4EDiQl9Dh8oIMLMFuDNPMIH7z/d9l4S681Q/q8GHcE68fdSIS/z
uoo++OsyV/Jd3RkCgBJB7Z0HCoHBU7V0N4aXInBQt2rJnuP6XK43I/o/DDfC8nI/sfTXSn7Py3fd
IAk/sB0KOyQWL0YSAN8Bw9zmmG6BfI7jT5nejOFvhhrh5+/n5nic19LI9buqIToQLmyMjG3REc/V
UGBQQ+xC2LH1b0bm9YdIb0bv9ZFG4B3vJ3h+DlTZbSVv62qnAW93big+cLiDHUKcF7WPA/1JXIgZ
7VFU8USaNyP3u7FG2PlXe7kJzoAvk3fr98PNdg8c4TjAcj7CNg4rXAgKXU6oDUTnwwt2x6dezVag
N0P32jgj2GZ7yk6vjVnfRrW5ryqzm8B3UDr7ADY0winfgoOf20wORAxyILfgAkXzFLWTp/K8Gbvf
jzZC8GQ/jeb8Pi/Dd40j7ANGwSBChuFFg+mSA0opYIu2bMxI8bYCvRm818YZwTbfT9iu+xwysuFu
9b+LykF0x2z2ComGET/YmFMK2+BjGLi79mOaYSvQm2F7bZwRbNc3e7nNre7bD8v70tz3u9l7B+TQ
ASYCCYe8TL9wesC460BxwCNuYuRg/pTpzeD9ZqgRfqvlXuK3uFtH75jUo/QASBXE7V3kNmKuMQbs
HEG4i0be5YMgb8br5VFGUC0m+wmVAjoll+/plYCiAVIUkrCPmjRCyxUHmLqMOO7PEpanzsliK9Hb
YXttoDFy++lULrK7dw7BxQGQJ4I7EGPvfP1nTBg7gADORUxsY7yRhdwK9HbcHm/sl3HGsO1nzcMi
b98xfqP2AeKUOZzSFzET5GADFsNo+/6IvdxI88tEP2rjS1vuywm9FwcZo7WfDuRpJN9zI0MHFBKs
UFbEX0QLom1I34Fl3KWAgAR7aho30rwZrRcHGaF1eriXm9kRTFZ9m7yj1wissmNzYkNR5fPY2nXA
GEKylVL2uMuNjOFOlDfD9epAI8iO9tPVP3rvKgcXCCsK1UKAzcMLP8dNuOBLItjFdgW0I2rkUZ63
o/ZwW78MM8bsci/VbF6us7sPV1BtqXb26aXNYlMJ9n9Yonuyltn9/3T950XEv6uspg6Ue27qlp4s
jKfeDxMHNmaYwnb7osI/iPML4H+6lb48ymjZnEz3ctlcRFDf/WFhFKyed8QNSE7btYWzTbuLkaEG
EtTBLnitUJH28BoRaU+lejN8vx1shOLFYi9RPFmX/fsiuCmp2GyyDng7TzWOM/CGMNQaiq3GjZDb
SfJm1F4daITYyX6G+CfyNpLhOntHnYNSQsg6CCiDedSpkc6BcwQpCcHFJp7cvEZRx06ityO3vbVf
Bhojt6e6BkVomz9ay/cDj0CQYUMP0Q/6ZaR2wM9A5a4NFfTbEvpfwPsh1C/T/sfb3c8b/GWsMYT7
6SttuN7DdapNJN+zD4ySA+Y6UCuxy7eDbXxmOzf5eGgTA8L70Q0e9ag8E+uXqf9TGH8/2gjI1X7G
lid5Vr1rxQuFgkEol8ACcnwPrxGEGIEiUgfbbFNq+AjJtsHoUZQ3w7a9pV/GGQF2crUXjsrtb7sM
ny7pZ5/88wZMyKgD30ZepnCgYQWiS2gv2jktI+xGzY+vi/Uy1Tb6+rM72Y/OytX9t3JtkvfkQMHW
QVkfAXv3w9Y9tYUACVSWbRqIXm5s2En0ix48BeeZTjx2Df/SE/vqQM++/PfH1X7Gb9dr2MSysMrf
05PkwIhi0CcXnMXNa9xMZCPIp0OlxK5qHuicp6bwp0xvRu83Q43wu95PLnt136zfs3YMetEJQAOM
ycuJPowZeJIOVB9B+L15jbB7lOfNuL0yzAiz1ee92MSeSQ0nCGw8q5P7Tt6+YxYCGvig2h0aTejW
Xv7ieLADjFwolnB/QWwnzTug9upQz+YApuBkb5G7yctkZ69eY0j/gKG0D4ALsenmrICH1wg3OPsB
wjYEUcGWLxkFbpu1tJHoXbB7caAxcjf7iVxe/t90mkDrOYEqlR/2crTXcSiMcMFcMrbVyzF+z+R6
O4q/H26Mpb/HWE7WyfseDQFeC7Stg30kj17LiEKBCjNoa980Se+KyXZW4DGAWz1M/aNU74TjK4ON
UdxPBvM0UVBQ9q7HsYAuugRA3JayjOveBeR9YQtEiG/9UkD4qd+5k+jN6L060Ai506O91L/T8j58
13gBuvXAQkL52DbtPta8h3gBmvXIyHV5FOTtcD3czy/DjMHaz871x97DdzeW4G4S8EmAj3w0lqNt
b2MsbYKgEJ6NuJKn8vwy5X8anP92sBF+l/tpJq/g5AE4pOv+HbPixIHTqYA5QdsQDo2a1uH0KkIJ
NF6+wjP/EOnN+L0+0gi8q/2sC/xUraPdHvP2WGETm0NnEGQAthvcCLeHQ1o4tFPabORlbuR4M1gv
DjLC6dPVXu5on+/LFPj394MKqtsR1NzCf+N4DlqEoNNEMAjFH17O7qKPXuRWkjeD9do4I7w+7yle
Ehq33rvTHLIyroDTPB5xGWW/uXuwOaeFkl12fIzbVqK3A/faQGPk9pOvvL431YfP7w8fwENtYJyh
tOThNfJH4MAHBuwY0F/bRiFQy6eu/zOx3ozh70cbAXm9nyTmtTS3eWbke+YNoOMHrKJD2JZ7HsUB
UMQAVbvQ2Sxe7lv+IdLbAdzd3C8jjcFb/L/Z714vwfxRDjlZV+vpwwm1Tw5K/f27uxNWR1/dasqL
DsyjEi3u/v6IhQPh2Y+DbzdjPFOx3QlhO8X7+Z37tan+/mhtalQoHC8HQSCF6j+BwIlpwVzAW3As
J8OwaTKbcjjKzNn08WUbvgUOz2UQ1DNhQwUnssFt5WCYzeZYGXiLQNoW2DcBZp0LFxpzf5wMfJar
HmLYH9Ox/flDVqdnucwq8/dHKNj/+EE/fm4jqwNnycAfghyOod4fJAUh9O36AtJn8HH8X4UsbKrt
mi4c5bp+7VjNqsyqZj4EUbdUYeEcDlYe937etv2dkxt+7CS0CD2IbNuLPK+RVxttrRVX6CRxqFgN
WUCuWBzL0GOaZZPQUL6KVGMu+riRV6lx1DypG7lIQ4a/5jpwpyrm8dK12bTqTfGtMXF82FluKT0Z
t13pmVoPt0gnli+DkNl+0CX2ZWlkshSZyo4CTtS8JsYjXZWd5I4tfaGCdGLFabTEjWkXmUzT1E8t
Ria2FfJlWtRaeYHqTnPtqrlWrjjuTdjEHmedfd5ZtVhxmaAT3Et00pPearwmJ8UMkrtqjnM7/IKF
FCtsJWe4Y/VJYOOrAfX5BLOg9rKCCstDhSbfSd9HXpv2zHdxk9l+mZbVmegx9XDMyZRQpzNeqWQ9
dxTSd20LFyElSbxClmqe1XnyqaAxK7xO0Xiu0y4+FKaqJi1t0wniPfYrbNfXuSuD06qO2vMql8Ot
6Nv+S1bW5DxM3P6Q9HG5YiTuzqGaSvrItuWsCJz6CHWs+JaSups0WchnulHNnOMEbiPsOo8mmTps
stb2ioTWd5Ygniyd3idCH9lZuKCB1U1rqZCXoDybGCc4SROdLizXWqiEJ5OwyIdr2pTFvCga53so
4twzcSWPKkbbOdjLYGGnUXqGBz7YM2HFyTLqTWBNyRDXR5r28eewl+KGFyydxpLpZaBZe6mbtrgS
AZUnA2LopDWoa7y6JPI6qKg5jmukLmlO9TyFtnbhtUWODp1O8dhLFCHnQ8/lSRjSYdZzrpRnaZdf
ZFLjxsuqwoWDrEhzzFqJzkQJayUPKxb48UDVbd11ehUwpg77riZHrNJqnmomb2qXyy+FjvAqC7Vz
nrpqOOyivlshqyFHduvkh2Wdh6cVzc1VPBDhd6lRi9SqFzoL2sATmeOu7ELbNxmQDydFSJOFxEof
xrGiqZcmRs1aGjmnSrdHdtRSWI5FeWihalpHIcRJtYt6r+8SPLV1wNcFae+doksXYa8bL+1TZ5EX
AZ1xV7uTnmf2Z0KT274lOvStkNo33M2u8oYMn43R/XxAGTrPI8Yyr4sCa+lYBkUe0F1oFTXYwX5r
sWJtgjI+42FSKA8yQeJWBm40zxr4UjhI9cmVKPUbYpVT1CTpURwCiC0hcsFqxSYuVeklJ6b6Bg21
TelVCb6CfP4itFu2zNtinmUu8wfG08yTKk7OCcbqwgnUIevbasmCIVvQJM0nRteJV4OxvKlyIRfc
SYNZL0kx4abqvCDr4gttEL0fuiL3SRJH/hD1iRdrJ/nCkdV94pm2zrWd5j4AypFXRok9KRjWZ1bZ
zVrFiqOibNzYF2LmVHE6D0yLTuCAQzUv1HkTBM0XK2jzScIIPo9RSA4zaOowvmpRs8pQU96SqgdJ
KJq0qOPzHLfdtFG4tqYRnETzpeJ9oT2NBiW9lvf5NBv68HQweTK3umqQXt873C+bjgnftdrcC4N+
WmeDMd6Q17U7EaL5FA49jT2VCD1RZViAmTNSeUKX6CjUhT7pswBNMba+xHZSul4YDmQqleAeWADk
izJjvrLkdeK2aKGQQdMcxYVnx0n+TbFoOArySJw7qcsWxjhd6g2hVZ3LykomnGe+k2mzZjHv5jFy
3DNkWFr5OiVo1bg58t0gHZRnu4pNU5KLzwJ2jdVAo+i6dKk8Tofmqxgqdgg74uD3sWlWJqQSllIb
H5uYZX7VW+I4rWl5VsVBcRKjtvhsBVKtTJLqaY5NOMMiDyeDHempYwpynbSpfcgquMsycPNZ1MX2
/cDD+qR1hF5TUmw2l3qgX6JUyU+VjRvlMZmIGYlFOK+HKJnmfdj6Fg6iM4wlGHFBHa8Ji+4S1TD1
WeQMk76v9NR0tnsEp2c48aRTeXRKeNzCQsOtLyzqFIBsPcz7kNTzTHbVIhGD/qTqYC6xjqdJHwxn
SUPoVDcN0l5foSH2ayujnhN2M1bkzQo3ob0UOEy+toWdTFqbuV6DYbuVoOJHJrD1Icdul3tJUYqb
hDE5SbMWfVFBGRyCZYoWQWVPeps5Z0MdW7eacrTUlWvN0pCbUywztXCoFcwYDc256lv3U9i6wQyj
Al1GjURwOR5Yft9bbEYiXq7KvviWmaG/RUMN5r8uq8F4qqPhvCMtngzEJZ5trCMnQ3ZTeVkpu8Kr
89ZJLQ9nNZJg0SQ6h6xGCXt/HIdXtQOOiBfXher9jIjqvAgLdZhHoNJep3mSeIMp28zjgVt8F6VO
Fo2KbI92rXUs7XTau1l61jRZclg59Y1TOqEHtraIPLdu629JxW4cGa1RUH/narhx8+4iw0PqW0Or
4XpFuigz3k/LQl7ZRaiXOuL8qtGJ/TmJ2+yWCNZdlwF8scmYBUtd9lWZLHUId1EvdWGKppor1hUD
OwFXKwuZN9gJcqbSzis6ZbmMjjsI9CZ129XuWVEVPftiWPC9lj1xD1XTAnBWH9l6ZjVD4wc5mtc9
eD3zNNL5idSFld9oMKDge4lmgrsgmRVJH6ZL10rKiWljewJOXnKEwz5bwlmh/MbpneIr4kEYnwVd
pI545ODyqo6GKJirIVFD5nemHXLjhZUT37lRZ6xPThF0zhRHTZB5uSWTfFFwSSaZhfp5KfJs1jBz
bXjYemUXqgnqAckqpNedZbeHTGru92lVr+CT3UwoDu6kipaypMe1sN3QQ1bueEkIu4zFG+sQfJFP
2RCpacRsvoQdxLqMLBked1xhP8xwv2qisFiVgOZyqFqvimS7ponol6VglmeoVc9x1vVeVm/cLTLY
tQdxWHkk5SIJZgln/aTJg+rQVYT6SeHKuYEsm98H9DwdIjOJCytcDDSsFnUQBMsyteWyQuExw0r5
iGN9HAWsmvQhL77WhCnf7Zx+LotGzuLKiKkVomBaSpVP24DqzsujBDayQBvfAZgPa6Rtr1J2OndQ
gL7TOgA3WidadtKD4/rxHXMz5l4bVGfc3NaUF4nzKSgoeBy+LJRMlff0+RPPvP/bXPelDKPto0F+
/PifqzyFPw/dbj9/uXmyyM+foOfh8ZEkv/0UHMezIffM+EObIO7HWBCKbIO6TeT07IdforhX4rTH
J5y88ub/MoiDojxgvl6P4nYHOTyL4h6/tAvjII8u4AQrF07TwRyIThhvF8ZBUSeUssCZxhCSPbA1
P8I46HnfhHHIpZjxTWUgEDi7MI4dCMah3gwCwIew0P6TMI5R9DyMg2PpoS9pc9yBgGASAkO40tMw
TjJJY4VNtOwKzMGR0KBqTtyzI11wy4BriOmE1rG41EkBDlsVODLwUeM6HQRoVV4cljgNAt/NFVsO
A6fBVDX5AEqHUHdeE5rSOUQsvXWeiLi8LjLIV/uNJmEM6qSY9hrbNMeqTd3CUxBa2F6dooF6QV6z
YxEzDp5/Ww6LAQ8V9bI4F9NBcVJOGxx3kU/aPFgaE4CzSl2r+Cbint+6KmomlSvCaTggknmRhifh
+D2cjONAgNJS+1jYVTQxImUnLXRDemlTXxhlWzNuMAk9OPkakQkUIclLHcf9eRehalWGdnqRxlaX
TXmXW5Efu13oeJmDQtdjsb5Qjm7mMHwxxUPeH4YtE0tbl/IIR+68k3ZpeVEu85mTOcy3TZTAZLZ2
giedExQzWnH7WonE9iQp1SW2OzYVEf0aNr0+dfJeTLKBkLPajstFk/d0EmH7LGKDmTgZ41Orlwz2
O0udEW6pFcnaCwe1YE+UKpWnOx7dMtjv55TnxC95BhY/TdVEwtZz0ZSEw7RDg9WJqQ1dtVFGQLZ6
qI9ROy3sPF8Fuky/xw0Tsyah/cw40vXDkpsL4PZvnSCAwC/Agc+sqPCYgb/AybkW1MJeCX64r5Wz
bNo89bkU2WVcGnJBOtEdEc3bM2lQca6T6Ftsk2jt5KydDGF3pJDTT5y6jD1mB9QrGTjbTd6ll6pM
Uj9LlFnZJIn8CmbED0RyXqq4WlldUvsSDoP5lHRD4FFjd6temnSiO8eeYgcktbo2nKAmCK8Gl1up
p9zCrv04ywUMG8cQdWiNj0hUoGWP6jsFnz8Na6rOeZOpaNJ3gbjg0tHnrk0bbyiDOPB0OAwrapHK
j3VjzRPU5fPBqrMLZMOK5qyuju2E0qNe2Z4uCZ1hWPYneUeGm6bkjpxaVRUtaRzhiaaJKjxCGjop
kqSd13EQzqyiPgKy0CxRxE6axhTcG1imvCKH8MKNO+uQZKpJPANrcNKhPvXqwKp8NlSfLUvNIjNc
uLJHs4Af0UZ0nimyL31bx2cRKU+tSn3GfSkmQtELXCA1zVx9azTnizTOP/ckyjxlm68pL9UskXbV
+6m0jxzaKj/bINXfWWGgvRxX2htqdE1r0flNL4JD3TbWSQttrdOg1uEkRvQGjKE5tYGQmFmmzH2V
hM6iLwz9TJnV+l3MzSQNSuRZxAa1spY8iBwvkPYNuJLFtOZpOVe8sBexgb1dHldpFXlFNXh9JldZ
YKQHVUueVdJ0ApwHBI6tlrOkjTufJrG5cAOizrXrhIsmhmnuh4QsoLevO087NcyzCiI4rXU5H5KO
ndCyWfYlaRdlTwPwn7Fpz1tafa5xbx1aRe+sWoqjDBQsN7RFl1lsUSUmBS7t+KwPWpIet7mzSkv3
W17kzpSxQVzFpNczameJFwH3cgZunDx1IrPOqAYqrUgLb5B4zXTjVF5UouqrAepnjsCfm5Ra2Ueh
ytIZsh1Y0ihUfpNSNVV9pM56MLte1IG9gxM289znWf91qMENhkgz8Jsa1qDsu/6r6Dtg2FKJisui
7C4zBCRRCF7waZ5GVHiNULU+C50AL4huIzPXwEJqTzkN8swQ5wudNEHuAWuoJrnOxEUV8+86R60f
2h2etZGras9xMXjlFqtcD5i8NA98KtO6C/28duLa05JZMzxEw8y1q3TWR0UHKp7pVnX150j1BtPD
vsmqZZqhqIa9xSpuEyvOey+iwNJMuwhimVOIR/Pai/POPUxqNx6OO1qy8w7OgrokZQAqkrSw9BZl
1ThfDJblMhrS3ngQ2znfKlj90sd1EUY+tgJOvZZpflEoy7UnAUblMocGw2XRB9asEnEWHgZFtQB6
IDyNVK0uXSsm3Csbi8+jJICFK4Y2utEuNdPGpukhBhdr7ULFgfBSt4xjP+wrehySEkuPU83Bz2/r
YNFoF/SDNE0DHOQAbAKY9u9ZQlHrwYGl7UnVGHPWd3aBJuCUAqM54EyHXuzUBGi2bqivUUCKdVEi
eQN7cpgBZVifGDKkp0HjiO+oi+phEqmAXFhN0lxb4L+vUsQXHDN1n6aE3TmZcCCkjUhRe7XTqGko
qFw4ebNIwdr6BvyHftKr0k09EcAsenEcuZ/rpneOFTPqzopRHCzT2rYN0LayPQdHlH2GfURMdTeE
s7rvbcvPOdeBjxMchQsI6rrbREpBwRiFwWeRZM1ZxwsEq7KPrDMZM6M9m6TlTdwHyYooHYawiivK
fVukw0LURXJHqyK50G12qYxqbV8Ce7xIcJJOcBKBsuq8Kk6HghSBb1rj9hBWygDCPWgnPNEqam+c
tm/vgXgqvrqUNrPMikXpWaEIhdcVvbUscdycZQ7YG4+Y0rqlqDenfZmFgUcs1xzWvNflIbda/VWE
Xeb6/RAAK4cr0k5iGRe9J3gaX0PwQKnn5qS6iGlQA2vYkWK1YQAXoHMyntc20r3fUwh0QXIxJbxE
N4GoAjrNJEq6CW4sZ14rKi8CodG8ID33s7rOYq9wgdoF8xy7noObFLgDmx8DyVUscVSxCdPAHPVN
bSbKhgXHlR78zi3ptEBO4bPYrqZOlAlglI0+x7WpgIl1xLGymjqFeDmvJh2P9cJwWmYePKawvEnK
uOKeDGuD/boz+Zekt3U2rajoga6Ii+GegQN1EqBWT4jNvtEwEp94lKXrPDQ5UACqURMw8UHq9U2S
W34rErCITtejheSIn4iB8q+NU6pDHek+9O3QGTIPeHTyjbdldFQFmHwWVRRJz01JRz0g2IBSye38
MHQ7+N9kqBP3MCZRf+EmQdH4nR3hdSMa29eZo7+GNKjOHVGJzI87G93UAziQ0xC1NawlZGrPzTi+
E4VdxNMgZaG1dPM4+CJFlX3qgWoyM5JF3VFt6n7exJYVTYbSFH7KSbKIw+QMeA0gdDO+Cvtmkkdp
4zeuNW3dOvKzvhLntBJoVXMaTkKRcjkBUsk+ZQp8QxeHfF4wcCw8p2zoNwHUNgMuQoefM9rz3ovT
lgILYhHc+9hINBcqDFemsodpaw/AiMdAwg/UqSaDJmpWI1QfYyuasrpM76PYrktf1ozfs1iWkdeY
LALmsSo/hQ4PvjGaB7MmByrAAzQH4+uS1ieR3SVArJLEeEHgAMsEmeyYemFC4zuNRJN55eYvbUUK
TAtpT/KgiK5V0Kkr6aBojqRjQXwQ1Mel7kQMC5y5R0mZCj9E4COmbbh0h9Qys6ws6kNXCuBdMjtM
vhiX49KLgraJvEg6VTDVGrI8RTAMR4mF9bJlFB/DHapjm0p5GwyymqWyqg5TXTSzUJBsUagQsjbJ
cK37rq19eCZJuQ5Jwc9IUVj3GMkSspk/z3f5/z5Kvn3afPo04LUppP5ej5FH/Zw/U6QP39uGyQyi
Wk4InPIGjaXwRMKf2U44/hlONwGzDEw85BkfAuhtshPOPSHwpDvoRN2eur4NkTGctgEFe1CYDrEt
NB/D8yh3NMAzFMP7fPvz00wngWII/TPRubkitpGAggmwkpCqgLzpswhZ4bjMcJs49y4OqlpAooRC
oOUj3cjhs+PUOllTq3RgFRe9gcissjsn6nwrD9C3MCtpBtsfKBJfisjp60kirKw4bEWqzIlyUm31
Xp50jv7mJFXcQXwCeaKY+CHnFN9DqNnXFyoCagvcCUcHtyQlBVuFTEKW0EuxNCAK1U6ZnkYYVS2k
TZVTJuCNA2maHmPIEYDIYZri/shOSRZ/t0yTw3eeQPrCJG1YgqdzBE34NjDVjG4e4ATTNUoGc5zK
OmKRew8JjSwuDitwS+mhoo0p+eFgwkq2/iA1PDNDIXDmg9nvL4+fJ6PBpd88VgjOMAOCGJACYZ5j
NMTENZBLl3cxTkgi/SonDoHMk7CtIp6VEPKV1aSMgHOMPItag87OWkp6Y/uYDqwly4pFmUm8PC/A
R1vBUTwFvPd7IW0oAHg6SS51IOsOC5M5FFg66D97LmRBsnTI48z+5FbgbulZpUNt5LyySF2BV/Hf
lH1Zc9w4l+UvQgRBgtsrmYt2y5KltvWCsKz6CIILFhIAyV/fh5Z7pqyacE3XQymcSiUJELi49yw3
gcttz3A/rRE9gUMnfK7RpHk1prLa4JvLiKB4iBRQIl5SpoMDuS9lzi5a5M14yaxBZXfcLHgX8rkJ
HwOkF0dWR3KbnHRhfQIYJIxarYd/GdqH54+hlfi6oBhBFA1q0Rn1w9BmEIh579T6lDS+CzhErMn8
w9ZvrfoxR0UX4xQHWLQ95/GITLQaiKKDvViyoW/W4zZkdG5OZUJceMK+sJiOkMuEjleJ37Bmx5aU
iz+j4tT41eTaDKOOdcAzmstB4ILtzCP8CzuMYiqGhmEq5jkXqILT3kkAUqKMJf71Pj9Nu6jdwP1/
wtr/Yw9AWvH7481gW0NfthSHE9QXOQQbf0fSaNhYtmaGfPFDrnJzUlub93exQGLS1Ygrohn/bUXt
H/m3bVfAocPQHiOOEALR/unjtouk4iwDuvNlchQrZF7RnL89GyQq7IJJzVB08kAUpAJZn6yY8B4I
ffd9QKtNzFKwSz/f59lUcHlCel34hxmiE/9g4T3vvi8DSfHKMk7Z3a/H1pgwYiqXvhgRfbYp2h9H
0y37gyCypfhRrrL0D5EaFO4k7TqsaaQZe5T682yzMvnH4PMMRjM4kPB9N3uY/32+E5DLANKX9YsQ
a9ZzIFZdomseIi7vsnhjdj0aAdyoqMo4LqWoLGgacxX1KJ7SSg/CkGvbDITd8gGEam2CWpofEXQJ
F4E7lh26fFT9G+DRzT4MKhvw5dsb7cMn5mm0bIdConTStWEJm9wphLSAAsYIDkItG6KB3oClosDt
RltSZJuzs7xCsWo2WYnRW7bUzdJ5bAa/2bD21UJSyeSpjKljj1k/r6ypo4WChzrrMgjKwSxycA6z
AP3c1/nWh21DUMNS1JcLCEFXmUnL7OTLHKkPOLNl+xIyFbfPgK8afkgY+MoaGpISlXTWzBMgnzYO
Xd2kfXMBEHs+QPIQQNqWYxSdaaAiPjVkKkR01J0a2NOa+qYjT6WKluXLMi/JfEumeSQPEeO5e0tt
ltmnLffNqCqtFBXT53LZ+u7MW5xtp02xYlBV2akkFnVut8kUr3SQxfgGCkv5Zc9IV/NX6eYQorrr
w0TlxcxHkxYHB16sz858IF12B6yddN3ZZzqeevGXKMZkxiwvNEGBc7slymNJb9ROWnyGwG7OouMI
hEXnl67krehvxnTpTHOUvpmDvwkpb9r2xNkQXPrAxzgxl5lkoilOWCsZsmLtt6i0dT8VbSirhrDM
zAfB7SbXy9BMRLTn0A5LpuquDAwB1uvWpV8VcVk6XWJxBMJrIEITThenF4kPmYH9LNknFGc5fszv
L5K27fE7tFBluBxoNmZeN2fK2F/JzOomvqALITkIM5l2Lj8vo6Tge1LmyRqqKCUthtMkKQ6V7wtf
oZWpZSrKtPm0Bh10fi85kaE/5V1CYn3ZubUs/KdMJmlbVqYsQVmdcjunonvOG87Jds1YP2GmyGoQ
sm8RtY1Ir0nCbd7fAOWB2uReyiALfgTKFqbmqFp4Cm2NkLXf0upJH8XHqBFraw4QY0lbHMY5Iun4
NW7iEdcbZF+WT64pjKktuA/MbFy4FidITTOxfwjuH6h4ZUy5RPGBiQmjryGbGZPsJEXYZyzp5w4/
1CRm8jgO+R7ymZ+bIq/LMCssgG2EVeA8l3bA+/T7UMWcbpg+I3P8h7Nk4rhaL1BzP4603R8P1UzE
6X/RftnneWRgMeYDcQR8wAUZu0Kwv4zB91qak21btFOtQ0HX3NRtIVJH8ASZM+55lqNrR8wXEZs6
A5RhdLktZL7fcosnrbfHDCsLV0jwK/MKhdS+wDJL9iefrgSv9agY8Zr3FG/FEVuYgHvwUKVijL/G
Y22SmFekWwKvpYtW2WOXMl4mNQvlio/XuaCYi1+rh29TiY/MJdkHx+f152Q4rBoLiiLv8HDKdEv3
fyVT2oGjbi15/DXV5P3t/zPJ7+/L5Bp3tzkAXtwAHYnwrx0EWK09t2OyYtAm3hZcC1Vl00aPSZQ1
qqzS9welNj9jqU3z6mxzOdJy5emOivg1+1QOTmGWfDz0eEus0ZfN1qgZuC8hI1sbPO5mSGO82Oeo
Ll/L9xlUGjsIce19TCJu3WpqrcYs0IvVFQJ/Fr0/2vflkfGux/xkDLVydEzzfh/8kq0CU9FQu19G
MJHhxVWZKBdPG2mZm68w0mSf3veFtIGEx11ikPunADWb8HdoEZJgdU2z2G/9fUKhI9jwD9UnioHF
gQSgk5cbyMJFn5sojfHXoYUAwoMLa7Ao9QSh32vr89i80qwZsXymtBj2wVvPsVwnVDL7B8Yga2wN
fK3Aj36M9u0wbOl+/6PLGhGeXN/0TXsamwKfK0xCIUDqpjWn83XyvlZaOZVzfv415aX0FreztEmH
D8EJoHBxqdsO57ynUDBET8jcZOEPUB3MI+SCU8Nx8VQKfE/eYe41ny/7YEwSVXhMwl3mqtm3s8P5
ite61WWyOHVIFpf1CmRHv6gLCN8iKDD7kvWDr/gE9dAlLanD+8VsJvxA0pj2dxBm4v/rEPLsBcQX
TQnQMQiH7nw3cxQCwUpcHeij8s/ZyBcyHPm67Wsf8pwMJQJQuRgRprCAd6ErHXDEDseFjLycLtMS
R9XyLcoWiXjT9Ep13cWvYkLOvbDy5EQ/Kv1jZRMUbRdaCkzHOfm5Z8DR9JiwiYeOb8+JKFSYn0wS
RMgu5vehL2UzYYoSAKYdRtQ1YQJbsEUUUW62bJ8+uuh91UTQ/uIHylBMRDF1ATNAXbyPd27bGD8s
Fjjeb1p8hTyBAm7Lshd8NWQ3lhCotWs23CaaWrwjW+m+v33qJqyrCOwoqAea9paf3Ggsjy8bbjZ8
xrYE5FoVR0+ogVyYdFdSnDnt0uxlGNZOQWbV9/2aXg8dFF9gflloUYJBQTojVCYZX3HmTSsijTyh
+t8nz7UJxfzGruhQicl+bPDnaMqJUX4LSM8gHQx8sra9KxO512zK4bi7zTueZPNntpph5ceFS0hf
TlnQaT8dRkXgvqxyyovshTUJxXBwGJZ4+BthoOlOICL2Y2NI+b7cbGwpFt/7TMpZIVVP2qhN/FXY
IAXMPwNKDOTRIpme2HHTpsxeEG+xvgD5bpgByaJ9DFyP0DSetsHuE9i3yFeRWZeDAjCclaA26Ctb
+qy/yzKjVw7qR00z+U9owV/zI060pE+rqU86Q+qip7l9LgsWuvlL1BjZNDVPgfAuDyFHbmPeSt96
E3+beDHZ6GwhhwaYRuJt6p435mKmKofTAbLWmVKFnDLP09JRh1U+yDKuPV4kua/yAFxiOfwayfuz
NFpumB50u1n3Yf0MN30PFsEip2/2aILsf9+8oFP3d4w/yxsu4/21lEYE71ibdX8jTyAHH47ejfP+
/p5rbOUG2SK/2+aV6iOwzHzfleWw/+bXkkVOiUhUwmSLX03IA7KXPZySprYLaLi8orGNinsnoCNS
VYggJXhhQN3L+DIYaMcF0rKNYfYnoAT4AVEaNonZIqxvFhE84AjPDffVtcCZXn5dKLUljjSDpUIe
3yu2sZVbDqHnqB373L0HrK53+ycbdOHCaiC9Ifs92swydhiawSheCZM58ugA4GLMcwCG46/auNnT
OMEWXCP3/X5b7ueGI6rDOVJB8bBvch3vINNhDMu+JnMOEVhbgRUch+EoQFRi9b5PSJzle9Dr4B7H
57KJEnkt4gSSqeOfy6sPBT1kRIgPWMExghvMBntv+L8Xs+APkJx2On4USmW467xpFuwG8Jn9nSFs
30EgnPfd5Vuz3/ufL7/jRX8rbPfLo1E1RFX7N/fh+h/wJOsgsQhTnj3+Co0S4Wmf/7TATvrzpWCj
+f1SUHhEEa6FLk/4f7aX9X/zMYQCAi+OVPJ/1gg4F7CnRnPGPkEus6/uMhP7Q3WtxBNWzDI8sl/B
8c/38juEABEO1g+UQhg8wFCs8w8lLfdJvM7Yeo/oqIgw1qYgBcxpAhyeHDeF1Pnf5vmfF4RDDMBB
BgUSjLR7F9u/D74Dw0z7IeIPZhlxUDQdTvzLfIUE7uXXzv7zAOkHuRFGmEAlmuZwF8b4xo7kwwWX
XrIG1HH28CtiBLEVWERrlqxpelrYVPiT1Hyzn11IVnkYHOTcLywB1fpIJtAbpPqXO/p9pWPOUUrt
37sK7VOKTl/Ffsd/e/5rGRGopxPz0L9vqoC8Dnt8cR1HXG8L3+IRCOZW7MwyweGA1IKI/UakTozb
am9Q2Z9SKJTTqFoQWtYaod7g7dgfnN5Bqol6sg523neNfg+zfx7EBxwoR5dNDALo9N4Y6Z9QyCJa
EgubkLeMWI8LN5As4677gu0BeLSAdV46iAnnd8rjvWHT/fuG/Ds2/vvc4UHistCNxTEwKOzZjxCM
dqvKFUmKtwa1xZRVUCL301fBOGweVZCtaz+NXMwzpAxCofr6l2f3Yevi8tgGABtjSKhh9P6IuDWp
bwko7uQNwR0btU5DlKXf34/091jeEqroLQ7X1T12UxRtiNqi7TEpf34Av++jfUXH6OAHM9beVxg2
5w8bd87aSK7dyH/wchtTe1ZGD1DbEz5MSBXWwu6J7p8v+c/Bo+vcHiMhIti/3fvDuhW54L1cI/vG
sgAC4bTSbKPdKbUB5PuxLYAMvsA8sofN97NDRau35dG3KtLhXxYC/QDGYQLwnfGAP8EBQM8IQ8fv
u6gpkTuUeiavooXki1wss9jztmFRYlK1C5JtrG6HCYRxtZRAyU2VthB3PMIHA3XrSKgdHwHlDghx
JlU2fhh8O06vf56z/dT627GSo2kKvs4kQsvZHPRQ8vFYcYEXNjLb8rq8b8YIoBImK3rPcBeb7CVW
3O0xf5yD2n+0unH/28lC20B8oxFqW6RycGp9vA0IzlDiTpl6HfuUgB6SIEaQOPs1mpEHJzwFpTQ1
DojuINMRWJ/Vg6XpBVQnO3huBIicnVRa93R7bLfeXzMc1hDY/Xm66Mc1Blg1yXIkFUWMJ/yPLACi
/FGXEB6+wiyQIXOS86R7d4+cuNVjHcxqcHMkHzx+p5CVA/cqum0lj0FrfjmV0OQ19bDB4XYNuHUE
WDzC6Ahiw6WAMB+yoWwgpo+TcgFyHBO5AvFHktbjU7uWI/X6l21KP1AwGAoFFlNmEUVfR3wt8Ifj
BytzNH70+iVPVbonXu91D+euRD4FP9me1/H1PXq+53zuZ62lUVfgV0uYE5wKOJv+fUOzj1EcbZDB
c4JJodALI5B8SHq6pZsGLpR+0ajUrDkmU1ew25iKZL1OoDjAdJTc99vzIJZ1zSHZtMGIGgE/ZA+N
2TjI9oHJ7dkSB8y+AEuCZbIwP/QlnJPp/njUlJRYQqvPge1rK7vteeuznbKJUMPhKbSYfTwgNZY7
rfJOShXDsuDZJdAF7/TLFjVzcdDplEynLIcQJK67ZWdUDubn5cui2UE7mCUkPkKBl8SdtwQVWl/P
Oh1ALUzZCAIM/i3qH1mitvnG2o7bqu8HG8Ne0fBhuWjg0mi+jcXI2bOP/F5t5dA4yf94g2I7+Ze1
8TGEY/YhMYHhBQkKeAX6YWkkfB0bWur+ZaNAaZsK8pBcT1VQUvWXiTMBgeLP2+tjNIJLl0VgzHbC
G2f3xyuigptEGJLwLdkgi0vr4Nge/n4Bb5k3qLC5hD0BBWXs5qm5hWwrxzr9823EH0ee5GB1chxc
aRzFoCY/jHxLvDOkzIbngY3DnFQzVHrkL2UEJI7XoptGCjNUrtp7PxU7gKRFqgBuFXPsVQXIM/So
N+PGXPeovR8XILXQW02BggGEWShqa5Nui7rGIoIZEBpQ3uqK8Yzum11EWIfKC2QXl1x2877zPTL1
T+jrkuu1SjqbgPn784g/xrUC3xeNOnwfNUabQG7w+2nVZVyMwUz5E0rUCPx4am28Xsd+29ctQ5LF
LgTcdli2C3I4/Gjmn6Q5yfS+pBMnQ8wfgbftSzo2Lar/i1bHyR4iDWgxejK937ndLQVAsh54GHa6
nq6A6p5tTg220Z+H9PszhI9gz+JhEUJYQ+Ob4mMqBOTFzPECD7aYuj2GbT+hMD2lo/u8ksIxfEPk
/z/Z+X69FL6En10693aOv89gDkcrUvzI3f0CPpZGGFlFCrW1qmCxbv5X5GoK0wy+lxHcMkp3FGv/
KAiTwLFcfCvv3oEJwKR7Pp538AIcR+ihMeQ/D/DDUQG4H1qGErnl3l2hzFCF/j7CMZoFl4suf0QS
lP6vEiTOuh1Ws8mwQ+8Btq6hjgZm47yCOhqIedVvEZ3qORmX/EmGCAXjv9zXu5ji/2Yx+NLRuNhb
fYPy3fNftIr7/c6iCOEP7rzpbLc4EtMxTpc96Xf4vgun/jNtI/LGWk0N+HHIT/kGxL+a02amwzUQ
F4hooMPtNNg7iKfAH0X3A0+bRl2swHdSiP2XtqPLWvMYkf3bZKBJbo5Wxmw0x6F3WzzXkYoyiOoL
m4IuvUkWqpIM7vSfxyY0Xp4kn/g4ULPcdo3wJUQvzmctBa8lIba4AFict8OhJ1Ij3v0CmXKCPxNV
9w4NAWUtEPeyn6XoO1zc/ZzNIIYYsRLw/g7lBB8TZJsqLoD1jrHDdAMmy1x+l0z9DsiRd3xKIwfB
c4t0QWGM7aZ5oFs1TrYc2wOEvz1Eyf9DWxlAH6L6BUb9RMFwgAXM72aKHYjJjQc7CHy4y+KjhgSZ
PA4dkGF/FSEotE3dw6ONrQ9NRi/7pwTQZZncZVD/MX0ps4jshM7kLU5N6Il3LL0M6wTfsejcAOoc
LFoOpUglxVxAOE3g/w7RUJkE+p/4vjQlTBPHxqB5hPmSrqXf1BdoRvaDAzheFGd3ap4gBPnSaigG
GthsGbL2k7CGUlkPFMDhf1bQB1NxlWZLiF8o5JdzcQfqk+vPY1nKLj7KcSIR2IwImPdco/MEUtbj
qFY820NY4s2u8OSBXfI14DWaQvzKoHe/6dBiYNrQlkCGFoxIWVikH62IpjOL+jm8ZtHQreLAGUBT
SErzcbBfR7BnBLrL95PtVzQxSDub7KYYUHvL0yj6DBaNX1gZxAs71reO856QvS+N/ieiN+Z9B9jd
lig8YSyyUTbAgDI1KsdtxB28NaEjvvyC3F8Vj9CuwxoxtClcPKJpwmO6trDirm2AxZb55KKFM/By
sIu/ABulHnKLDhJLmQp0eJj7CLy/t184FvUFa9DeosLug4cFGv2vTdSqw1JSDj6hT+YzCAvQgvGY
Xhc6elEdtuMYdLb3CtCHHHZmPN2I2BN80OwoVes+bbKfoyOQ1flYrBHcOB2c0T+Edo8xZfraMtJc
D36CgHeCjAD1XnPhlSsPogzF51wLg/RZt2/tZPihF1CMr2wcDykvDQSXMRT3fESyNeqU4aOLdayZ
HPNTwEdeFsDUX+2i3BnlBX8zZYeuGwvt4bAoZXoSMlKPGh1LtqoHzTbBp6Gap7BsxfeejCnoGDd8
CUXcHqN4jq7QVA9aXUVIcsNAtZ7sPKG/HxTAn0EAt4AF5qR8o5DrAJOmmj74WIr2pNeRHOk0zA+T
ZyCNEAoOE1onXEGJDQt+OoSi5nnJRfG19XG5XiLRdz+mmEl6VE7PgKrbQayVx/eQ/lXMaY6eHpzY
q6FE1n9gdJafF590wLoHdZ1OMzU1lODqeyQnDRcpi66njO4rFGY3pCqND1cLIMnbKO/8JRQM5Krt
EhEfCkS/NxoCPBfbVlAB6kOTb0Gb8JchZKnjlm7fp0mqGIm7hgBw2yasXNGjiQiACesOegvdcpW5
Bo1RIqrbu5XmCMSAxWsfkj65gjmw11d2MfYUawfXTT8sFdj6Z+jXf0Swn94xiu3jJzcfQA/DV9ss
g88P6aqSI8vn8U4LZr+tegGuBjfS3EyV61BqdDBjNRAbE5ew70gAVZXE/XhWKIWrOBrmzwsdu8+T
WOeu7ua5eTJiNV/toge09VjcUnNqtawk7g+JTQHeFBtvEVvNliLclzC4wR20efldDnqDsD4anvEl
3ZCJa08/lxCCXOrYwuhrI37F2pF9n4psuZEbtR7SEeZwUT5X3BEDVsHBW1sQ1VY97crvliAtORTA
2CSsipO5z0LWnRDos6wu2y2/mKkS9yiHUUIFYZ9iNeqzdws9w52VfbcJfwrgOp42M2zF2WgGcbUZ
mr9WTMhZzLlzR0B56+Nsy5RXlhmo7rpmriLh/WVWdvpsgCXSCib48qkc5/I1WXTyRVquXuHC3v5y
WOAHn6v4liF/P0c4KQ5mMfMjMEJSpWH0N8RO3cuG9ifnpKccAAgkAXdijRjOst1XGMm2AKeXdtkF
vqGV13oa5bmDH+4JEEqC+/fxFY3G5CSzZPoGbtXcl6OwF3Tty8dhsNt1M0lzXHKEXFAZA8xRLJqv
rGPhfkQDji+2KNiPpPMIDrFZ/R1bB2we8JKfaDK768Xm4bINS6LAvRXjmWcDPIcmg0YS1FV5uRHL
bzgX9vMWF+KpAP31zWzF/AUHPswyxOa3GyUzoIKsPfUlT2+gUqRJPQ9lfyi2dUyw3u14Qj8Idd9B
RnHfLEqbGgVYdLJBmm96dqwBQbJtN7Zk7hp4QAeGZ1BfYAQvB8TsYYFbAnJ/Ct1W7fXGPhW+SaCu
sOSN8BhQz82asq0t4S5fkK0ecgdZQnHTpYnP52OERvL9XPWl5jeB6OYeTFl/R9g6Pvez/Y6/aUDW
t/R5GpDBSJfLO4jYgXKmmrZXpdLxiyPchRp2EjT78bl7amPvzVnEu2+8FBRuO65scSqjYSyvBlHo
A7R4bKs8NIuHotyGvJLbXKLTSsLHO0VQOVyvxOSY6ywKs70xpYdYhy6WohkRM8MnmB7I53wsW11n
ixXqKNCr40E2rR+OkO2t4nqA/b49EDvCcr5yTsk5h4toe0CnA+vEeU89okNpFtWrDrOmQtNddQA2
bV/THJlLnQ6O+1swXnKqE0ebLyGHobVWUZ/dABXjFE44pIhoxpNm8zPaI2yFRRyxek4zJE7NiOr9
ws9ZfpXGSzTKL1uy8tjDSmyi0l3FCHbRZcGg6kAflHW0B+Gn1D2WpOkkCt2mhxHHEt70XU1YuTy2
CYrTKhawYKqVku0cQBZI+OxNHN2EUi5jHVtoMW53h0s4AIfaDgrs5BUcLm2d0by7msm6TPJTj0YU
5ZZg+sdogVMoioduB0M07HSf5pnJAqb9TGZwaY5uUtgPBSRqNfx+6BTBKJoS3HQCCrtqGEHV19u8
mLFKhnV7BAwiu4uxZak6NhB73XYtKs+DXNrlImkYLQ5ZEYkcSKy09LJr0Iii0i6FrSMOy/olm2N4
V9NyyetBcjbBI9YloFPBuz5TTeyb37uEJFav8VkpmGCOjRexi2ukcIKoGvpKID6hykX2sBKmciRm
rljbvkYknfEGFRF0D/iBIGSK7AhDNFwmjaFLeeyGnObiqONFpektJT5zTxDkDfxCmoJ9b7x/2TbR
PDUC7plSp7JCmTA8hpDDIVNwWBNxeEQIEpmFhCnfYAeN+zs0VXInL2xZa6M3XeVAQ3U1DOnwaEd0
8bE2W9F8p2WIr34efswN3065Qlcl0yz8FiqxIqopGk2Yw4bDht2Xk0gec9Tp9tB68HVYD1gwFWCn
8EaV7j5rM07Fccrz5mZSsAA6M83NEZ5Dzy/B/Dd5RYalhKlNosnNaOBkRSerx7GL6BGGInXd8ZTc
xt3CrmMN4RkMSxAgliiLDnHM/ffR5e68LXHcV2h12qOHVunNdNQ0U2gmU4T5Utu9HxNa/Cy16WBv
Z9nkdVXCHQ+oFriju5wyDO64QqjwuHHbvnFoF81ZQiN1sNiUodrWzt7hlMfh32Yd7NkS+QVugT/g
1GlPDv0Fajdq8YweafQF7OlygvC6PKuoHE65zuU93HgWntBMfI3G4amXAFwaFG6nPObymwrxrKo0
UepbEnF75eKEo7+QXWRRtwA70SUrxqDRnOLE2sXXaJucfJIoS2Depu2PTiT5S8cb+rWjSbjxUN8d
Um3UZQLa/xkCCvSYQUxbdJXIyNxmnCfIWxEc90XIfqDpEvD0dRz2U3uJp1cFa1R77LMWYjYIAlR2
OaZjq+oJBsEZeqFNgfDNg6R10iOOVBlpZXrb6yl+FULMXRX3uIdK9rko6g6fW4PCxJoQq04vh8zF
+QElvO9h68PxfTXAEvhfGlWbqDudJNELDt5gq5IUwV+QucsOs5bkojVp/LRrP2FQ9Z2r2pXoT2m6
yFfnC43jAZXnSTkORbviaXID+ZW91iuEwZVtkNLcLOg699rF89LWE6hiX7W+X37M84q9gk2JOs1p
MNFvHsojX0FV5Y+j9MkV0G54C0ML0+TFjs7+xYDU8tOQi/marajfKoJ0ZD703JD0SMwAaD3afPo8
T33/Ldd+qTsgsoc+IgYes5DTRyikihLKbuRwVTYH0Z8DkqrdVTuG42KEgIdwKZF6QolL1F0iAiW1
g6MUzughSvXRavR3q6AqxiKqmRiEZB3sVT6DHGboatkhSbPHvYxF75nVtDFy6mTk29dxcmP3KUbL
Kti5/cThIMPiVZuuLXVNv55JFMuRfcpcwouqo6ZNvvdAZ8lYe1Iskp8geuoWdAYUKlNljWp7YbpC
f6VhcnWOAxfdAQQ0SEVfOZAmbD2MfuVDd70WHJBOPTkUYPq+9zAdJdUCNqV0J+u0ab828K+h51PA
VoEUBn6aZLSVR5evbD41yNXGSyccGf4zmWnx6VFAwz6Mx9RAL/XIoxj6mbOG2H0eD/CFk0jeSwdP
dPrMCCTvTlbwZgYocBaL4f81kDKPMI+THNdDqcWSfkVbmlg8vhPuRO+ikbkvd3o7pnzR12joussv
ofncFSfYh1v+BtsiWu6dQV9s2G+GTiV6x8GdTeCXK8K6EVS2XIYMRwTCMRzqAoBCcTMjoUQvOVlG
K6tdM8E3e96gUMLTwpEnlUQPNTf64ZD2s1vH68RheFvVKihlpxrC5WTgj8mcwq+NXkRGtMlV5JxZ
FbTk7YwcB7VDY05aFxLxmMzoZQYl+W0MQT5Sd10iYq4woE9zwc7tnA8rrO+CebDhbQ1ZvOsDOzbj
wtr+qANU0yWwg1EVNxtSv+LISZ9xIMsevldXUWZKdszXLWFnaLeGZ124/olAIT1XsYJ9rGIOe+cI
xfDwFsFDvUFpEwmLflzZVIqDt9AaL9UWGwjItsytP8msq7Jt/D3gTn8BLr+9UfBT112MzoySrutw
1MkAwb0vIebTpH+U5RLyS3Qr2PIqGfXKqmUM3Xi2cwQnylLAjwwO3Hdveot4h9DKBl5lOEfdYU62
9WFqCXq4NYH0R2SgqBC51Gl6thmbhwMfiuWVbHxZdbX3EaGwsLZdegjtOP6w+C5iNLSUHqXBuBE0
x4qspOKIdMLCjCzSzr81BPZeUiOjjsd660RzgtPKw8E+OLBiTy42sL3yiCl1ZGs0XdBJ5d9gyWUA
LHMeN6oGoNimqFDzdbpDz7bIHeIodfNXyFchfa2shlOihi7XoOWhozG04QC37hpU3kPFDPLw2wWi
qaUKSZcf8y7rrwiMv2CM3H+zd15Ldhtbtv2V/gEw4M3LjWgA21XtsiyW4Qui6GATHkgkvr4HSEqH
pK6k1u2XjrjnhRGiuB1crlxrzjEdZpj4I1qB/NZUeJL92gmQFWljBjUQzN3qLakWWvgjjl1bdbDM
aJh9WBGdcm0kwd2k6Q2/c233EPaWW8XJju0g8YNdgT72s4YAneZh0aZnjcfw8J7NpczuvEL0W9Vl
mfmRCsa96KHg5B94RFrqYM12cd9IK7nC6pJ+SnuDI+/LdcFysFm1y3XNF2AFunwHwGm6lT1gmesW
IxoDGU80PE09wUywdIJ7g/ahFwOqlCeDpkUeS/TNT9KycQI65WAfaxsKQCd7522XpM1+NGv92e0H
A5s4XpKsr1YGYcOq4Ng46hpXpJnH5jTMaCcqKHlhkONiPqUuzAwmMiuWnjSRC183qDZ5K7thHM6e
MveofNDK6RbWwDidrZlHr8ZYEeBW62ERsdKNbpbWariypnY6pyDs/Fh30tYDTlW1D3LxRpxjI3Sz
EEWn997uMxhcggL8ptO2infwbb8OqalVHrplEjCDLrs8i1nQC9TztEtuV0EHAEZJ27q7csYkEVu6
yHdrt/Ca1MESgfRXtPFstV/kkNU7MxmWSI6OevF4WsyXEFl7kITd7N8PTj9OfJyDa11Dl31hCbO5
sqrEvPQzeKFIvROIJ/iMg0sc2eYHVUF4XbR2uMVvUUTo+M1Xhs9TzaTAC1SUOwPMGE/auYonqQoQ
dL2PxxgEjl/x/O2t6rIwTOXsR1c6AAOzdrmmc1VaNAMaocKqFcYLKJtUhQIx7XWDSljfedJRbAoC
k+Fhl+iO2AmjyB5KZ+kl9BHW55n6PM6svoMYhLroRlqSNrRlNsm1XwnruUMpC+lgql6sQTTP/dg0
IXmV9B5xxUQAjWYu+ap/STUJLKEcFi3SqDyu+okp+kDf5X2dTtqpxwlexX1eeqBdx+ZiBCsSsSMv
z/QFvKOW6P4jHePc4zJI3Q+tCe1wsfXhfu6VeSqHZjSjYoboSLWmC+TPNS0ebxj84wALxo3XQKNw
EnmwHGrHnKt7/K553NPcinsudTvqLGfaUb4Yl7VqMvwd0njOErU8B8lohO0w6SiUnHIH7zT5gjVM
j23HHt/5lPsHw06MDw0uwmedlzjwEjhwTNaeGW37VwtCzUM7j9x1/vSKyWy8bSddJaE/NrrBfbDe
BqlWUtEYtjiwHoAumPzBin0PgTGvPsvO7J8Kmh2xv7BR6eAfr8BKjeZR8yv7bZGBrIpsuvqntq0N
hlm4ZUrL+qgmuv/9rsQY3/UfWKBKMcdMLRELPLOjbUR739tDYzs3Y5F1POUHSJ/oy/sOBzOagkUV
omPWgGisubEVcmh1kCYjUTO2Gh25zEmfMlGsJ8x4anyX5It0Pjq13ZTHovHFaEeJDQ5Gi/0Z8k7P
w6tEkewJgca1CIzc1WPME8ZK2ejrKo/60u315TSphS4mDKXF2dt2Lf33bl1vgqyuLaul4jnmZLoT
U+ehNY015aYpomQbnTyWMsp4lPEKNzM3DVZEQJZqztrms95pClAPI0nMFruhlarMmDnmaYniu02T
zQjINdgxBkkLIFzd3Wz5I1uY3Frcvn9sfJnMRYyYzmffx2Q+X4rromiGCS6rJBvJ2OmtNQ3dh6lc
Z0OFvEubq0g2NiVZuLYZT4Zjghqp2NimavsltpvqoFWzdJm97mnS0tV0QtCyJf8PP6PnLpfaOLBh
vixgBVdutOiB7837vx7P/TyHZWpIbLKLFAxeIEM6ZjI/z+ZyRzFpT3PvU9m026hefBPJijKoOOFa
w1jqbwaVP2vwtk/E8MywcpPCMRzdzPg/6hdpzvmjjrf0s/j2ifM3BbLl1D2KhcHLbMgP46zDWoyy
vGAo+Dc/efuAH8aR/FbUNDZqVZz7Nu7fX34y5eeS99zOR6/W+tKJuCY9673bIy79O7nqHz+KITfH
1WXruf3wX36rSEyhptRNj980frODkxDNpdltW8uvJ/I7VfC7tvEb8fxH6uCPEML/82eowp/+0f8E
jPi/kHlookdDNfW7FuAP5Pqf8842Fvz3l3xHOWyZuMhZmGmZIB2orLgevhMPDdN+s+kDmVTaW3yI
i97sO8vBdt8gQGbiznYIXSe689+Jh7bxhj3PdoEhd0Q3pwf/COdgboP7H65XrlBEEh6wP920EE+a
v0gXymFaSwkY67ZA28HzwzJ04Dt9WmIyS1rbvrPdrh8OTaXX/T5JAlD/oaQhE5XJ3MjlukOFS0er
7OCtjXk5Wvcwr7RqecIArJV65EI4wS8KUjZda13ejlWnfxI6fBkadEMNOq8HCYgJajKaFGtLZpb+
fGgCO90hkisuRFEbX6y0znDKbgZZDTNAtLh+euEB0AdRkMLxGT2g1jxFD+narLEVVPoN+1QGslgi
J4zA7JBA31Ztz9PSsrV3zKs/YGfMYuFoRQgp17t2QfSe8nUtzksJ8smbnem9LCZzZ+stDde+drP7
3vNLSInNom7nCatF3JpS9DsL+j3Immkdabl1VRsHepZddtBl05kJ+Aj88ANG1PHdMLtZcU0fWIsH
MK83ea/beEJzFMtR5SrsTR69nDAJFprggz7miibfyNaaM6GeE9XUoUanbaJ5nKRvefYmGN6wQZeR
4uufcoQ8l6tclmcoMIZzcO1FP6W1Ne8Clyo5wkEljL0H3CENAdK2T6pfGA7irBkinv3iQhtqvQk1
x2+nCKWEf+OX0qNIrjYeU7HmJmT/BXxeXDjD0Mdu5akXtsqde8svoVnGVlosgPOyJc71ydoNek93
WCuyL8hB7F2W5uVxwCC4lyntYFjFUzw1mXfXrTbThTor0xjFf3NX4i6/UA3tUF10xh2tYLljY+5e
JDbszLDvHfeTxPMYQ12acOMb9FQz1YiMkQgOXvRGtdae7RQV8pUOKNlrLwAOSr+NAoe+qL/jQNgt
q1FWt7d22WXNaa1z0gR0K1dgwzLEgj3ozcE+y6TE+opFHT0OTWoDBWssVo7e3TSk2ypvzB6q3TqX
sactQftY9Sy4ISNwaFNZ4NLR1Um6jKxl2UoEkw3gBZyCPji7bZp9Eh3grIimXemBXlRCO89Ong4M
YBc6qZqfnwG/ZZduUstXIP8QQstBTjvV4t46LanKnGhgf0tTD59mdlRFBfwJbXJl4HlSI4j5DTF+
1Hvh4W3M89t8UcYaZd1Mt6vpEWQfmsT3UDO2Kqc8KxomOC0A0fnMdm/aCOi2FTUZZ5OqSMxGpLOs
rWGh1UF669Z6PkS9mIR3taCxuq4GZ/NheVOcpVaquOJsbY4KD1x+pXn5tdY01bwHwccuzTF0t49F
5ctnMx8arMhLlzIiH+7XZSzWu2DSPmprUHNPaW6zRD56S+calMmw7kdEv7SnENw/L1CeQYqpKXtg
6mw2B+QUPZNb3S5S2plUd0eeROotDZOlOaFdGnEjVxXe50rPTHnyisQ6WU3bf5Ga/c6ZXP9ssSXC
W1uac3uUJcXwqadcj/1Wg4Q5DPrVihvkjvKR+5GqC65ikfI0cybasqXqCjrjln9RaL6iBSy1ZTkv
hmwuwfTXzGLavjz4fjLsKiOlGZ5zrpp92q5FDKXButNapc97Cwtl7AaFedm4NRg0v9AAJedgGvB7
L8YD4708Rgphcp5LOy0+9J3HcJmK+B2Cw/llIMyh3/WNbXOvUSXGGnkJ7MBc6uOe1IaoQrU37Nxs
SPtL/oFNS0mjpxM6pgtqLHQhUYHgHDQH/amiS9DqYaEg2MTLRMvYBC+Tho7bp1aIfpiOcddbzS4Z
gViNYcPMzL5izDz5EMSS6sFQqfU4y/XJ5hIescwt7EmgKsCW96V35zq5EadjouLRzBATBTVNwnod
zV2lgSKImMIv99As7etKmBPjQTT1xpUE63i1jqtbHPyuYbs4Ls/kbWCAxn+wGrGRJ5UfzbM+MuOf
i2W6EmxUr1dlDJBrG/a8DetXemcsc9KbYWFXalVHYXmj5zCvYOSWXNDbkoiB/NL4ViX+o3rqf1Iq
/VRz/Vlh9r+wnjJ0Ha/En5dT/1m9fnj9V+7v1xygry/5DSBtvwGJClLHRdZpsKOinPleTvn+Gxsj
FTH3RNwY/Eml9VsOkPOGYF+HnB8dUxuiYHYNrAxfc4D0NyagJJKlkG06OEeMf1JO/VqR8y6bYNow
KaZMavNfiv/CaE17oMA4BppGkEReqPU4Bfbw8MMx+V6M/2g0+nlbRbXIx3hbbhGfpvvmrwyu1UD4
g7RCO2IBMx5gkdBQmnT/RgCYFX+zofqlPtw+Cwm+Bc6IKggZHafvxw0V5wLf+2wlR2U0wQ2P7PkK
eShSnFVfbltXkOnw1z/OMv7482Bwu4bD6uAbyNA328IPHjSE/06H9Tc55qpPED10zXhGHpQivkDw
4ND6kcGjjj/N3OsTTT0a9nh/Di4TvfrQOekUOfNMYTUtNe0RAH/HoFk0EkCCXv9Qsz1DSDAEBzqP
wUGufX4QrjIjfPA1gFtD3FUlDoFK68d3xujWF+jyCRRIEI0kasyvedo6uNOpSA+qoyHEcg1aZxzE
HWvl+hm53fqYlXb/6LXplT6pfCe9qo6IStKPK/TAK9tmRxdlhTXdmcMkvqzW2tyslizemXpONaon
1d7psppWHcTEqanlUW9ANXdrZx78mQqtB25FvgCzxWq0hkvPGJtrGsqYzWnOvOpVqh0rdxsW95o8
doquRGgvQUJ6kmY2HwcfFJq7igXh0ZpNod5JOppkiOz1wexf8lILZBkvWe8NtKSVxH//ErCBUMOZ
eqnYezVP6EgmXOcRtQ2TbN0S9Yep99qXAm7JUwG4+z6g/5BFUh+CT4UPiCfEsO8hIjNVU6JDzZc9
aTAsIlgksw9lVvlOhO6putErBosRWs3m7AH7uVTMjx59taKET/Ke8fMmAytWhFs2A9AbrPP32ZLr
pFkV6j7Dl74bANa+AJ2a982ij3t/djUnXCAWfeqFyA5ZnX1UfdHGKabfyzTwUUcaq5OJ3cDByViv
rrpKsFZZpnZn4Sc66ysG83BYjJLZ+axrcZkXCUzmBic1iMoTmTQ28ud62FkqL896kU6f0sEdP5QG
BdluTaFTw7TOgwsOwQAnx/3YjVUkGbhe15XOcMyrPunWIumD2pegqpewLNN3wUB3r0tIR9Jan0qT
iT1tTVljdbIJm0lgnHvteFmAd2amN1JuubpfvLLJS/jH3nsroWhjYKjQPbndfSIr88yCf+ssUhqh
73s2lzZ3z0LXElOgjdDVmD8vwtOwzWnjFZiy9cMIci/izDofWlRyN7R5MXKu43jfAdWJUJ3eY9rP
d5OzPmtTb12ba2buTLUO15q3wuIMSJqq62CKcJPMeyXsu1qKJ89KGvOYoxSYbaIv5kx9rMmNMcNk
nmh6uRMS4ipUfsuOY2XME5epKIFAmJNir1N17nr2ZaWWUxXomC2jDBGNHiYaba5HCmRAH7RBpkGm
HIimiydFGNqDDY4jHasQ1IA/ywdPjdkuMMjhQB7IZCzSEuT6odPpbhiMfl0f5Iwy+3nRbMBHuIBN
5ui+pK7PK035+6EY8g78pxihYJTU2fdz6WyIpDaf02s2zRO7WdHX8jZlDu9bYet2Q3YZJNqMdA8A
hvNitqiz8AnUCWRS2eMEfCzALDh75tCO94m9FicqG2H4XJQK513/thQoyWkLB0P5omGMexvMIj/0
es1juBGec6TcqR69RGkbd8BMVCgn17pAEt/ooVxnCY1ay4KDM1rM2M2kOxvL4hxNoQH+h5rFDECs
gfFgZk1ahEO3/bWXuMlbpSb50TVr5tM11OU9ihzr1FTomcPJZphbwuQ9tYNeX9CqDXajmIhGEV3C
3A9JQXPZ2TbaIW/2jL3hDg3xSjlT5DYYo3rQ/SVEZ0tXnv7Ce3RcIupGrX67DsDLQix/E6ORWYq7
xbLbzzb9xjNfJE/3JYgH1AZQkGMoLlW264H+ndBgBjeVk7uvlWAQw/Z1BiE4eOJOk+SpRSW2kzrC
vML/c7RRfEEbVz1a+rjcVmXhgjJbRfM2FRlq14EywuDhUbpsaZIq/rrU/bsK/Js4SPRNlBl/XgVC
+Gn610/Nj1zVb6/5raumm28w2ILKd2gv0VSjRPitq6YHbzBn4gSmeghgA/2rDKR1BsLBwhyExpzS
8YeuGkmRGx81ADUA0sMz/llX7atj6semGl5kCjS6dxhmKNd+bQJvfHodWph2ySCtK4I9cFZ2qM/9
HNh1f1HowI67sCSWMisOBKyxiJxpWgmcDAJztzfSP1B2y26YkW5pXdUaIg4kYoyH6WkwleXuGQ5T
WYxLcij93Mnzs5PKmVEmxOcimeCzr3zWOyb5slvTMJ3gzWdnYxYM5dCsEvVAkwNQOwI31G0XOGss
NMaWrHLFtC6Z9ReaCpvxESZyq95i46JG3Pl2ynaNkKMpC27yfNxJptLo+oWP7yRypnrD7U89vjHq
Bh6noPSazm//H3rR/z/unTjH28blz2+b68/yP46vosWz33/+8d75/srvN4+nv/l997TdAt9vnI0s
7DBIJ+QHdgFjDG7R39rRzhuuLzJ7aGHj9sMO+vv+iWwel7UIkzt3DdgBtnf/gC786/4JeyRvxDzD
1/kWcDh+rvxtzV3SDtnksawd4mxW2memmz7+cFD+G7unrx/CnQ5Mhd8JIurnDxmbWYMP57MzK5EU
0ZZDcMDCRKaUPe7++qN+dowz/OH32BwWD3gMlnHrl49qRLKALbKIsZyxd+RM4i9NZIYhGk2iVtIc
QrfRa4dldWyyrAgt/OuP/8Ph9Jkc8BT0MEFy0n71d5vV6jsSXs2xqOWDKbwnHxXEX3/Er9vDDQft
OETsBjrnDQLbzwez7zU16YnRHR1DPiyO9TgEBoQD00B0sXZcpb9fzv+XM8dwi7f74cGKv8+wTVzo
LPIeYYC/bg2ttLPdJRiGoy2t7iIthdFGTaAJNNuJuKhm+52NUR75TdqNcJispsBNVAUrA3rmEGS8
NQmREybFaEhQQHmapEfQzdzMQRctVcUWcxgIuMAEYLQg4jIwYZCioMkL64NZyEOKzehLTbhSHm4q
p0cG1y2qg2AScanV1nUGXzq2stKKmcMvj6pI+nPuphSi8LR7mncoBR9cZGFPuSLMKRC9dYcAxrlx
xrq8d7dpxGwzMJnSMb2e5hpbhQiSuPEnesoEFeyZO6yn0k+vpkKjTSjEF5vZR5PbH93Vv8PKJSIJ
VvSi1Zf36bYJBnXl7jSH9xRWscZlu3aHsnMYiddGjPRDfu6zgKZbkd20ytXiPGj6nW2KaScb6V4v
C86gQHOTC5MenkeQ4wWepDHCLgwAf54/W64WPEDFzWNlFMU1FLn0YXTtKoJmFjGswHPXoORcGHEf
yTNNdgWMkqt6cKIpo7+f+EpeOqnulhTAMBSjVKo0OI1+MS37vPGCh85DkZP5xKWafu6dW70o9Msa
AoGxrxeU0+/s2tOesnLub+rG4H38ZTEfGqOcL1kmp6NuOQOo/n4UnFUnu0xE118xznJ2CJ/LvcAE
GmLqLG67hq0OOYXGblaTuZ9B3z4iOCDpde4AmGe5Ob1MBMUYKE2VcdagyjzkWbeSTNEY4Z9bQtq1
7m9FP5yTQFnfbCH2ZJVHuDnGlbFY7lHUXAtfvSHTWCMjEdYLGXiOCst8SjHCWcvRHvLgDjxkcdCs
tr/6ahSZKhXTQVBXv5pFGhcHawhoMg0BZLM/+N0xgv2VYY03MMmzGgHj0kNyZaTvi6nMTrzsaZmp
OkTSxUsr71pVviuIBQ010h0Otqjny3FwwUvjUUCYk8o7IluNgwkq7mgAu8GqNRLb0w7dpUI7iDic
AuBGKNYNrmi6HiFdVf3OSjr1isRWJ+9Iq89zWmiXI4nUB2tBmujS9K3jQtTlnswKL+70jk9LS4Ta
9PM1phHmkuyTNlOomvzkxS9HdHw+vRwIrfJyIQgz8rYxhhto2WGY2Q2LksRMNs20QRK8WoL4x5Ag
QnmxkodxXgC47JPCDR6bpsEUWubgAL3s1Uqsp8BY1S4dR/2ewYl+NGfrPY2pM+KY9G25DR4MUGCh
la8XsBmnaE6ILlxtbcTjPpdxhwuO2KkCLHDX3hUdG4i6Wz/lqT/4YaaXKvSTdD4lWjrtDE2/W9S0
Z8OdHgsN5WwTtJLoJd42hb30rjc0T/B4khpIyb7ZT2ZjvQ5ztTEl0JUNy75rU+vBYVOFKLHs61Pt
zcPtpLXWK89t/5QLifvKwIm2YJfYZdnEGXLsdr1OqnI0Q4sh47vG8KszD6T1ZCxI2RDGvvSNHHCW
YsAizpSMqjbBf6hnZ2KSDhkLAIFxOgrMNEXdWQmjvh6Ef6pm810pMua6iVFHqd9f2L2vxeuqJXFS
av5VmpSfExxE0YpxwAPW94pju/1QTNZ809qYjEKn4t7jkeDe5KpYzlT11ckVZn8kJKqMG7nKZyYD
Fpqwnk/WCbtTTFG5gUKNuOIvQaFVT4bs9IfEW+07wrARBFdgkY1KIHID3WYdvCobd/R0Bu4Td/kE
wFG7KTuixAbGpWXvFY9O5tRHZLtNFXV9RXAGs5KoQPixIymNvHQy/s6VlUtCytp1vhGDrx2hwrtR
13kfPfLzxnAOOO/YK4qTX/jeQ0UjCaVYjkPJtBVbYpUfmU6Sx+YGGSzIprlslsk5OqPj3GATL4+Z
lqbvfWcn0lwdSLfi8M/Z8s7gyRXjZvb3HKTqwfJTI6KnurkpSe5i4IVMWQrxNKrSfr8wer52e3d9
GjAqACaQOcSuvr+ejHbcl6LgylNecSRvDe6Iy0XG4kn40kBPBtz+3k2T4cT6KIkKs3hm4Jjy3EtM
9PhbYrMapn9vjb9lffzN1thgf/dDUfQHvcl/EnvQ1K8/VvffXvL7zpjtL5cfJLLvtfrvBb5hMDxh
cvKNN0d9TzX624DEY0DCq36r/H/cGRMrAi+ArYf1NbXT/yf1PST5nws4RGQO34udranzff5AvGPe
PTD9cyXw5xYmgItkdyRNKfQdt9Evm3b2GTgWnTeu06GEbiz0J5ztKODKuhUDRaw9Usxt0i+mgz0G
c8nTfgaf47/NXZTBLjSlgln+FLVywepjA20iybAOFA9VKUmqRKRpivmE3l4M3PgrStixvaorVdR0
mXI6vYHf1mcH3MUF84ZZPxW5q66UnSTE1XUtVn73WRua+SCb2dug9IDjnaI9FwKBn2DQaISOU5oP
GWPIOsozOnpUYZKRJ5kTwY7CtZP0v1aKTZe04/sVu8Sr3pq0yupxmK8AgWEjMbORZl0/T/mKjTzV
q0O9zNWBsW7lx07Q5DwL0867DoJxLqKBDOEDLmvWSOa344FcZWQi2oaOyoRdHtukl/ti7b0VkXnN
GyPATlgJ52S+MZ2kfhmlMu4lsR9ob8YCmPsw0ERNsdjRdE7VGpIR3qP76ObnsbfVY7Jy/0dkpLfL
aWmAYyLvd/ihWDMm8xkWWwdG3qgOg+lSTlKM7dy07YxwMHpiABtjs/pDbtChS1BHltI5ubToHnmI
L2dzlMFwyAtQ1fts6EEvzGxLY4JBlH7XUeGZdAfFwRorQjYbZ8FB+jWJaygKjdEPhu8Q7VTfxPpk
E23gzuIIkjSLcb9N/t6UUtK4KJoIasmc7pU56hzotG0dkqQq+cVLcv11BTa5Lx3uRqqQnBhMYqde
BX0ccx/0ggiyZmnfGjUpXED6q2dy3t0w0WfiylstHUmWoFMTm713w5rSx5OZEXGckYMBp525P8KI
xZh3aVp1ezVjg8u8PrhZnA4zddJP0YTm9CILksULG0uU5B9YmNOdbGJOUGjNCSqmeRoFTn4yhJL3
3A34xGHfBx8SNBpMuoZxLg/p2JkPSZVPJ7npP8wKxTVj92R4i6b8oy4dLZ6Vv8Zg4FCMcwfkp8bD
44HFnDF6lLq+cRZuZV+UmeO/bPO2wzxk7MmRRxhsHmYTSzCtYyseku4BekJ/3fn6+qEaRRJD/FaP
E4qFY7LSs440lEtF2GrIEOZWIzyuWerrzgGWD2GpKPLQnInSdXAPxkaWNO9cdnCh1ALKGFwpTyMz
GfT9Y1Ldl3ZrRsOK8Ryv5GFswLv0XoKCARazfuewBYsUOJdg39S2CXiL8Mbk8qsrZ3LG9oZiIdij
X6g+UyWpE6PAJlo2XM+8qCCsk/Fjoed2DJxcRg6ezOPG48e0Z74uUj1BhHbIW00DdE4zWzqKPIti
u6JU6rJ2cm/lQI3LxwKEnlT/79bXf2tVNHnC03P6vVfwh2XxugG78h/Ra99U+c+r4/eX/tb7ct7Y
SFhQB3NjmCae7N+XR99modskBYydGSHQXf7X8ui+YWk0mAciIAC15fKq3/QD1hv+KYYhxuMUV/Sj
/8n6SE/o5/URXimDdibtjktTG6LRL+N2r1w6ATqpOC6jz5PRCMrMi4mMYskw4VUuu3FumQD7wPbd
U2Kq1D7VZh34bDMwGUamdEkWsQgVwOkFl6w7ahW2w35TYAodZoM1fALy4p9VkjGvaUbjmkLYPo02
BqZQmZAGqta1TnO+8VpkwQISoozfaPmBfw64MV8Q0LUvLTNRUqcZgbUhO2b/bGRU8HU/G9ciwN4L
MS913RDgpt8eTDyp/Q4S1/YSK4FgXxa5usV7FjxORENBomlxZIfj4C/36eIEjyI3lnsgS1DQSkFx
b7WL19+Qj1E2F40Dr+aCDKzh0+DrxgMJsCytJM9qJCykVR61tsIRVS1bR5t8E8A9gd1jmTfT/qgb
lvEAUct59XAb3DYkkhytObPerdJfbmur6Y8QpeHXuGIwrlMToiMhEcRyYoPnrbsux3zkwT0gCZZg
wE8FMRcti2ljPuRD1b6wtdWZ5+JNZz69GGDe8JG/qpTXsQPmC9Am49vKik/TrdR8KEAcCpyDsOJD
N1j41XbJZ9L1b18wLPPbg8pZ53CSunVNDoO4rGGdXlsEwJ79OYHog0f2qkjyGRFbUJ7q3OM1nrYd
TxcmPFYl7FwuWjGTv/l2QisdZ0Kc5knwaE7bGabfgZZDX4fh2VUNK7BsE4W6sqTvFetDVeZ3mjD5
CY0qeJd2zvjTx2i7bnFSHBdZaHzHbNEIHpLYQJG9a15KRTIKvITtthF86l3SAPZM1rUmRAv2JUsm
joQ+18GjquT9uA7OXtWZizYtyZPH1RyKO29muBJSJ2pRawjzoYYg8bJNRblqqbT22GCnZM9olHda
E5M/4cDy3bLtIhoZqRMKLvlvb5y5Gsx+4MwG1gglLVCOdULcglCt8jw0gW06cPFpJqHWyWxy63my
HT/hNJDpTh9b4zrDkozIk8yVOWxalNQhFiT4F7jsanVRI3rIsciDbNzNXKIufPY6ODdoh+3jV42h
BqTEInDM4nvnBGOutCWS5d4CEQEIVNLWJ1RgGj4ti81H4mrk3M3bdaKCpX0hQmO59a3ROglnal98
PCXgQyDcHJBmBDvPRuqiZsrL1jbaF1g0yePXSzjXPI4vLqbLZrvZi+0iTdwZhL41cUgATKjbBdnc
rVjN5tLOCtouwH2DR+CcHLgRsqRFYrnPBTN5enNZ1RjPv90SU9XmBzdXHDyVTZxsirlTTgjOy+r1
/bFzNrWiO7nGg02s6CNm/FnD7kQABoCZlBgLVu0qdElz36209g5V5sgZy7fg57ACn77JBDv8TNwP
wIpn6Erc5EM5c3wwkxoPM0iLg9JXniB0ja2TlzUB1WUVnNcOSDkhEIpLommNAj6T5m+AHQ9ywm3R
zakHFASK0m5M1yCGKuQdXafX93pVBGenQ6ENLEfrt9Evv9da+lTu1wGV6S7gpmAs0Qu+0AoW/h7/
nczu1bC0V2kBPjHH+n2wFPcyxASbYFsENUgvK97HhhtzKksammQsmA86nfMHDMUTR1DYy33LhU4h
lJXdS6kn3RF1QnpIxsx88PDGXQNBkMmemWG/vh0YjdrHBWjByVr5wYgzuKLIx+FEVaZmPCT6urYX
0L6cZQdArcouRFLkh0Jf8wP0/hJSt+QsVXkCbAhnbL8DvMM1lfg2F7hyV05rDzXuVcdTieK+NoyH
blIGAbVKMu/voe6GAmRPuTeGMdg1NVepDGbuCOF2cL4bZAQELfJ9YB6lyW4OtivHM8CyIODpeXuT
nsKnFD7LIc8crm50aA9QioPHHtR7cWm3U3+cDE8nE2m75m2TlONIH/nNEcQ2/pwwA11PWEEf4eZ7
/E59e+zN0ujGu7lzwECjT+b51uO5hvxlbddjoAY/ajs/eNQIhiaD7OsjrRgQW8Ww5LiUHOrh6YRo
qdPCjhY6lltDM25tl7urqkpaVpPk8IJhoHbn78Ts24+yHhcStzqnz/Zfn6wNpFf3IGHFPRq5VdeP
Mk1V+eRgBkbsb29PKWOW+cHORuc1ILMJ524n7owMjglY108E6wanvt00uX7HWDsk7YwncFCtxjVO
MR5kFfXDFgfutygUMhTq2Y2pMgX7zLGEjI10ooQIU/AfBtukNbgUNWk7oekliO2BUgbVHWS1z1S7
BCZE1aiRrcuU5FiPjuAUbSk5YQkn6rrhnoRLwyMGc4DEKh9ZXe9+amrx2JACdME+ZUL/rP6LvTPZ
bhvpsu4TIRf6ZkoQJEX1shrbEyy5EXoggAi0T18bVGaVLLvsP+uffpPM9EpLINEE4t57zj7+OLEP
sbp7sKpnDYHP0HHdmvTbORHnvGP8GwNlb8yzO1i7rrWyDRQ+dYUqszmXBPCEZHanD0DuHLQ/dfwZ
hmeEYK29kAQjwN3zoNzkPAMo840KZRsUiTOZ9uLcy6nJ4hs9tZuQevipbvudoAu909CC3gjAEnnl
3cU4d/QnwvGo0DZeU7nxGbEgFasq1ceqG90uFsXrVuiCvhpMtzpkNu8ghm7tnJQkkyBzg4h0IqqE
j/e2sHZFbaI39igS9X4aj4T7QBLTvHEeNiZkknk3u6jvEORrGUYL2TsTpz8NzqEFLNc+tpWjzANe
c9nUHjI8umpTjcaDbQzNpaa79XW2FP4RWgl3rwEHxyUuB9JsLgALiQnNMkp7fJyDfunRIbA2yLWn
59Ju8ofZqx7s3GvLC2yH9m1bYCrG7wcpzl66AE2cNbzIuQu+pD6KKDkG5mbhJotahxhmysFuNxMB
ftCHdtjOk8K864spDW07Lza9JfNLv0sxV3C+3G85YqndAk2c93imRzBoHuAmil2Red3ei8fPRDGF
TpZ7XxIMz3epMxPgU7bmDls8pATldLeSQDS2P7UbOVM1fcV2c69BDdsAzJCXPkyl22rBHtN4fbUj
s8Xex8HAKCjIICa08r7FK5BvOpedUSSJH7lUC2LyoqjYn4ypgKpgx8ceaPjRJLz8QPdEnhUBFNjG
WvSQk1ZHAzOxDxBsm80KBYq0AJlEzorFqLYqbuw2Z4zlH7WlMK55Ccxs+YZ6l/iae1Z21nybNFZo
IX84mJrs9v76hrBmgVo+CfqDU3DBJOgUkmqmdkvbNbgEEH/bZxWRO3Wt3xVI0y5IqFEP5mRqFxDv
SgAnPuzCzcje9YsaSiYjsWkyZ5hqKDmZaj7mbN/Z3vWg4bm/zeLe7GL/4I2WdqW7rR7y5vW2MLMh
5TjzLm+K6mwEKvKsFRWitrZACeeVDD+7Tu6IDCAtZ/ZWlzMdsT28hpTqtwBBVmbJdmFiuY+TVJ0N
tfNNALOnB0OvwxB6ua5Wxtmcd9Zz3Omi3caNxIHUmBG7a4plL9Pr7VzoRaQY3t6viaNXrPxdFTE2
y0glMr2DLidrX6XMs6RJF98BjjZegB1hOiUwKgQ9CwmpAe1WOfrdMBalESVU4jN78XaZ8rssNiYc
DLh6yoO30Ln6xuKfgGc0EcH6NJsQ3dUiTFKiNDZNYsV7TFAaC1OXuQe/6MdHjU63z2sPsvsm6410
2wlFBZK2kQdk4DKTPBeZpcZH4frl2UIE2iaAvrhbcCBglYcsRPhstnPNUn8Yk8nnFreqxoaNyEx3
MFlIcYh/BWObXCRtdZUOSj4hxOvPq86/dIsauBi7gQ9Vb+ofg1Gu9iNqF3Us2nbOnqQrev0M/kCg
jhq2ZrM/sGoFOyuw+nZEt6mxc0oo3OLrWAUju1lG2htGf43/KW5LFvWYRgsAaW2c9YAGjtEtTD/w
GC9OaJZwWzbEA+ljgmJH761Pflrx1jX7fEYzDLsr2Xlj7FTnrU5gwI7BF/4K3akU/ooO5mjk9OxB
0w4DFztZyUbEHVZBEanM5XzUjWW6m83RuGcvWiIKHNmWM5v7Wxf0v8ZvrOKQt9oASmeHwt6kgDY9
yuh34hHGyWUmVJYf4gYswLZqGmt6Wuyllx8JRlranV0F7EaamsGSCyKGl++blsMv5AnGKud49wmI
Ml5reEjafIpVj/FGuD6mrtEABE4OzgT1fRPXMsm2PehT88rQZJqw2YzFPrOyNDlXxLrUkXBlfEUE
jHEPPdq4YtzMrvL3n+oXp4UBpoW/E1EcvtH1Q7/5ULXVxw2kouRQa2z92om3P7F1DXvSdTAVqsxk
59NX+H222pCIT78/+gkM/e6ccHiA7r7LFhzZ3bvDz14BVAeKkzOXlEK50c5MqHByVjkXJJ3hEKN9
9637wou1M2PdfiMDt/PzwW6FeU1+zFAsG71QSXpQawUt2hV6L2OHGqYGyfOH0/WLi0imlsGUIiBd
Gtrbu/M1BEmmWQx4D3U8VBCxIK3KMHULhukdGQpwtQQAJHeS7TOd9fmuVfQq2pRaPmum7q6q2/AP
p3Dt+fx4Cldnio17GDiCwWv4x1OoOa22wO9KD12usW10UUndKVpSj5IWj9z4oAJpKZim/GYbnnWG
eY9M0bHpyr1BihzgLSnWGowz+/sPZv3qg2EJIeXcNxgrvYeCewTcIKpp04NwE3aoTAebsgfgPHaw
hfBIyvoD7W7fPpsbtq1b8JmyOA62Odz19hDITTqsRg59plpGz8O+2CApca9lFFGJvbB9zxLJnjuG
K48/gV4PeRk82SvAha2p1+HpmmkMfnstSplvT3cAuddFCMLrXYpEmK5uvkw36z7uOasL7q1F+gXQ
XE9QAf3+dJjvxUmB4XqkGBCqsRqUflJ9pobWZvPgaXsrdVgDzWap06Pfr6VOPfHpWfiDi9n0oVvV
Jmng4VSlfKw565cPU+BythLLoDpxFsY2eWnzn5ws/ok/YE6iU3vIMsV6sbt1ToI9IskOTUIHLMw8
MZBCMLTdYQFmsmwcs6B54xZI32mBW9W305f9j3T5D/NZ00Ju/Oa++LkTjQjz8jv0yB/Uy3//2H8P
aa113kquRoCu8gcXG8pj5MuWq9uvYXNrg/rtkBaZZUBWGLgHa2Vb/NOFXoe03H68fSAGQL3+V1Na
Z31PvVlwdJhqq2rRsde4OfoI79bsFi/kMrLKXnRmn83PNhwXyY7XU4QD8eYmPNMauzGfDxlPdKWd
NfTLHIIRHa8+UCzqe1eT87fOQnYcajpzNbw5w3JOqJr3HRWFt81cdlVLS6mZ4Eynh1bSNSTRDHhq
vyJ/TFPIb6VXk0FKmC3yygj6VI7oWM805d0OTT8gRxav4mSAdSiVXQz2+qfyVcKMBAdEOgM3uI9H
0MFjOK2SZ/Nv/fOK20EO7b7OjVMToitjZP00VDZeJ8zkHTJulqfRs5/bVqk/Za9T6fp1Ri2h2Orn
tLuKPgLp8jVl47/zWjHfOJCjvXCZYTVGvjtry2dR6152+Z8HsFaZmv/0AK7Eit89gJcwxJ+/pr38
rpR8q5MwX3/y72fQDf4KTNA5ZF85SJf1gIfgHyW09ZdDr9JxTFQHf8ud/1FCm3+h7Cddjh/TUaOu
m8y/n0HcBRBueHTWFBW2gOin/4US+v0ciHGTt2ouHAMBL5/u3Ts/sNBiFkITBz8rXzDjBHuN/INN
5tNoeXN2frFr/dWR2OnYlo7Fwjytbm/3h2Vt1/YyGRzJXJjz6ILbtQFaF6f9H16QvzoSx2DNIyTP
htz24z4mURrllyjEQY0FAQa9fi2HKqe9sjz+66/kWxQCKF1cvtb7ffjglQYq1kUcZlm8FGXxQrft
Jeff/5fDOLztIbuAoXx3jSghAdgTKw7gm/Zd4Ldky6UuRsUp+z+cOu5VthSg1D0fqMy7Uyf0ym7A
/R2GuAKqSlLbBgedf9GxFf79l1p/05u1f1VYs1M313kmGUzMQX88EhgQX6OEFId0hDDODPsONcCj
oc2Pp33l7w/2vjY5HQxC1BqpBuxmfdm9vfc0iGI8m404BLBZt56sukPutzRltexZ95kRZHa3BgWx
vv/+wL+4FZGAWLyAQVS5P3kAKOl7Jj21oJrIoCPTjNw4gVYwpOC/fn+ody/T1xPKsJlVARA/T/WP
33HpczzAANEOWs/mrOoFrE2TUv/3R/nlF3pzFKblb88kdDV70JjIHLRgcs7NbnocqrE+nl6N/39H
enfXjwzzmqHmSGSDz1tSwJ+XNffp/+Hx+mkYzqfGCkLxGGCjMH9KtGziijR3rBIHMZgNfVmAQuDJ
1XSz2NUcBbHebHEVg3vB6gHjhMi1vLSgZbR2faT/TwDC2DAW8Ccs4R0+6q9emlXhaRrHNsqgMVa8
zIz3zxIwLpfCk9BaxMJ+xAygLTeCv0LqRxXpxWjSTrOcg8d4/pa+qflUeGZzhkgs/ozgaN6OFTZK
hKaocecaW3nO/Vx4k5sgzQKfuynqyd8OLfMgpejF9kVZR8r06g9Ky+2jHizj15Mf/eQ4H1xc6HOO
uXH0Jequ1COPI5rtUv+SFynMEMnn0czAfsZgAmZ2UGLXBIlgQr409MiAWoUM2jFPQmkPpk1rqWDv
xtjYWz2eCOXqEdZ2QgvJuq2ipWLhqnJPhQRkmESJsLiA6qHGdXkFgIk1dgrMnQqHYPX9027cM4Fq
zg0dxK2PxXLvM/IPvVI3n8g3cs6nxMg/J35TPrpjQctBMstuUe4+xXz3dbDKhFJUdr/wmQaGe6m3
+kAta+ZZn1ybEpdI5fKRbjUZMRrGeqpe9Tnm1JyneSvAJOcvOuMNlH6u+VT52Qto9PiDcpeGDuf6
6bFtns+gcIpdV+rUSzibyvQGHd90l0+MFlnRVUh5n+2HBJoj2wC8oKXZ417FFW4Bz02yq8QSwXXu
JvULFgfjymhyTmJfIk43tdH3N6fbvpSJfQRv618g96sJ0+YkxH2KrNlOZ3pdIrknY4avlHhZ8Rke
OK/Ydmy2sZNSnpUEqS1hs3Ruuc9qUxeXRj+IYOtC6oYRKWjSmMZABVij2KWrBoPrguCP5cknXQbX
RYF5laHnke84R7Vi5cRX1R5IfkHMDiXj3qob7h8Gm6vhw3bA+wdpOiAenyhFiS+xNijauAQqhtuK
Z1ogSqSdgLF/1cNLdOZbYeuLRiHKKw5+sb9XlkBa6JQj5HVFusGwB7qXPwejqe2CmufI9Rq4nVmA
WlHS+r8bu2D4uHRLsWfSqcrdqHVmRqyx5SzRggkH2phMkCS6U2F8WQJ2/iaz6DMILGgQytGRD9CB
xackt51zby5ZQxnKOpuu16wjdRSWZXvMEH8UXAknTYrPLUKRI4SsOuqmNY2xy7H4psFFbGCF5oNg
QU5AZmizZKCfgoe/SgqUNZC4g32ucYV6i1dfb63iSYbGWwcl3od86PpimzIF+U4ck3OoC3cdk6ZY
0VERfBRyHvZ0fNeOUc+NsIx+fYSpSqMKq2erKSDcyCGDLvmuICWgr5w+1K15wI32hXlCBoacAK0+
Fu45r0LvNu15KI2aj0Uk9XA5kL4SJQXPuY0GbmMKr3iir72c68G0g0dVhgmoeRUiMyWTBD4BEy1V
clOzKtJtLQVEcPro1xabyl0LzCLCsD2jdxUMKmQ+R0vH6laNatgb63tXoNbfmlX+zPwUDNiYO8/l
JP1ba1gVQwm93JzcqePUc0cxxYk/r0KbUC/nZjvUq7NbLjxGld8G16rGOS61Dl15IllzUrvwbw23
I5JeL58dh4Wy61g/aMh7tyCGIdl3HSGBHin2OLh6/zZuiu7CAFIHnn/dafVB10JvqoghYXgbwgQC
GTByaIhAJA9KX4WmYYxfke6fiRpxcQKQljsYyXCXldeWUM0uHS1cRbIS13KNq88a1A8lkUOs5C1i
hk1l2GHhcXZQyYxb+PlGdFp1xzT7pArf+K6PrFbDeo84dMOvihg0SO4wdBhm0FreyE5io2nKucoT
ZychVuAy64iosNYmrIJnBVygeWDwF1wvXlxvJ90jwl6TI8Yp5J2bUmc6n8AfuR+Ynoc+oNJjvPTV
rexZe7SE1WMMeOiLoeKcB02/s1DnwrAdsisrNvUvgdGr80Fz2I82PSQ3WR5QPQ579BfBnqhZ7VJ1
2bWVWcNHLc/l9Tyl6jLOl6dMt8Ynv5j9LY5EBtQLWbsLSUJRnRK5Qv5GjE/+k9d2FROR9AV3VxLa
KnvgeX7sBj05mH6jAXsjggAJjgDvKsmJaOZkz+L+RXOaniEoL72TOkLL0vKxrVl5u5oVR6984z7D
xNCEC5dUvC6yri3FbuEa7Ki9kFa6JIPw3oaOj8yrP1SmY3f7GrMe6bACPenJwjef7Hw5RV7LLZJj
8zPg2Z+RdKkHG194GZzm1RKIu4uhUCmsrAIHfbINniyERDs9yMqsiCKwqmPjKR2rod+3R2t1O/Sv
zgemWasPYoZdWy28fKC/XboVw5K71hxhwulFnuKcIo8mPdKAtQYGwFU8+Ed7AOyCaaxHAhiyF+96
d7OAB2Eqm6dgs4ai+i4cF2FblnhndC8ELDcANjBGWkePVhh/zjnwQDaEqlPqht4KDerchuwfSj/J
IyXSzmak3eP6Zu2Rn31mcDi6p/LDmFtgYEnroD/K5tpeBT3zcKzLvNhmQv9i+/1B4KOCymDhpYQY
gSaI54uFY7h1nFy7NFDi5FuA35htbHPe85ya1qbJJTkmpa8OZtsrMhXiZ6TDBSxoE9G23vhbFNDG
x4pszquedzS6hYT4HWS6vcag0VqueFyTr0npGT0xCFLblN4UsLXUtLNscnQwHEnF+oaMhkU/YXdC
tYTHcbQRyW0FX/jALA99oT87f0xJXfe1PxRGwepJZguPxpN2nv1uhy2XJbF7qZeHlhfo1jXH4VIl
sAVR9bNPgNxIXJmlgQQ0F/YVRdAhuepMh1k/vh2EnH8q1N53m3Fo61h7LcOzoetST/+44/cSpFto
dUpSjo3HXp/Pu4I1dfSy57rs7+KZ19zvN/4/VYbYbTGNcCSajPQ53s3XpD04VTLi8htaNmF13DOf
r3kd17A5zwmKas5+f7yfOFB8Q1i+DmYRHVc4oOYfv2HdscGxET2xoLRYC1glmm0m4c1t8656JsiH
vB6Zsh8E/Xlzeu2MzYLoBqyfsUsRXIVxgYCpWdphP0HO+UNhZ/1Uc/H5nBUo4XqeTifpXfUq1ima
b/cYtKrKPvaDrF4aq+WZGtVIe3BDTsWEYqjkQUpzhC4DMv6NQWbStTDYaGd8CbYy9dE3W0ymJpUn
clp6+eXcO+e2mTGtwOFyUbgMQdSwSkhVHzuHJGZVtiYK18hGY/PBAj/0jG6KyWHAP/a+Zni3c4xH
huzuqXzUsyz/fHorIjVAKTwuhfknaJexXot3T4eBsBq+Gxi1wHlPPkuQf+S8vYqDctEtOvhjNmoi
k2W07I9t5mkHbKvDxs9Tc+cQJBcmnTr+/nb5qc4OgIb5psNFQfP9ExQNn+AI0sXIDgH19t7REtAw
9vinZeCnjgVHoVEBhNtbocvvr3mf9UPsEt13cG02zy6AeeaBmI5aM6DOcCEwb2byx67Sgk3v77+g
+fM5Zotirf2flchmv081JnHFxv0zppiBR0LFUGwEFydkDrhF51w2ozNfB8BSH/GqPBbB3L5owhkj
NQ8OFNqmJvWA9baDdl72PqFZSrCdtBEHsP8OLvKmlt9avBLqTIslhevp0/9nYPSHfjUECO6h/925
gBK+/v5VZV979bZZ/fpj/7gWjL8gbOjrePGEkF4nwP/Tq/ZMh7cSKAuqVpDR/z0vAs1Bx5sWNY0u
PsQPvWr9r8APWBdpckMrRFn5b3rV9uld88PTD+6ccTm6vrUvDur3x5XaMWeXPKNsOCD7N7ZmSoRN
utRBCLz44+wWX3x9wPtDsH1U97zQoSzJzTTNxdE3CoGk07/3B784aqUqLqe+vEBRibRHc6/Mll02
GU71xsuxJM09cSqE9Cz4+ip92yY8gygsg51ArBwGbh+EXmDeCgA2W1x0xGHB7oyMlnF0AnaKbbMO
jhZ+Vajrrb7NC/kRZdV9j1CGCIDGJOUn/+JqQt+WFX+9MBayzwavY6befTQwZISLM1igkB0tqmLv
keSJO+ywX4aOw7uO+Fg2GRtiRR+DTOrQc00EnTgKzXpV74mJmMWu/egaOZDSlYZHKQxANaFInZgm
bQfNO+s6H2azUlEsOTVINHhOK2uz5MWLWWjTxnU5lY3fya3e8ksJVqddAS2Or8BpwOZdZVJukVgy
+mbqFA7CZjMem0BQU9jAuU0XqCkT6LKty/8t7NvRZ6+2/iQlnU/djvV8MV2qpplTIIjsjRxlLEjc
yttgLoeolByyZIZ27ti8s+rRonCFEb61hFts9SV5KORaqnl0mYKmfpnrtjm01lr8xBBxx2LGNxaw
z4tLDXxtF9yz01GIlEsRSugOOBZzLrCizGn0wQwhcMh7wvUKsI0u2Z9auexIFFoOo8/ZswASbEfH
O/MN7f50k2QtpctstxI9L/eBMVu3SHTpf+jB/egbA5hq/lHpzu2Q8aGSvLDPLA1VpJGTxNMQpHn0
AqSng1jvIsXfZVBzlUkDr1cjzciDnRy6sTtxmrix8JGCknacK+7nlykgFoV3k78px+wLazjXfuFP
OXKVzWBo9XZUPvlCQ8PPVJwlacBGNj2xXBIfHKC47j6erneFux75P7eVGvm+ScotQ4ICl76F8tQj
QkNXlbzwkHNXw3Da+Cl3p+9xq8BDyUIKmfmhTPmj6xNsZfBBePL8zSCK7KrndGG/vJ8XrvzY8px4
lCzH0a+Wy9Tj6cBc89FjoxK6HlfYB5+LysS9Op2MWvBQjBp/FV/HlwroZhSTPnksTelEdsxNWxYy
PtIFNe4InBGhiUcXxcI8hNb6xlkqkzocDdm2wusC3mHgMySpPPelNu3BQBgXVhvjtVGLGRUeDyWe
CfJSobKwAeQuA/0WgkEsLn2TB9XSWQj8IS2jYk7KSOc5ASGZ3Q6pc3V6vKCeLAfdgOQ+2Vhne8yq
5DPmDWxxLredBsUxSfV6P+lWERGhx2NY+JSf67XVKr6+FteMiskGTAxugVq0QPJRlRI8xPVbvGLZ
NaIL9jQCi2iuymCHp7XckmolwtMNsN7hPOK3mb2QbzuzjAUDz7e9BMvhdJlVD8VAddxGOG4Urioj
fhboBg8OEpZwQSlHIK6hHWLqxzAnsCmb+Y/RKF6Sgs/HvI11ReNprujzhmYNo0Xv+voC5eV05UzO
nv7NFw14wAZpcn0RF1RjSL6zsF907ZA4PKfoAI2LGWnyjsE8DFLE/RcauWrhUrN8kRv1TEyuDyez
JoPN3gdpScS3NvHLjHEIYd66NI91i04OSoHWlN3Z6K4TnRop0pRVOgRTx4o0kEehlxgsbji+tppX
BPu4N29Ti77iYtTzXigWEwTbQwgBVdCi5SOMvcFT5InmUMH3PlQeu+jT2mQGkwnKnatIHsEQaol2
z+9Ob4Dd6NvOsW/NecXCxpq/cRSxeUVO23xuJ7GTLomxBRAYQnz1+oK+BAUpwwDM+ZyamSfgdK7R
RhTbouJXkoUb7Owa77E9KbnVUNRsSpt+i1dq8Q0AeqQ2TVvu/bh9aeG/e1WfRzz0YkP29nS0tTLb
GV331ddJK6w1HMBN6z0iEG2iQktvtBGMPb5rdBUEG8zZRBGhlbI08M/MRJ8XI/jGetKgEKIb+kyu
XDVsGKrZLmPHtU5eli4HUNRMW0PkbK9pQ987CaGZ0h9Ffjknsj9mI23qDVmX4HjIrbR7UDzYXtMm
Uzcoel1QuyA2Em/XvTYXCkLXscTScqCXTfvBbVvtKOL+mWi75htQ4K92ptPMSaypePFbS1tw82vL
IkMeDNT5NZASchGB4m86EsZCkVPrVzlzqm3Cq2hrGn58GVCyabvSQjZ6RVnie9h9oX8cFDJk7SP2
xiFMYfyWF3EaWAr0f2nA1piLNrtyBtcEzgIKUruroQ0dU8+9f7MVu3ndwbwFLf+022fU79LwZ0AJ
jCxYlT9vp2ploMFkb7r+4GXzvO+W9CVb+2JW7d/3HVt9B3RfaFNbbX9/3J9K7fW4NpwQkyBcD+Xv
j8cNZnoqgRL9wRhPix3PoJUV3+qRAdgk/vUcez0aVhnXpLKnAnx3NKQ+BIktdX8oZ26QdScQFLEW
JQQwv36v/xQBfygCIKSxL/9NEfBcsi/s6uwHsMfrT/2jGYPegQMZiwq1rYM4i1/4dw1gmPZfaB0o
vW2o10hPaE39j16FkbPPXcSlDXiiuMP/0YzB+6OpglT5b+Dfv6oBjLX99aYE0FGBGtinAWhaaFXN
lWLy9lFRi0Vged9PV+wHkRYjH8EuauUrb9Ubh1sYzPMxn8iBiXTakJ9UYw8PhS0JFpFB3T69OXu/
eG6Nd82x9dPYCDKQydH8QFvwrlkHkVYUQdoPFBA1Pt5iYZbQew3RBdPAqwCPmN1/8gARwHGrfASa
bd5Rv8eL9OyQrlv9LVCKEBmmZaQ+lqXxwJbfN/az68TfjVkzpj80106alHfnb30IMZLTswTq/u4h
tDNyezGnqStrgifAXH0pH3C/+tZOeXPj4NGdjHybeTyhi+eSG4ilAs/E0DEk64ZGfUsnKY0wo+Tf
SkX2zUbhuh02XucUCEObPL3BDX2sSP+U27XL+SjT9hzhHf5AhjzuZdalQ7X//XX4+TIADtUpuah0
GK69F+IAAU3Iki/lVa0wGzcJMEGKldVdKygEb8apCz6I2Cj/0Cl515hbVduegUwLEQtEfyIBfrwX
SYJObCGT+qr2Gc3QceuvatmFGaGYj7//gu9eEKcjBdS7K1CArqj/7j4TdFqWFp3hlS9owjHYRXQd
K3/G8CHSSG97VL6WPrOfzC1nrP5006w3xdubhm9J1e2YpM64cHDfHx6RKFaCGjK91xbOMxAn57kA
rVvunaUi3YN52GbWufT7sWxHc9MWjfedeF15xujIZttjdTp7WaxBZLSQkI1t3QQZ7s/zd6HRZtW1
pfJC7FJ2d0CzuvR/6KC+7/By+nzeO4jOUOBgTbBZ094uGrrbO7XjxMwT+rh6zjoFa87QALrZ2Kfm
Ojkybiu+JH4gLqalTXcuiXcZw73Be1HgxRuMx4lHPmE+fM86y/s2OCL1/tRXdH66yGjvuYmQobC2
8nRaP35Kt/MzvUuVdQmRRsSBv1VBuuwntTJGFMDyEGeSfjvAues35Dd5YWfUe2l2Yl+uqJKibKs7
UToVmvhyTJ7GvGrOILSojXBa8eCuyJOYYSeo/5WDkikLJkqcy/pqXEEpiP/p1UGsZEt4IqmYQ1od
yLEp78w8uUnm2pqg7nrtFazhe3XisbgrmsXIZpO1AZ0F/onRzy8wWGMH0ok2T1e0y5JM1CIjrskK
IDPwFxzScGDGFQljrHCYJZ++4qJUH3pdgxwzVsqDo932ZzZOtPs2BWWwj0FCZpslLeIv1CFQaLK6
1T4TCISbVkjyM4mBOTPaoPyWDYL4IvAyxYfsRLYZVshNF4O7mTkPexw9wXWLjibCctvujBMhp6R9
hS90TBji4cqPo0paONEZuODzh7CDgVMdeNWYY4hflf0nSWAfp0pPkUAF4oNjKVA9Qa6ZbPmr5dl3
G0AU+kR/gSIv2WkkTj6bK/RHnvg/mHdgAdXJygUihKjh4QAWNCcrN6hbEULkLVSHWghnwwsIcYR7
og3lJ/IQVkdg6Scekb2iiawTpaijZmBwBLloZKjE/GLlGeUnthF2MjhHk+VNFy765jK+7UeICdVm
zqhBum9pnOL4+wTxb/JI1g0orormqzlXubLwh6m+F/qVKhR7bJKb22U/BL2Kz6oTkyI3y+aD7mnW
WT5beLF6rkG8IbFiLVrTysciEse8D4mMGNvILcZED7tSGfE1JRESjkMxe2OK+bMM1IUrqcuwHcSN
sQ6oeRfuXC3N4+thta0kIZBn/E6GVchqV5dZF2xIpAReHcG9dcG6n1Lj5hiIUtjIFQCC8w0r+1hi
QIxkzK5g59QJdk0fp+ES1vDwSCBLu5VNISlebmSmVVXUJJn/ovUDhe1Wb0y1z5hU+lfOKauntl6T
e2qcOQT5SBS+XRoRsuVV9NIG/F+UMnW2w4ZUzTgOmf2HNC7xx3gT3qR9l7WoSLis5pMmKuwqgIqL
1UFR6do1KA6NDgpmzaecvk11ZnWBouWQKveOJopl7cAymcZ5OqaSvp6Xmqna04QT9QdextaR2E+z
2PWCTxA1iuZZ5BvTQlpnPovxsvKRmUUaj0q3jQ2jP3b0bcttEqOgX2toJj+ZJ9mf1EtuLd8J+Qjc
rc8HqLbWTEremQEv4UDOZuHS3KInsM2aLN4ufYxOhnRaEdzk8ZjboZW1mLorkYMmh89p7wwRJw4f
N/BEZMwpAqo0M8ArFIGdgjTi7zG5JPSB2yexQOQitFkY7GTa544wW7LYMp4j3G3Epy0gQQZbs+6h
eZj9lSsCJsY1oa+XgMF5JSWSYfVKQmPUt4uz1Kg/LUaJQ6alaTLt5Ogs2bmhEnVv56bz7Ewx3i6f
7p216+sJZId0FzRQpHevwimrLQitG+PoBJwox9W4nyf58EE67vhFdKl1GDymJJFf4IwjFz7m9zhl
A3zjRKlBLWPZt9iCjHtDafyNEc+CHypjRjA4oHzJDt1kkg9We/Rurk8YjVpv15szz1sJOVISpTHN
tClDvV2ZLulY88EayaJ7zhsMgoavc3dXrJLdlpEO6WMIE2LzJkdIVNyZPoXu2WTnY3+pJrVuPlO4
NU6BuytqxopDN83CTG8yK7Xs9QKX+abqAOyMrE98rjXMynZqvkXfOpyqtMA8GAbFwKMjygRmS915
PPJdz64g4f+xppqqTq9bw54JArZEqnO5x9VFVdFjApKr9+20Q4iiWxGqCBwU/JnUBr4RC8gUGOs+
WeH6jxEsHP0hyxAqMN/nvpgT9/nVjTdhTbqz1KTL84Rtbg7Try7yDz5vi72sdeOqDZL2E4Mut92k
dpqZxwZ2a38OB4dA57nz2pEN7mzthclpDekszl+RcDs32PDIPAcHMhRPI+w7eahirXqZF8D5EVEc
gFuoA5hrZVAQ5I5oouBJQ98I4VckdGRslrm5g9SRNUqe05jIna1jdmbCsufY3gYmKuQJqMpJVJo1
jwmoUis4s8EntN8rFuSZaQW3VDSuK3aUOxpndCKGKeIlM7bnRtebLn0jNH28aa1BZ+vd5p8RvwX3
2sw2/bgEqjO+KUnaOPoiwyOxcaTLGE2VkS4h1Bc3ORNcFrD8pBnvlmYY1OU0eyXiM9lufA/sdTUN
qHFGl4tT6IZc9qIsmuaydif7ApEZ/aS0ravhPJnR55GZJ6v0np2I/KYHNcsIS6ccNkUqQboG4+C3
vAXm9kOZtEb2EfOq5QM1YQc2P9CJQ32YthIySOoRIn3UYjF+AWtHol/p0XU/yxhZ3U7wzpZ915Nu
HL1ibTJT5dbNVJSLc1W5oiwZrQy6e2kbqT2FM7sbGdE/5aqhkcsQrSxeteKEZBkZE6SV7VCSyLFf
/Ja7vyAZ0tvO8awTiiik2z4x5UR9lq7MV950wSP3eiVvaqSHLLCmCPKdT8rcuJn6T6bf0/AnTGfw
HhxozyODgkTZl2QW+MNdG0usy3PCHR2JzOJqUjhgq8ssVRA+1AlIMeakl3C2piZYaHxOWnJZdJpA
ECZj1oy4rnp1WZZkQ23+i73z2K4bybbtr9QPoAaACLjuOTiW3oii1MGgKBHeuwC+/k1QmfdRRyry
5m1XNXJkpQwIF9ix91pzNcx/t220BISOStcPU81k1Z/oLIF9CSLnv/af/xUJDkIpe6z/3Enxf2RP
49Ov8Qc//8zfs1Sy4IBGCZ3OBwPV14Hp37NUizGrw1T0p33HZFv5t/XO+zdNQOasnsBjjo2ZRuDf
bRRi5yR4/UX3gMYfj/M/GaUa3rKZeLOlg2lvISVBuIOBl5mvfdIHSBOmSwYU9T3okOgRFGdR+XYl
0McqYmmwgjYkX1b1dJ2V+HXWWcR4ih048WV6tU2GuGB6J2bjMYh7asYCmeqa93T8oTrg7sxJkjWf
wpT5HZIxVyNMtc++Sg21pwDWSEYoFekEkwrprEfiCBcx3iPDt+6SjtGBUt18mSVWB1axZwLnsDwQ
xZ4Q14o0JGW4wpgElkS06iLESJQpzZmqGSjYuQBLrKxkN/LDwZpu7OrgzHFwgBHR3RImKo8gab6C
LNEe4yynk18XuIJrVVC/myF1HEPHym2rqxkdqp+r9gZazHdLSznJgDMFQHcjTYgMHsg8H7qXRj1Q
dDtYZy9VI+IRQjR69UJnCG1VEFvMGjUt0r/uNhrMG1sonSKru+hKRioYEG9iw70njurCCDwSYVVx
R5IKsHDa6assLQC8EF7FP3K4Hfm5dKvHAF3bejY6RVhT+JVR5cGuacNkQtykE6pkiymaU5Z3KtHm
L+j/db8SUQSho+q36LeGdRwXax7BeyVg5DjsZtIAXsbQ1yvb4q/2aiAZzuzoV9DfNHaeKSlFrZc9
lIzFH1g6mS4tM9SaunHLl1CBk+34yOr5SztX13QPZ0LiNUjlU/1USqO5R3YPtS3mc74WVcZybFbX
NIT2gTvzZbe6+oqA++YRwe693cblDn97vDMoyM/tIHU2s+MZOHdsdwOT9lM2VxqaXjF+Qve0QOTL
1mHYg3zf9IL+WdPrBqBOrYubjgy3yzxmA+mPZqQY8y4Ufew4d4LG2kY0YFV9sxS3bdaB6nRRxwoR
8W3lzVkl8RD7UcZHiKzh2tth3anSQ1gZRCXEE2gxw3JXHaFv5aUJFOQsJP+WwOFGsz5RAsRnMrf1
r5IT91vS/NZ5nJgxKFM+olvDZTe6EoDez8aptrpDmegEgllJN72gt5+1nUtHJXiZPGe8yMxGQFcq
GPplWN1hEgMwqvLE+Gns+W/L/IOW+dK6YwH+zyv95Y/h6fvTW83MX3/kTcOcTrQUKBX/8mP+/4Y5
q+qbDjkjFocOpbQougx6UH8v7UtsqEXvnG8FM/uFb/APHJ2o0H5d2pEI0o9evHWIZWwTxOevfaSo
k/S/m0pcOAvqeBqldZiEAWTOmplEThE+HGIXSpZSrzZWlJ3DBjUFxRLT/l1vtjVQah26shXN6WXp
ZMCHa8UOnAl7rSy/X7jMYpAQmhdWM4GA8yp6BTh7gwvMueJj4hN6DuK5X2jPvWiheS4EaJBQIJrw
lPCVSV8h0VCIx228kKOdJoFP+YqTdhayNBSCqlxVUaKIdwpLmfiIhNW1nCbH3vIyj+GeSJy5hx6Z
YFfqMyTB2ZSm32tHq6/iED7zaqTLcxXACQpXLFacO8m8E7wlFafOoZwaOW9no1fVjs0UvypaqzKP
vQuqsI6sejqEvI2JD1lZaUeXHxBwYUA8ItqIPBc3IEfLG4/451tEM8NVvbB5Eyfr/JG2R7gOFnR3
AqJin3sZsA5sVtBJYtp5143bp4WP+UhBBBep+Qm9An3Gyh+xmnX1PjCsuN/lAVEozs61wABvnSbW
Z91XfAILfZ0WrroUzpwXxhrZnXaQrVFiSGIDwvqVYLfkg7yJiYvP1Oe2AvEgSA0s0lUDAJdcLysO
BnWZ/uyd5K+NlKoMm3xbvTZY+p/dFvTYtF4CxhBEab92ZKyf/Zma1kgHLU0bIj/82cXR2xH6sdlE
WeCjFxqWB4d8JaBJ1kz7K8Hokub2mA3H7mc/yfirvdS0LZROjGujObbGY/izF6V+dqa6n30q62fX
6vUt/u+C98GCh3mOVek/r3e0BjFkPHf/Kl/+RT+2z7/9Oi38+ef/rnLJs9OpbbFPMnZZMpr+Z1ro
OP9mmWOGpdPAoqH9JudLuKTgSbKvsP66lHZvOcfuvxcVtskv2q/k5H+4Fv66FFLlMq+Em8zogsGB
WM78beN/MorUoN2h71O1cNhfiKy9UlMAdXFB1xT7PNaPLahAKodHI6WUE+0HI/ZFhXlSaOscmqkJ
gl5ay8by62+4SCX20Mp1Q31fNpN+GcjHiSkDL8imyMnzNEm17ere96qwWMksuKiqkKw+Uxab0fwi
kaXNEVogNoS447APudvO4z136G8shHRpDSuUGAtRaWH1PUuV85sQbhXRSku/JsjIln+dpCTGdvrU
zuUuzsmY1TaT5e0liw21RWqfo44qptWM0xKaf9MKgaOEfrkoHiaXVYNnYq+I1ckF0TamOEOG7ZA6
Pd/Irl1iApHzudoFFQy6D5KCYTCfS62/odTqN6oIV6bmdTe298UQ2qYNnScIwAgbE/I9bLFmXImB
0QMaHW36MvMHla9pXd0qjSCEGiwm3d4N1lO8X6a+i7P+mhbfGerKbzPezC5J1zULy86e+THGDswg
FMznXEl9lybuxGBqfC5k6Id2354XtP/QeVZrgFgcbN7GqbgKcwTk/11c/lfUDN5l+d7qchuV33/8
69BmT8X3X2qqn3/w72XF+LfBwJFRLnpeZMPL2vH35tkgmV1K3VtEyBBZfimwsNuxEAGJYrVZlqK/
CiyQGQaChoWavqxQ/6C4+imJebtvdvkfYAnBz8DPJU6xXXUT9k3ueeVec1p0v1NU3hFD3cXwMj1Q
g6b1OObDcJFpFbTEHqVuaGkHfXQuzbLP0nXOCMuvWpnfkKhbXGe9/kCxhXEHEmOyLeXo0k5nmNLA
TFzLSXO2EJjYBbfOZZVhgjSVcZ2osXnyRH7BY38htJFJcBX4HdQwiLE5zzdjpNXQxC+93seXOddx
XTtVwaKA21zX3BliH8kBFBRnpadf20aLuK8Zn0g5UisrpVclqZKaDlPp4tTipZ82TuleOkLtRgBQ
MKyLFy8tLkZjuA2UFbG29FtYvxf9NF/LZDrTQ34XPU54sfETTvrSL+v52epSovOMZ5xsj/XUIg/G
y9nkkfgc1HIfNy60PB0PCqObeVVo7qXRicd0yJ4cnI9bPRxv9Sa9WK4Asb+uT4TQS1ItpOawS7Zi
8YQKfKnwzxkiDuNwH4rx1i0UaEHCHQ9N5j2PAUpA2oN7GLlnKclWh3nBrWsjbU9d19fSio9mBBlX
perejqbbsZKPkUC5qbInuqx4fKxLJ6KrsMIruJGc0OK9LbvpWmbcq0l029qrcGTK9DjDDF+pLiLy
wkRnZ5ZcKDNqEMVZeCNYy6JNnGJI7wlqBtMXozHTlmsZ5U+9MdFHWCJUu5GwuOVYFev3Rqtngh/0
684cd300n716aLVBP6ucEu90Gr0IklU3lhFfpKk6M7k5e7f0bHaznGFJ3T4H2Hqzzs4I4BMkjLcc
iDCaxI/w9Jw3VnIsJ+yVEot3ZKl71Mu+mgqmnlFD2FiJ6QuWGo1r9eyW8xnj33hNjzSmlnQeY6V/
Q5935Y0xKj68UZPZ7WcLujLbh/u5tvZA7DseVLEPc+6RpruYRjsyvfp+PgPQTTj1yP2kahBHpMHe
Rs1Mr2sTdXHV6g9o/p89MQKvVcwVujA70tu+JwD7XqrsJdeTaa3bZQdkUN2LwIjwJ9N6wZ6Po5wx
4towYsT7y3U3CptAG/lY1kWytaV1WdGZ33bLn+M86cI4PIrCfoQsO+3B20O8NtRlZWrV1yTQEP8n
0eQ3i0tRLH7FTOGcpRFrrVHTDft6MTnWpTUc2tx2D2rQSPuKpmxTz1V+VWjVtNUjKmEmau3a1DLx
3GGbnIbGPjdc+H88NWVcS79BGZ34HtpgH/Xv+BQ4JSloYWVm9o7BbvGQFsFD/lOtKRHREnqPYjkK
LmWRfm1QAEOIyTYqsqf1LGK/6qZmU0tFO6QBlZLQaG7Co7vIQZFfX2boQ4tFKDpq8qFcpKNtb1mb
gamOKqbmuShMRtZaEm0yRiquM+G0mBkf5DEGaXMqg2ujs4hnQ7iMi8B8LuGtwF/Mq1U06GtbmcZW
OHhR+SnQSM08hpiA2NFg9rgi1bTfKZOHbkqdx8WQ0TOVOQRD88JY8Qxz3gdii2UL/Osq7pl4VdgI
EdLBbP9kixyzRerZk5R7VKLpSvQ1mAa2VLFVX8zY9z/Qn/Dl+e1opD7TaEAlBvbmpAr15NgX9gS0
LORV9xkgHOlMASIWLOhvPqbXP8/gXSEpJbUgB5aD6Sal98mRRsdRIgmQMJtd+uQFrIbLcpwY47QW
lH3lgX/Tt+8fcxHPnFxL9H1Ir9AFwYw7tYuFovDwngTE13VWhCN/uC8VL7Ym5J6M+Wy9nC8RDmdN
y+r2/qF/I0NCblmaHBY8YSySqKP42d4U1zAKxzmZ3GIP0kf4SZm71xNqg2W5OEvKJN0jQ3ge0Rlv
03EYjsy3eG+9QqyaaHpeCuiwmM/Q/fLVhUvgLXyRpCcUyx3PRpvlG4QRAm7Js1omDL8aCPHDrcrD
B92KmNkredmzyV6rEq+7ZZXQIyyYKNJleXj/TP/wCAlpoMEyaHCTHHZyY80s9vKSXcE+MtutLPVr
UC5kKdD8/uA4J80jMDjMHhBKUVpBpPnNYOmNNHT5RZ5Vj7yWFqrDZIC/ZsSMBcf2Eh+uJYZkwDHZ
MF0jxs9voiUNRc7hSz2wLi+lSkIjmmAKdYa2l2SRsb/XPPtSNMMuclnu6YvnNHUiG0ysqR5D5BE7
QrIqeLFTfNbrTXtbpOpBLQiN3ozlsYtdpnh2RwOmiF+C2LIx1SPPb5Rb7pSWvATl/OCG/XbuFo9T
JfYAX/ew6jGo5PNrrstZ6sBQMPv52pnovCN4MbZkTX5F6zKtHeND1+4fVhhcF2x/Dd3FOfeb2NnR
yhqVQsEQFV4/5YRiZaO/ZCOUEPv3bxoV9m9vIIMhyd3Cz8de99e3oDGn2MnkVEAAH25JcD3m5UcL
5uubdPKWLxI6yW7dgNp1yusigDbtMl0HvOgNGBtiZa5phj0vK308i4kkuOCYmnKPlP1yDLxo4xTZ
UVPBZzRL31wQiAAJhoa9YoJiIuEjHnmsTtWUXxj4i4AwiA2BaOk+Q/+3SizwCwx+2vMstjeDW31y
oe6ssHqEBznF5G8SDrHCvIoh1qurLeP1iClQbe7o5nUr3YxfrIJHsI7Ti0GlpDaHE2iLhALVYGJr
keaMmxxbmt7dloUZbaSYzz64J394Y7kXoNRwbenQ/cxfb0phApBiZFPsjYyNAlq6eB139OhMuOgX
RsQViCm3/GxyL3PLxgmCYouZeH7VJTzLQQpI3y6YKATQ8jqAzz7078cRnI2PlB8s7WBfBj3ZeFi1
LyPCQnyrYSWqYOP6TjI96Ob4PLfLrCm+A4hLVVVzwg3WpzTSHyYKsVWFoG0nsnHnVeNtaNn9Kml4
PmXFwtfaA5nOGm3XPABXY1rzg1cBnXj/Iv3hJeGbsfzPoH1uGifXaAxr+qXjUGCxK3xKHJSLIz+O
RBwXVOEHd4Qw8t/fE3SsNC9pwNNnP30naykmtMN9sW9M9FGG3cKVCpJjwJfKM7g/4DnT1YwucTWY
LFNJQgUYZmDTKQAZOdqrsiCGO86HeuPZ9CzjrO1gALvf2pSc5sG9yrwchrNHta+KUmBUbJ/xGN6q
bDoD1sHHmMcsFOlTMC5VKi6hZNYv6p4YYoX/jHKVPkdCi4db+rq9nKVCY2XxG70mPdoa07mkGoct
7phulc1dBLFDXb9ugoICQteIouAIB+c+7thIuin9kRlACI3/8b7pQqD70sPHNdxjTbwmA+YoBNWa
4fQ+0OLJX/5Fy/kvwbA8kFU/bA2JL2d5jVpl0dId7+1w2UAgH+J9grKT1VRLepBcqBp5qVPxuxmB
PdaJxSuGUPTcs9Rz09EUB0wPYSO+iAXcH09RioPffkyigYggaa9Fae3JDjsSAX18JYU1xJisaOcc
2RTTC+fLEocDDyZvhz2ihjCsr8hLimNqWJdDO/jCbKb1sjFSM9PDEaTUGS6Hy6yTj2YDb+eDJ/cP
rze1DtYJJjc8UaeUigx9SU3TMd+3zvRctMNtq/PdW/QzAX0wf6m/XrfaZefBNfOo9F7f+SLqttPY
jqs64Y/VufDRcCUbL/UYmiMtRvkZkliDamvjqX7aZ4vraojTHOSOjDdkBofPhIV5F1gBI38O+S52
M8ypgrV8PTvi0tRYY5gkPgyCcktvBOZKHU6kCjum8S6VdcjGsFJnkSi5ISFltpP09x2q11VjkkWA
3m/t9dkFguNbafXxriQ8dBM3ZM3X43yWRyNhYjmjcQOJnlVOzzZT321DjIHD7mCfxvblwEeETWZ/
L2yY2FTznfP39/W/7fsP2veGQYTam2f1NzD0FuF9/OvA8q8/81dzzdX/zV8BRp15pURrsqj5/2qu
uc6/aeMD1mC3YtCGf9NeEwZDSsigbL51oZtYuf6nvYYtyAIYsPBTcJYA2PxHLbbf+uXwDfEZGOBy
6f7qp9+EEFXTzGSt35tmH3aYfD10vNLkGSfNHpi7YzUFrBLgZ74XUbi/uVZ/2ECdvNZoNBeSAXRa
qjayEU/DHeqamK5hVt1u7M1h40y5vTFioqcnJ84/qNr+eChyipHN0EvE9/drgdCIZDCM3Op2SCRI
JTOpTASYmQ3brPr/cFZcSg80KNtPpNK/Hmo2VFoxA+h2mVIxSvC59lmT03WnnP7w/gU82Q2+XkBC
IHTJbheIyCmgBdsTzEmLC+hBNMNNZCIP7e0XcsF9AugIUS5RzNRBkK5xspQ/2+7/MZqDZ/BtIfzX
wam7l6eYdu/JeXY0PwKwa91OKyXJeImKNoUh6w/yCH6/cRap0qbD6MoGxXy64W1DV7RDHfS7xpM2
MDWTvKuVpWpn2CRkNuQfnNSJuYmTshZDnQ4MyuQxeYVivNnjWvVgisggLCecbMrmtPnhCPPFDcsc
LUh+ZgfJRwknv19GdpgU+QsSmk3nab8iiHAwu6LsSXGzSKFFa8rN8srN+0/KSfH3el4mEzEP2BWG
51fs0ZvzojvKdK5O+52Ih2klNO2c3eLVZJjs4HTa2O8f7U9X8e3RTh4NJgZhTZZPv3OH0QBqDClz
yKmBkxT/oOdh+U3Tb+8f0jypN1/P0MUVCTcL4xH7pl9fuylKbXccee2MyJZX4O2zh1Dv0WuVs7vv
yxAhW33rkI28rhnRf7c73T1Wltj3YVPuht4bNr2iemtGp3pWSmiHidS6lRl09d3cIHdwohAcZT1/
sDAZf7j/CzsbEAytJOJcll9/c2fcNrTNsuM1isdeUrVqY+rAUbGGjaYJthStQfKPW46+4OptzEzJ
r/rsKNzrbnVJpLpYh1XoXSGS/muu9h9f8NPIgOWSUmsZuKSESeF1utVNvAwLi5V12KKijRlElo+f
UGEMsbtNW4ftJxULEPuj7WU+YSDwOQvQVnhBBgYZChnaoBeIfdtkVU+FvhIYE/ygcHG9m4wEwt5s
Lk171g4zVni/hp/gjw6lbA1c4aHHlfDQDW5AhzomtVDS8RfCJAlQNC7TRHXs0qYFtpIxlgwsb6Uy
6wwM5SfUwbjO5QSzScywYpFAwm3orsium/dQq2bqcroZKsiCcz2a9M9aA0qMiEzIYtb0kk7itnMp
3zwnXMBXUXfF31xs339af39BXMuiMOCtlx6ksZOHVbUAGizmp7u4jS61tI/wMeoHI1b3/RxUm54w
vH/8SnJEGuu075ZR/ynX3CNRziX/rNs1QXAwWrkhsfzZK+R5IzDwIE1/fP8Mf1+3XWSNNEexAS3+
mpMeGvCpoeDedLtkyipCGuR4IEpGbFx2Dv77h/r9DWJ7SXafjplv0T+cvEFhjwhzxC2781xAxSVZ
Wody7J0PLuAfjyKBkSEIpu17esugKms5jHs+d3ajN6va8bQ9Bhr3+v2TOd0389JxNtDgoZ4tQUWn
rYwUM45hV4uHjKhhHyUQQxOaoL7dFiWi89ahpODBR/6G0c79jNdhV8o0/mhZOmlNvv4YlDAIKw0G
uShKfl2W6rqUczw47Y5xjwNPxsu2uI26rRzpD8JAmeXBKJS3afTyR1aOzm3aJeMutPThIp9nccTV
9lGK06nW7ufPhP8VEbXwqFlPPiuh1DQtiES7K8K+OOiNtfH0HmcJkOTLoK16mNp99eV1v5zV2nTV
M+db22AzfM8t6NQU2Y/MUMNl6ip/nsevPR7Cdc3c6m4qwMOSM2btrTAaj8WUXWp691Fx8ecTWDhv
AECZkS+q97drfWA0Xk6iJheVcWfYONW2H2X4KWIVW1e1k/hBa+jr3LE7vlhNfsS89eTGzn3b2N6h
r4KAyJNm2ODx8W7K2SnvXTn/mK2gOApYyFs8MaBu04Sc2wQmM+a36oPyyFhu+5vO5M9b8OYMThau
scv4gcsJPTlRxrBrveLYWYqeiqb7XUxTTfQozJNEJ7mamVhbyfyD9/B0DPHXj4CAExWnaTinr7s7
sZbgym3BOkcdCdyZa32jrLp2JK2/zNO/l9mgPjtgY5/xh3f9EK4Twmz8VES0BsN2a+r0ohpbOitm
p2O+csy+Agqt6zu07MkakaHxYyIal6XSuXMACFl6gitU8z5XbtLsjcHSzzXLyPZzWT5Bo7qzJw4U
QoxeV5g/rQ+u+e+lG0Ms8uslFYKt/5blgUHBSQNwWbs6yT4Xwc4ZkszXZtIJGZCLD+rEPyzbNp99
dp7EeVArnuyTiAW3QbwYJKEvsgPM9Xy1kbhLfI0fHGn5m06eJI60oBEkoiNySn59FwDj95UTWDxJ
TXifGiL8nGQz1PJ8YjdhTSkWI93W3GNgM1x+f439w9cXhjjDSCH4MFF4/3roLoxrM0j0dtc70xec
/dfKqW91GbxkTveNLa/9wQfqtfb87VwtE2wPjEkLT8mvB/QGraUHxyPLNrxAo0vdMwXCJxkdftYw
/8DRdl/GmfLDqaK4kWCchjZs/KX3/P6p//FhssDQQB0Eo3H6WY77brCigfd3ZBbt6xW9I4klmcTO
MlyDr395/3B/+GjaeHIXGCF779/U0Yyw0jDvFTd5auCAVUawnns3+mCP+Mfra9DJ4Eni8srTeUnS
GmFpyKrdsUdu1u6gIojliQfQzdUOI+7ydThI2q1TjSEioCVKN4Bh/aCdzTPN1/fP+fdNOdgIdoVs
yplJWad8oRHQ6xy1KT/MAGwJlgEWsma+mIaJJE4aeeuqzYtd5HTmqkx7/YPX6hS/sCyPrIs2F5u6
nabrybPW0bc1RaE3u8mQ0bfKoUO8Gpuwu2pjw0KmbZdEaJQ9fwEk6CUOfrBrQMt6UqUmMQZOlK5H
bRovhkggjjBREBtrK7Ta7+9fpT8sNHDsCBnk1afOORUFRJobT1Zh1zsUH822h3G7kW0NEzew4g8u
yR8OhWlROqQ40Ybj6vz69sWJ0VY1HtQdCcL5C3MJ54YQP6D+mq3/H06LGhTpgb201H5b1SpAel3l
ynpnmXFz4zFh3paTE5wlTff0/gX8wyLGkWiLUCJC2TjdN5pzECZlz5FinF1+gKXsLg9rEyR3CxpC
5YhQSzKN3z/oHy8l+2vyEG1Uft7Joh2GegEnw6p32IfBLVp0mmNiiv1GN9sPDoVekPtysmpSaRBc
5wBhEaxYv943N5VlT4gLj4hcEmrtaergvURynH280UW2tpvW9Ikj6bJ1LYZR27Jz7NVmxlie3+Su
xcvFAGT2DkE7ZQ9mNWAnborU7X0MrHZMQEYdPUHY1S5SgasWIGPGNKktDDIWCk5JrB27RLzsDRYC
qxFzy3SGTt/bkTHszBsIKqQChGlk3Ns9I24/k2j9tomRK3sjvCoySf0lgv6HndAswavBDiY6U1Ej
Ar+J0yb61GalMR2ygu7aDo9+Ljck6xnHfMaVumv7dGgvrRwM2oXs+im4sUmbKLb8f23EAN20KaBK
iTbQJzBAhhcICSzH7y1RJtveqrO7ASFAAINfK/dGg35pNYWNSZZFFD/kLYMW7LRgVg5OOIZgJvuS
aJUpJdh9k1egKs6TZbQAApWJJakf5ImnPkblSfnlAPbhLEduoNN3yCvi1XNrKa5igLVPJO7QL3GC
Tq1nF9DaXWXhtN9h0E6m6zFwhruCBKhuM2m159zqyEjCTT8NYX+giFXb2lVeDJYvBCwiq3Ce1y15
6rsCGmtJbOjS/tOJyWHe3FruJ8Kcs7XKcqK6WxkNWMmqyoIp2N/Q5932sGM+B2i4HjPN1W+7wgbC
kidqr01JthHENBCYsS3qdqtAZN4GDk1USaQvaKl4Z8p09FMvRTneD0cxTCOenPYpSW25Ihs58PtE
iS3kg+8SXegGTTeQPNk4O7sd9Y0nY3snvbkEGioZsuOGPGtlpb45HZZl2aPoKpzhaa5tRnFCMQVV
08qKIXvr9sbW7Pra8vJmY+hFfJ2KcV73emycuXkWXcAvyXbsFmLQ4sGDQkyzszTjJo5BMKG/Dw6B
J1PiGdOeogK/HmGt4KNaZ75JM3WoO8k0nOR1/pFepXSX1CibY6qU6c96Wm9UR0JjQlgNkK80PxtF
5GPPc68DV97CFFAbY3QjMrKbeT1hwyPBfDJ3M6XrbRBm1VfYkvp5ETngWrva9pXeNS+2VhdrrYM+
hBkn22GYtBaJ6LxyikAdhB6bh3ZysByq4YjBbxtblbFNrekxh17wWMTB3rHkXdxPjxAkEOvrHo26
PnjMbS0kgSTN3cPQO8V20GoIGZZ2n3pucGwDhHh2WLoARCWxA3g9UWh5sx+xb7iNG224rsPGvW17
hPyjaM+7KXBWmQJ6MWnFD4JkyM8TXUz6SA4gJneHF9l2PSSXcabDlQ5xN08AfuoCTtqKSrMBTVHG
Xnefli5htiYPz+ecGbnynZp9BB9TFokEPf8XvKrpZT3ylCUTpFY3NQ56j/JXK4kxsY3ZPeNfyo3i
hdgElmlN7bk7jeHYfpmixmnr1WQGckz9GSLRF80QWz0JgbVoCPmqnaOZ5bMitqrai5QAJD93G4dc
mxIHybmm2WgQU8dtQixcg6Udac/qLU3aGjpGw5VadWmRkbCeD/cRXf1rM0vM+yAv0vgwJja54GBp
Lo3RdLfAoUf0zTXNuChu9W+2HlBP0t+tNs6sZ2cVH9nnDh2JDX8zBJc1WrHAb9zad3JIgxeP5n6/
pgrAav+Kd0YOoD4xZ8pfmqqBVjzlrfEVTkjjs0Wzrjx0Hl8Al4w+nA5UMFQs9+4kky9Dy98z4b+C
w2LWx9cQp1gV8mBK0X6mC7cYhwkiXchOPAkR6pXHCPzQc13JdJsqrX50ajPeJ4SOZgcBuWMbAyf4
bJVwTPD3jqNvE5WOjmBueTkyU7MgNQC6DW3bWicUXAd4Hanv0ELesCv1mm3Kvinf5xXgrlXHMP2h
DsaFEGPFhrvywgUBWeoS7GzOaJBEmyhbnkFtPIZeEt3peUS6itP0MI64nNoDXBFOkYBjLzojEIwf
1U6Hh8FU/XgRBkF4FbvkDZQ6zOESyPK5jEhAgzsR76Qe23dDh6iEuBanPtpVFF2Ba6i+0rozNzTO
rCvA/bW9Kcocj16v0u1YKpnvHMcJr7KsGpx1ZUXWFS9RzUvF3aUJXx/T3JNXDoTib80QNjdyboz7
NuZ6xyjSdjNsjZ0bcVE1LIxnGo/mTWU11Tdr2WGuC3uuBj+tkxiWqxXvLZXz12rw4wz00McKmvb5
PLTVt26qmsch4rrOjlMjdA2R4c19xGWFiREcsStOu97r2u/e2FpXcq41RNYEp12p2AKOAVUkn76D
2JF4pysT+QOeFexz07nBZxkXoIcfRYM3vsTsREnBCtUH4G5L3bivjMm6iq0y+FTZUXhpW3351Sbc
1u/Qg6MvB91lrAaXItLqQdyGnVsfp0YP/BCe0VmDQngvPUd9crWEdTEM4r1YaNqVroVXPR5rrJyu
RQVe4FW9kqLODk26AHI61FpgAVPwzVHe8RtA5rqrMBzxOyZzhW1o5j2njVW0n6eJprXrDO13J0QT
HQRTdjCabnnK+6jqmbmY1l2cR8MDBqTeITyPHzKz9PTW7ZrqSSSRfad5c010TDFGV5ONzXHVyqJ5
zOpZXbt22z/olUpv4+V2mw2haBYs49taDhwo1aYtaYwLjEcroyvZctXIg5iu9VCbXvSZUAtNAbSB
DeAGtxB45KHWI9DLhHHBbJnTW0p29cnTmcjMI6ShI3qSNtpohMi/OBVtPiJFo4D8MstoGzSR2lis
ba0Ex0T6EgLSWLODWxmx5VpVfYuNFD8IktSo50matbph6SXUYfBZs6KrLE1KY50bc3mtiYQmLlFD
3Gu9daPhYIvSLdZe272UIBRgM+p5sq7zkcCFMjEeZAghZMA1+QNWO3g4Xr36htVifinNpGrWtokG
DhuG1f+AUDJb3DMoC1pVcVlsvuTtTh9To1nh3jPuZzPTbr1OZzVz7OGHqtz6pgsKGv+1WV12w1R9
UUlQ3xidG14FNml8nYcJAyYt5K82WggnLu83QW3d5xrCgH7TaEhBBzaUuYXZtuTiucK5YE8cbFGY
NSximJfpm3aiZyAs3K8ziVqXQV6FuyHLhj3pO9waPpvnAoA3UXBOGF9jhai24BDbT02FGmhB5XZh
yX9qq6ryg6ES3yyPJCxZgVCqCIvxTaHAHQzC3hlcrxUTTYnmpuE9hLE23Rp5o64pQsZVIZPgwcxC
uc608q7z5MWAIpFZpB6zl2kaJExeclnT/9H7CC1xXjUcNrWv9BFEEvgv1o0ldUsRHn2hoPtfFZMV
3NkBNhP0TgROd3E+L2FreBoAfRysuDsO04QVg3fzAn9Lc16ETgEmHC8epT4loMf4jxbqk2dB30qd
Qt2m5SC+D5k81rFusKQBC51FW28KjL1r1ckzpRL5mXobsZeuym/euMyZym4b0Vk+1AFBlWuQ11R4
STl9dtUY3upFNG4d8mXtMqt9b9SA5cSw9N1xfqL/l39Jc3AQfHO4SKYm/x97Z7IcOXMt6Vdp6z1k
mIdFbxI5MznP3MBYRRbmwBAITE/fX1DSldRmstva353M9BeLxWQiz/Hj/nnKg54NJw6Wxc3ioizl
qTRMSsoSA5Jp7eIOVRTL1Imat25l1/f8jwBRPjGeVGf4POqi9EFJ/hLlJcGdghi0QZgmqRck7icU
MP8FDlxFWCR4mQuzPiCXYnWCJ40Sp9ELTT5l13mIcNNY9ikB9PErM5NpP4aGeRiAZG/DXDnbaeTN
KNts2EwlUmG6LP4Vw4X7SsHfQXhzs+ftxAOYNql1k/pddIiqKPozkgt6nVvXuonqaMW1ULtPbTYX
8cwMu/d4dvFPk9WL5QXB/TLyKnmjnLt9wFxIaKoHgjrP7ffKqckmKUVdG2a45DHHuUXh5CxaHmvt
Qs6nLiRW5aKHWwd0b8Xbh52Tgd5Ni09CX4SOCKgOZVcVG881wH8U8/1q2q8DjLo9b8U9LCFg9dzY
GMgCdVO7XvIMpSnOZxe/O49AEhrhkD+EZr9uy9oJr+QC+iMhAJN5FYFsp/du69ZrmjibIoujRbWe
lqWhWswz+NihobfkDeeLc5vOBWw6J6O+ogAguOl7wVpaGQVvI25o43WUDMVbbbv+wbMQ4JHWGj6x
yLsAEMyN+S5KnO6yIGbr8gD8bBvVF+WZpJD54AUwWYpgPiYj3Z+hLK/JMDVXUpAxlW5TcRzFLAu4
e7ig+y64gIujNRvRG01eOCqNTypXNcXPW+Ouhc8OYjQj/zYO1hvctP7U2MEva/W/k77pPphYq49K
QsYsyKA+BxWIQWdU6W4I6LxbfCaWauktjt7RsMbpjEWWcWg+gmob87PhNJO7HQNTBsegxGTKQ8Nv
bo0p1dC8JWhukW9AqNthQcGlopOJ1k3LKz7quhD31C/V936OjrzJFx6gBSbgr0ra5i8hi4xOHHOl
xcDgC3a4AM4ewIHHxSWL8NYz8fC65Sw5MKdoOBwN3zlVLebPFU7CO5+WaGdrZYHrgrDunJokt5+Y
j9lM6dF1z2k5y6+6BN8rlUREoCy2/lNips82kijOhykL61f5A7siJTbfyW5OPuyyZwl3k5zEU7sm
8svwWugH9jpGQFlKTzxW3cyDQWbz1FCZRsno3o0mFA01Z/x6ZLZiwGkEgMjMVyACo7RJPjzL489E
7Vz1GJWj0tu6wuTXSDjLUG5HyXcJ9Ay71Fbg0gpYYmb+0iJ3hbzKV29gbzTFaGXx1E55umd45Suv
Rgj3zp2QH7eZGy3GwVj0CDBwISVtpFtIi8x0xdbva4bWKvF5lYyVj7qYZj+6dfuRRrVU5bpQJPWo
O1WKv1V1DtjjiTTox19/mN5opGpD37OFW1iaONMCa52bDftEc3Ai+o+cDtBqjBbEjx4Qp3gkjGeL
Q5UXyD04C3IWzHIuj62FCnRrd96MPdRbvaulH5pHb8JRwUvIvTWeko5/Xxl46CF9S8PflcTFMB7q
BePHNd0O45/RRxvdKBsc7bVvWNlTuYz2gZZD8VqDEb4vg6ijyaQNzSdIaHIhxO1C3nSVrjO0R5Pv
kamc7zoXCS+ev8zC4P7X6NSOmfPeRfsnyoIuw09xNAb++1XY8itne8k3fLPRZZGj/M4hk1I6Sr81
B4wI1g0cwdye48rk/bOh1ROGk0D/O08goM0Nv4dMdF7mtsXJ9HtElJ7bClUZXa6jkfT0WfxZg8+v
uFZmUoJVVNiq7BVY9W02OiYYbUbIKhA2Nmi8gc9WQelmVzXmmZt0f5xqRRlLGs7g/Mv8ZV2z6Xmy
Yfz/SI//40H97zyopMs4q/x7hsThu+nTf8VG6EQaf+YfHlSNHoswGdlEtl0HAfzvHlTvLz5+MN7a
eHy0X5H/6+94NLTfv0W6HfMvGB5cvKY67YbX4j9JdRPJ+Fddl5UHiAVfDHaOi3rta5H5nxxPkd1A
7mzC6uiE6ftUZvNmkDyHOBK+CcN/7EfjKLTuE9bW2wIElErvZU+s7DxojYip3j45U72Qe0dBElCN
T5FWlSA+tFt4NCIexqj/s+Cr3zZah2q0ImVobYqTsvlg/OhVWrkijsHcGub5PjHETFdw8ABsLbyb
1hyC11BfCeo++WpKr4xdt5OGbW9B/PRnRK24G+tbWlA9fAMoagXSWq81Nk8mHpWYUxCTK1ZPNP7B
1NGqXKb1ORehbtKKnRzSV9+t842t1bxA63qDVvgKrfUR/cnvLF8itmglkFF+5yINKiRCpbXCRauG
NfJhAzgVR9Q4bXutLeZaZSy13uho5ZGYOyOCViN7rUtOWqGcXFQS8GVfg1YvXa1j5lrRZKj5tEc0
TmS6M58UIDZzhMpCK6HrINIdr+pm0ippjVw6IJuistwmWkdVRjcfWwdNbg4a6yHSeuuglVd8Ofs6
mu7hp9UPJa6XS16FPckXLtoli111DTgpnUgAElrtRFe+KTbGew71lDdJY4gdRzAGt+nYP3aOkTzS
dUGJYrnwmWbU3k+VbsdTp81v+qaa3pKIxyVG1ehlrp1SbJpGIdw0qF7ZCC9ATpRCQW8P7wm+8Jyr
HAaJyoa9OThh+x7kBZ9QRTBWL6IUFGFVKP2mXUFkFT+f+FaFQJ6abX9BLAq34CUtfniRrSz2TfQD
abc03kpd0b42pjgD+WZK7UIRdKRXStourQasO9wPisw5eOztKSg+Apv5YvvTbM3NKHkpNOM5dGhz
nuu8ebTKxrrB2k8aT38CMO4WH22b8IkAtIGPrLwkW1fTcL0bEBrvFo+qYAV5FgJB6s4wVCWv31T3
R8DUXNc97J/bvgvh2ptORTRpMX/1KnBOBjzpIk7B1RwxRPLfZON8xw+QpPu85OsG+Iv1hFaEyW/g
S+KZWNTWFOCbiKVXL56iBuxIHpV/fLekywPN8XyPdWOyRfmKCRM2Sxk7C69DG1Z8QZh6Wbereoql
l5Hq13mo2/eM998h9zmsYYFk403mXPqgjIfqpbUEZazgjr6gYtNorZz225vZJxPVtLc/31mBOzfc
j8riy1e2Hdyna4ZE4PXERJ0kC+/dWUtjxlD/qfSgJjyhnmThTnHjL1xFc/0P/1lUueEOz8Fc8x9W
SWGfvJGHyBab7rIzI6lRU27x8fObBjeRv23F7qY21sK+ks9k9kM3am6nlqaJDcMZGicCywvjmv1K
5p6P4KF2g/veS91TU9KmTiISR0rPVmKnKnCP7ajDmMoVZyq5eNVsqpX2Faz2r59KWmE2/i1gjuWK
VLf9kJhF+DB1Rr3L+I0kVBV5yUdko5NNXk0/JBo7X2ikgLwPFqjcVZoZjz8FqqvP1NulbGMNVL7d
z6tVT3XzmKcL4GRZJmKILVyYcQPEhy4p17tYnSSiC70sGxHX+fJwx9I4qGZ+6yFQAacJ30Mkv9ju
yLyQILqRIrsZgVsqQz6NHbP66DUfAs5wWpOWj8Jre1Ds9eldNprEZobsWBf9H2+KriKHjWRgIhZ2
8DBLh+0hOxBOfEl76W89cw4vPgI/4rEHuMbY2O3SAKAQzcPA5xiV1NpXbeWW/8D08yytwrqBom9v
SytMt37QOrEV4H7M6+Umn6PtNJO4TZqzIwIdsDfmW2u2Qc82KdeaKfSzg9+UtKZFo7ujiwRRhbvy
cRzhMw5U3mdbAxSwSKkB7+zvTkCaIAbYXhWrkjth19YJm+3v3hqOIvTu+ZgEyDAqh7k0Td6N1H6j
lv33orCarwLmejVW0BcWgRG4dpYtizNrJOHLMW59v3mEG+bGoD/Xr3r0GNe4v2nfwZ4k5KMoVAvU
oTzgA8tiz1t5gXPf2s8dacNiWkoyHdazvzC0M7SeynmpT3CdnePEQ3hrhop0sCgT6JqKdZTEkdE0
752puBiKxrzQUhKce37xuV745tYbk3fTohmcZrWNspY/ztI+tHkYfOc2GhiMZvMjQLTbWmX5BH2h
+FwWw9nxXgdP7XSwtpXgAIHQfQYv73abcV15HjhjdUyL1WF4DU2XvOAW5uRjV8uvbBmSnSnC5YZj
6kSII+UUQwLONhdo6r3araMtLo3l31Q88+/5tep3pp9Yd866uDtA5gI+ldL5KVG2W1caI5V9dvst
PUrUqLI7LWR6YWm3nwog67YLZbQtrPHNTGjJMxs+7SN2CYyg6jfRjPcucw7m0iXPk9XirXfKceOh
b8aNy2W5d73nBPdz7PM2ZLMS6Rt8eBkL6WwH7AqXKWQhZkgIv9yAvHvAjvVcQqpkhoBcy0XRX87T
kEwokjbYBJwsxXMRkDtzAdt8S5ii3+hl1Tnq60DXTiacZw0kCd+d9hBHzlNaQ/5eB/MmSIrmnngd
NqOsY7JytDOk7cObdmynD2Eu1ccEFfzGH8iKeExYm97P123Fu4gn+ZCjHmfC6yhgrsNo49MEfBk5
lVhnaSfWvMnkSrdn1Kl9mHa1yVsifRn82bj1rT6MSwfBlBexMeOkT43dWBbqgtfK5TdG0FLWdF5L
j8w6iZ03q+amgct9JvIHNRUSOrD/LnmJ8Go+oC/lxW6VnQBvEQnjZkhD78SkUB4ss+l2+UxNA8DT
xt1l/fxH0Ex4a9Xp8Dz1+XSkSqR79buBsyzPwi1rIbttMNH+5rY5YPL1VNZMYajIxtlseIC1lt0d
G3xqcdsPBbeeJeHuZYV8WxU2CLf6FUhYWLJPptvSN8zrPhE93WdNf+hs7F1qKpOYmeF65iqPgfVA
xTd7cLi+F33f0HotRg7YJCihzJbWJs9kta9dk073vnQPa7Nez3lGTVlDbYKtgMB6lRzv1pIZrxwb
yScXUdhl4trfFXLiXlka784Q3dCHKr8pDmcA8ZdhH7V+uldV0m4MpwPPTZ0EbEnS+hiqbX3DeOAT
tLkVwczJIFLLRpqT9+K082Ge5nQrnfVxoT75Zs5t6j3DsDjgkDz4rJhxZfW7ZmzS725eDs7AR97Y
NdVuzAt4ZOY8n/PRkrEqZHKilvKSp92DS2xzS+tRcVpWf75KCtyrnDaMrLR2yLoPUcnT1boKFAWI
OueTVVZ7KOupSGHAFB2EWUVbMie9yYWBGRlGykdC2plsu5GZLggFU7XMp5n5d714jCp04aR16e0W
WYzbOWxtZD5VzkW14XObBvLaz3E/yXTUpIoSCLC78Z2ksY98Gr6yS98bZjTuaxFpyUdNjwlFNTtr
WeVNWngNiGbPvUZYeOtgv+zW1n/II1LgxToAIuZqua0ir7jtgtb7Jcmpx4Ut1l+WtIbrqQ6MfW6N
3326cIzz7PE6HEcYNCFCnTuz/bC6yzuEHvuC4NI9pIwqOztBcoVX9UHUDVwGvYSfE2hQriG9Czki
Sc61kfubtACzVHZSxOOYz2SMQ2AdSVuR53DzA0X0T5ExaAqVe7U6DNrIAl+BDQHZ7er+xrfKuGrc
3xkloGjyeXRe0tUXu8LSQ3+KhPLLRCz8CkqvuEyTkMzx0j06fs5xv4geTUI15gZM/Ar6aBzK07om
dN6tq7tcXK7v99Di19eK6pRrmdW/WUBT2kDsTiFiDFqjEQnV8CL7DQCUT32jq7+CkcoxGkuGgfqI
fNz3ltm/M774O5vLwwN9VGvMDPTg5IV36xRwVgFjVM7ZdKNuGywr7zQlphdfTeqqa6nDXCt4B1QP
DtVtKbrAw7HiZL8whJhUNxT5vIfiz0eBGeliX1bDhjmgisIvEIM8OMbUsx64NYSvA17u99WpweRl
HGGR5x3X4JEf6JYNcxJPQp/zPX3YT/SJX/JgpC1kPeX6/N9qI0CjLQG5NgdY2ibg/zgGPA1O6Iti
apA5G36FUoaS4sddILTRANFOmw6Gv3kQmJ61JWH+q0HB0WYFVKLxT6YNDIG2MvTa1DDjbii1zUFq
wwOq+qXsVc2ehRnCr83xLtUGCUdbJeiRYbrV9glPGyl6bakotLmCb+yZxS/ZBlHW7I0CC0b148b4
H9Xn/4fth1qpvff/XvV5bNSQ/a8Yvb3KBdbBv4L2T1//53//7Y/+ne4X/sXjSwVYLU2LkC1iy9+1
HwdVhzgQgiKpoJ//57+kn7/YJtIwEx9pGp1a/ocURP84DxWPMD7ZEJsZ8z/Rgryf2NE/efwYcskj
EX/TmVxIY+b/EzNRuV2Kvsib4zwG1rSLMrxO4ELy6JAJWCO+ACERc/4I7yMuMLDZc7bAiXWYQokM
ax7xLouIfO68+pKzc8MZ9nGUPvuPa8137erw6x5Mq3dsewdZFZ8oG5oGQwWlaOZ4mku/3jLpFxJX
CPPWBcJQdlNaDaQqumCds2Jz63ZdlKfrpl8W+DKl8jPyI2Mh/sgavj4j9OLuS0O6tz9+mTIDn280
uIvpijMc2rAWoe+vngAd6lAidBpnQJ5js/jXttEnLA92goEEJ9l54vmj75em2PHhNb6bNd/UtquT
4Zu/xRo3vUsFM9IJ4+MmbDtOCoFfLbto8ZwT1igSsiXkHnDEBsj3nEd8sHNWYPE5L/jRS7z5zhce
fScWmP6v1feQLUprkq/tagR8Xb6zV7f15KuYcAhEpcl6zfxxO6lEPLUybG4H2Y8L/P855Zag4LtR
cRPwWK/qihuhaWGcoIqqDe/pCll2HdgKCAlWktRMGjkTsFvM2G/zFftJGmIqIzvU0ILQm9Y2iQKO
BlGl7xsh4FROF6e5rVttUovuPImAdinocjtKfn77semiCy7O7rBm2XTJAJbi4hu5EuSeQDexuvDe
4OgCHymDgbGEKGYW1m/oFtZT0iAF5Wwh1NPnNPZQI3lbkgM0Hle3XpAiC+vsymkiK1oqCr6wYMkj
NOqBfzNuK0fk3S9Ayt17rxr7tTUX14kxUaAz/FilLaPmWTlkA+Vl0xLdzzRWbbjgRo/QMdJ7MuEz
gtrcs9lyLP8AHSgltB7Ds7dDZkyf4VoyMUsrurStg3+cpjHg+3Mh6G0I6NA+KbWAccoTZVzsxBin
mM6ZeuewEAOglU5UDCc6fLxpk06twmNB5/Elc+borg1xi20smHTPwlrc64wTwcQhpXI5FYRFQaQk
Zl5fnUMKMj9KNgYfPmw1Bj+I/rhQSB++dyMNCMYQTV2ctYxJvD6GHhoi0G7TLiTKvU97a7XVMYGh
N5wHv1Xmqeq6JX/FQcmaR1LRw83Br89bkKTG44KZlZKr5DqoqbnJx0G+Zl19Q19zegGanEe/C46k
o81CT72ycU5rMxDbAI74MwnWfI+dEfzGOqw7rKfl3qRlA8OBWZ26NZ1e8oE2AIOPqWsuf6i40DMK
ZeFqrDQhKigIhNOekzEXUJfsH3l7G08idZJD0/crJ1XPoVWMnGy7pVegozxspmRusCVNFYLv4biY
OVPzqHDaLcM8X2E1LU6Ngua4kPYgfnwZ9PBL5kCidmCWm/RoHIDd3rl6XMY/d4ADaHyhEnFXSZCW
ad+ZQ4shW4/bMD2DG7nMj8Mq0y1u3UM4FN6L1WOzxYqCGwjR4HZihid4xjCvx3qDStBt6jLqj3ro
D/X4z5kMPcYTV6beDYoluDFXO3nv+nI6soFUj0LvEoXeKha9X7h606DE0dl3evuY9B7i+utN3oXL
odI7Sqa3lUXvLbPBn7IgkSGi6bWmZMFpEgYq7me3K+sP0UmOY3ojKn92I70lFT/7kt6cfL1D5RIH
hd6qhN6v8p9NS+9cQm9fuA86HbjK40rvZoXe0hYMjBsVpB9NzoiaWsxKpd7q7Eix3w1NTy1jNx1N
vf0Vqh/4xZhYwNgKVe9XhyUrlt3QT+ialp18OKXHFZIjtHvyCwwDGwO+0Un5cIqODvf+K9FRphJF
GJEZlXA2tap0z2FCdm82jOBetdoZzoFyW9QopIPn1vxW+Gtws/wsq+PP4hrqHTb66zbLXuvoDZcz
THazRmH3SzQUfm1WmPlvbVDVe0uB8eK8HO5rOSDirGP73gKuf430Ds1lQsTNJFY6UW00ZfjNx9qp
w3uO7OJa6t0b8+VL8LOO0z+g9qne0fufdV39rO6e3uJR+1noU73bVz9rfvmz8nd6+3e1DuBpRWDU
2oCT4J9Y62wmPdEytQZNEh6CNijPRp9W2x7L1qYzFNHtFv8kv3Gi2+Zqaq9Mp3+AntDcgxk1b8iy
47Qb+Emril8DpApztnFoaFysjclsM0rXOJG/K74dLXOouocAmDm0CY4/WkivZRHxo5AUWizxtWzS
UA7MvoWUMmtRpY268NIl9ocRqT+4pNI3eCpU2Wg1RiLLCK3P8J4qY1trNqNWb1at46S9S8i2+EgQ
eEKt9Kxa81m1+uPkyxtJnmg7aGUoCPrPrkaW40x64pBV7nqtI6WY3DfEMFGsQqfAzqAFJ1trT6tW
oSqJi7bUypRAosKTJS7ABdWOqhkELPtHzJp+hC1p1etNqtWuFtlLFdkTHitGKeYLOHDWZtIaWWAV
BCKoruo2kX64ll6nhxl0tQGe1Gb+0dpEkn/SIvhk2D7kXq3IZVqba7RK11v9gxqtPwnyXUhoNI6M
4F1U8EI7rfHNWu2LlmS9tFoBDJzuvdGa4Io4OGmVEHJqi/0d5TBMR+dYaDXRGduTp/XFAqEx14pj
xe/8RmgV0uolkDOtTLZmceiRT88NoqWr1UtL65gVgqbSyuagNU4sa80jyhddOj8SaKLVUKrbxp3n
N8Nm0VopilFNIX34O0FGtbSeanaec+tojZUgyH2H6IoN+HetVVgazUD8amW21RotnrvvoJ6Qpawv
eIvIuEoruhb48mPYcs/Atu/u8A9yadMa8E/a2TKWlMaaqdibWie2tWLcIx33vOhN1R/yzLzJFunG
nlaZC603L5hYt73WoB3EaCAxPjznTB1wViBVB1q1VpnCJY2QzaLLvw5l29Uat9GhdtOU+DJgl9XD
ZmeJ2yYYUvrlIvhSzR8vT4+ge6tNhi0smeTtWuWbKhtkzE2STET9gd1ebFY5P01S3bXWcEuR6TXT
GhK9z8pYDZSFLIviLIdBJ14K3ubej8bvObkHJFdL/0IfAfyaC2vm9xt7CTwJ+L5e72xSNX8FyP3P
uf+/O/e7gUUQ6t8vfqevz6z5532PZJv+E3/b9wDxsaGh4roWoDQfi8l/LXw0RPyFjc7y4MD44T/h
ptwI3JTJBc/2MbDBOPjHvgfNPQKsSFKXdlJdYv4fNaFRN/Gvt38WR4BWfFsk+Nlwacv819t/aSWd
8oLEv8GQYpxSQHrdlcDciG2eWlBcp7oas3S4MtKEUT2ueetFv8ADfWdMpo9uUDpebDXOEx0Q8yuU
0fyKGOSMMcUOccq1wg9r7H0yali11mV4wBeYUpeVTlP3bIouMTY0r1ZOfVVGuTxwuimKmwDeFbey
rgr3eI/FqU4Wkl+F6uJ6sdKtqCt3C6/B2xPRsu1dEan7kpatflOYU3KpuBNcpKK4dvHH7mxH/fRF
B+qHWw9I+pE031logoPZ5u1HX5eae177uI3lp9MXFv9eTD90iNHmcsUUOx/NtnH3vFDGjSiMBP9y
MO4zps8+iXtK08aeFICy6nHvSahvLMRTcWtkmf1KmbymdrVbMCJtLHkCPSwwIx4G1YktUdTXysuj
59mbl9tZ0DrW2tHrPIcgP80lTpyxvncLozu6qrdv+rruT4ordGwWeX6px2Y6eX6WX0dG9RkNHQ8s
oo47Dzv7VVfDea8aY4TMGCSnJfGcfSms6lt33ezWIrS+Hcum6zmUfXOM7PxbKbvfYUec3zwrnAQd
XwWlQbQNx3yYhh+2rcjcg/3mZ9O8grx+7Qz+avQAgo3ZNBLZNrwdin+zA3xBl3kb1NTzToJ7UsUx
zNo4AHwfg3UmSY4Bsz3p38jnDl1gj5GVnRnrASVIturyTRYEkLqaMdgKA+H1YGJeXsgHzpPa+KWV
PrilVd4ti1x5rmZmnK0grjLHpjk4N2ePv8Vp8EYE7sEtKgby2nDyx4l59uKRortkqObX0FiAeGTJ
dDf1Xb8XUs6/h9CtxAb8G0z60mj/RKTcFOuaax3qoJguDPH5cfaEvAw0t7Ei+1P6leEbj6sWQzGM
Kqo+FtUGVxZn5maTD4FJi+xibvw+WqtNL2xTxJ0/MtiFePhpQAOVgcXOJppSdoiEZpBv7TQb95Sk
EmcxaqPYNLUdXbFDc8cdWuCdXDKbfh9NFGh2fFMB+/xZrotkRKJbfjOWdvanwbSxC8MqOgY4ScDa
G1/+6kGCyLKCIZqVCve/QVP9vLJ+O4RS9kFhRq84ERic+uCqTXC7UF6dcZn2zF+jb1V7m6Pt75I9
6LzO9ZjF/gjAWBe+bbifTm+01zt3RpkEROTDZK8GAh+xKKflqmGTGuIQg9E5pAC7BalqZLuFfOYd
GbJmt3ZIsr4PsmKYHfsk8V0+VPjUD2E1qRdiLg1BOkFwtkioqAmiNL8yWvzSXh2FdRxG/JMorIdh
ZFeRBNUxkUZBEUFQGQt09WTZ5VO4Po8oJJtx6qx95pnYJKOFl2Rwk+ssFP2d73dbKwn7p5xm4Af2
5mMvnBWVxcSKMAdnT/G2xlJkz6c8qRlDJr+5I2drkL2z5Mw6Fy6Ppaza61qO9pNt00mbo71sDfCp
HOT76RQueZacBLxcugk7mKbsZ87cmtccHLidNtM922F/WYq2iHl4mjf4yFkmEJxjUecOD4Uu2qbO
ZJ7WzvrCZOXftGDwT+R+7VMtlb/JLVnHWKztUr/IB7aKbJvk7ZMRtAtRU9sZHrmuLd+12bYx8tJy
XAouKRChcT31FvYBtlWKAnKvPASghLfIQxonvA5XeabmZ1GZTDqtSGM/HP1rE7skjh4eRBGIli3l
EuG705jZcSGeGhtzBYvGHRaDQ7nnv/MhuBK+iYxvq+ioxpgyJwbopf5QKdBQsZw3D7LzLVIL9Qb1
3PxM1zrddVZVUVI4joDLpNHHLQHhd3tNh0tfVw8SO8w5i3wRO33fXpFeGO5WwflnmsP1zrTy6FZm
fdltBpWsOzf1+0PtMmBxmgi3sgzHrQoy9zvVo+sUzL+V7vkseWZWm6ScsrjHCX7JDA7gTetNry05
2Ni12vUBsBkLh9P477ATeG84fkvKMSR/k5fztciUwQMrJbzg5e5HWYF/DoMuv7ESIQ6r2VifU526
GGzWZ+5GSWxPi330oM6iyRkJ6aDcmgklreGJ8rSH1bROTA/mJuody9+V5sILLGwv2gb5eD9BgX+l
8xOEgkKiW3yR3RWVXAQKEVKLmfrdOXK64JyGiIA8QZPoyHOTbMBgXmRgOA/rqu5UmhPLqIgIEuQq
Y4/fvadisWudRdzwlsgPqJykhNY0O8ENfyixDXEk7Rsqj5yEsVekIe1uPgttSGM76b8agSa54Oct
D40v1Ul7YvACkCaZWpItvKGyvapZ2tNBUQ+CuEq4Mqkvqdfz+J6S6TPLzfZAvYd/tY4y+E0lTPWr
l61x48n+Xjq190ia+RmlD7pYBGt3mpzg1A/GeghVoHadF4zPFDOrMyGOz2LVClyBdNeVdGyOXCCP
aq1IR1I3LM85Bzwcfan7IFPR3CEcsjvxyTVCzrknOWO/k3OaLvj4R1DbVjK+0qZhHKt19C51mxdn
O/f2DVDcGMIHZ2f3ZTYmd2MSD97lwkk2QTpWT1GYtgdFKO2WZAJcdNmSE+2Sb1DFPALTLDtgbODY
hohzlPDbLpnrTletV6ZvYyTxTkt08nYlpuL63vqHRPlTVguBUFcEjyVg+P1glZj0CNNt/MK5Hnmq
sldZHwnLO9Yvl5xh21wqcBJEdObLkljuc9WVOOOI4+0oqB0PAOWifT6XyUevlhnYVN5/cJ7idhkp
ymlGezwFU6H2lS8/JovnSmTW1j5Fbiz1ubBS2aehPOxqC6y8ICzWcxQRPi/T6moeroKG8wYchHq8
cSsAJ0B+iF+YQfVcwPt+ZKgqUXVCPuo9i0tYPpVhcds0g3WA/tbeEE/a177THsLZ7K+JDpK0nz3j
kCEP0Spip5eAXPeutwt1TDkXYtEgIXuHk2E+ZW6F3yZU1EUXhYftcvqQlIfFhDq99sBdd71tsf/F
pddb52btxd4Lp/lThUlY0eRBvDAppe9tSmq8xcbH+Lb1mnX+Ldi2P3zQSnQSyM86jZIt38ifWtXd
vuBA3cSLMPrTIs0wrovSOKZrX/p0tJYoWpZLkVA72xjxStcn+1l3WUzI6IvIlU00YJ34SPNxhXuR
iW+vLG6Ze+MhN6v9hJ9+b9J2sVunhNpzngMYXJg2ucKYx8QxzD8ovx6NIxWaHE0628YfuDNoYzuj
R78DLXTvEUp2sBYs3PwTqT2fNqZ0XuoPkEPp0Z6TZBcI1coN/rMSL6WSMWY1CQy5QnrogiR46zKz
jxDGAh1gN++Dlg+kDRa0gkzyYP2e0c2oE6bWzBztCttfaSN8rjAWHsM5UQUEwjHMmt+5qkdsr7UA
I/4UzFmJlpd4YV5eDXMYNU/TMvJTI8OBtrdsIsGkDLGdaDatbJUVjLHAab8lC13SZJ6lNEwOSTHA
l1rm75aM7dfE6WvDjOC98WeaD4PILx09yCLomqhn1giEzJRhflZj2F13Lf91I/3m3eGd55RLv+dv
BEwRcblWeAMOOWjEhkKaWXz1iWldN/kcnnwCWLyDERBvAuU/cQlpNx12xy+3aimDWIO1vQKOOO2w
gPUP/5e9M1mO3Eiz9bvcdUPmcAwOLO4mAjGSDE6ZHHIDYyZFzDPgcODp+wu17m2VzHqofS1KViYq
SWZEAPj9P+d8p6fdhoUMxc6Ax6tHMdNUTOxxwX2TztPRLUdK3UhWR0x9MmpcRhg5DxXJ06w4+n3p
7ojwSNbHAyEi0TMCeAKiX4kc5vkLnRXK4ueJom0gQ2r3dSAtYoAUtDiTBtuSm07QyiV45Z5mgBvb
rByX99mL79H3eFlFGZpn3JNJpPMki7fjtIq7pU3gsI/DgNRXGky2NH0DrE/a4D7gKcxOBlMb+SJC
nZuhhWluqjz/lgTl+D4yenJmGvRlqdfkufLWYR9cX2yqpfMDLXmcvjxZAWCM9dyTnTF6508tNe/5
0D0jWYkxot8vP0w4Kk/F0NdPYxLCG+js7qVPe/vNJrj5VjfJS1wpcetKVjl494R1dGRL9rYOsQJM
NEapsGqfCTEPdRTHba3uyOy4j3Xafai1Z33YogfBYErFug2AG1BesCYu8UmiM/fIaOVrLlgZBfkc
HwJaD9nPTLY8cBQav6Pcz58aUYflugtiokraiN+o3uc9roGI8iZ0S3/0MHN1xEDHDvZVBMpz/rky
9THxWyxx+sYsD5269tzXYZk99QmxSdFdG08Iu8rdgGq0kwqSChbq7JSua34LRio7VWzYLsS6OMBS
Qhv5wvpZ0lX1PaUu2tv4ts9fDjdgsxNesbwW3Cokn/xZbNdcrffW0mAvg2tHkFCXT/V1TnJWPlf9
yr7V7hC9YlngwWLypUg7bI51HtukIME9cf68DrK21996DsN1VqO3cAdDV2MPTuHVAJime2tg81f3
dpEPDgwCn8NYZ/MUQH0d0oAlo4/PicSfv35e18Lzgx1iC/RTtolZra3ldaxNa76ts4XjF82LA+/4
MImBqrrdNCmpWgj/vZlveEl6dK8muXbCOsMfBbH/Vrl6SF32g5c1MYfYUt23sqzMy1/WPw//IZb/
tYboj1LLv2joAjkeGB64TaYytjve36A8bWfmvHTs+QLS10PoAi5vS807Up0sJPI4+SEr56BzeUbi
2NOEu/dSG52O/stpRXwYd/xVD+Gak8fPDv/9L/c3YNB//G6+BL/kK/Ccf0fIVrbuahHL+dK2/UW1
zIrxMdOXf/6HECWBtoWRR6i/vwBePhoOvXq+oHJvrv/zrXJfq2b/x4/510ryf1hJsjJ0eV//65Xk
t9/Nx/DXleSff+LPlWTo/OaJUILsvKJuIV8STfrTg2IL/wrBl4AGKbqBDvSX/JH/G2hcvnRlIgtW
lqwSeY6N6f/9P9L7LWAdSZSJFm9qf2is/CdqJtmLXklSf7mCyI6yE8ULQX7kaoeR18TSXxJJrPAt
HnmNwKAo+1dtuTyvyuVXYGR5WW2r26WWjZKCK/hJzcHdMLT6DQxA99w21nMn+uE8LVAHukCtd0Cr
YEfHjh8fdJOnD1PdWR+TUg39q41gvxbE3J08TybDQ628xXl0XcyH1cZCclGnFbOsvNAPKBrwUJ3k
tGIVa8O6rhjb9i5oe8HUKACvGIPbUZMk2AB4z12IPIlAd2rnvu++l0E98uxlSVPanFmNz8NXxuG4
UyQzh31KkK89jy7RDSQakFhYJ41clnCX0aFin1WzyBd3SYYONZJyOQ8tKTYBTx+1eKcpazx8hwVN
SPm3eLFI1G9sVeguSjGRfuR1HHwmfp6oaJV4NbpdjymOcQpEQSaeMXvkLT4HKNwHmoLlTSCcFYOo
D9okztmjbOcRZWGvRZ7r3drkC+0qTX6sQA+8mzobq01ZO+ORzEsACijw3sHYuBsmiPRI2uU5AVnC
mzXldx2ayjGX80veZM4hH2cm4CpMjsWcgOfpqiR9zfDKJQRQspMKzB1Erxsmoel1SCqMe+Xw4FSk
a9kZc07Sif9rNPGVPDS/rzmatATfUhjnlJjiBRY/vJrQzs8g234mWdPvmD0nDo3TwEHUIlnPS0pH
VbNBEpoPg0rVnqjCAWb7k16zF7+UX3i9xpt1aGgDKpLLmnaU9U7je1MNZ1aw9bEYMyJumRMZXOqb
YWn9m7YV9r6nqjJNqmZTyOIFvMjV22s1u6LSv/tZ7d9V/ho/zGHjM3sbaxOCOMElEkcFgs/B1S76
/arvZe74kdYaj7lNWag76/SWTWl/F4yz3LE9EyfVEJarDXiLyUpSUrld8DObJDlZ7WU/g7QzZ4NL
atd2nvWUtIu7qfPk9xgr7b1njc/IiYQTyNSyDmcJVGdtdqwL3ye2LtgSNovHft6b9mPgwe7x3XTf
9zLcJ5WHkJZa4UH78++NV1QnvDVNFHPv2NC7c83Zm+xn41xVaq+udkkC3YiT4hA1jVNBdBsXIjjg
EMATlzvbYsQOpPlme1DJmb9erDLGnVrPmwpSIGq39epBOGMMN/k57bxwa9EI+uVMXv9jWhVyHnk/
YnbFZtAdhwjsOQU78mK68f2RK37qgy4CkWx9NaNP/52G98x0z+MrifpcI7ctNEkeZSGmJ0xds3ou
3aJ9QIRhj93FNHy2EB732O6xmXPmwVlRTvm3wa/G7SjsNTlkEG3pHqJFfrs4nPBRO+pi3VB1xFap
c7Yi1vqBzkUb5y8fC9JJpb0JjFk+IR4JsUuUu5ynMauPcpyXOTyMfLTM1iLOceW7217BYWQev+yu
Y6Tl6IIVz0xT+sVoHHKtzeGVpSW6dr6Asx7eB49Pi9ykLowlW1fiJq3Div5azLVpZ0lidJRRdgX1
N0vuH1QKOJdiXQkCCRuDh12BtMXKCaDtnB0mXvBm0HKwvK5vxnbDF5W15lLm1geX1Cv0IwjysBd2
VYe5yOrcSy5kEfWlzG9IV33GQ9BHmWyzl6rPy2bjA6C7k/0CHa6aVida7YpCpir+3pWyAMYUOvis
2A+c7XDcQ27Wtxpb3xNBdOsZer36kJWXRUkRkl+owj4nWZdyGc8GMSjm1LDHhyLu/Hgh1xWPGFGg
+ZM8SZsd36feN5bAv3+9auk29B+rVTt7Mg1mh6cqPahSP5QpbUPZMhxnm63CJqZkiGfJGmyoV6wf
Z2d5rycam1xdhb96OTwq46bzZigcTYR2fPPZqyJGCGsnHX1i7xBEBS41ZzPa7Uhbn+vucmu0bgi1
pRyAJjuqBYyOtjGAzsCG7WNy6puBOA2r6+J+tYS+W7IQQN0yKRzYhtX9kHNpoZjsRkiGB/przUaA
ANuyD0cKsqGNXkls0NLuwom71uosHJol+RUxmvo0Fi6ngbn3Nok9P03BKjdFgEuxcSt2i1MTHjtj
oAh04akX+ooaMWxzwOb84uygd8K6qiS2xZpzKDrsNZQZb2jHHL6FWR5GTkCdVueWYTSM3Sm0QvIN
KCqmU9+rTLGwCOdpLwbyHXjxVvYdyABpbVgIUl57toruE2vOHQr4dGMbsMPrfDXCSFXf09AnbqXh
jSUdk+/nbGQdzgB+tGDfo1jVCBiYVbdBAmbCCvg7TwWZAhRM7ned/2NdMXTUgbJ3aTH+kE1R3HhQ
vAkK1ux8nXmhky+3b/kMDIchA/AyF8XX5Jfh3rTrj6Tlu0JT4V6WA7e5ixs7xt6FDsCDP/lZtfa8
FeXYP7DjiLfAD4fL7AaohSVF975I3qFhfGGC+d0ds3JPTwyKhHFfq566gaoYupcy4FutZINhJ5nx
q59cjtoDLdQuN1HWf3P6AJ0gfySxjYYWyPVWQ3nfz6r4MVWxiLiZNty1M/0aLA0PjNFhl8x6XCf4
4XKkxc3kZ+VPSTJrW9Fae5rcyicsoZZtHVr1nnBgdSttOe/GZSXM5iw/h5RlogbdvJlDfoeZvQyJ
yy54GRAGACEOzTXiRfIS4W6CNTQXLb8+6YL8ncu+GPGZ1cG3Tl1Jt45YnqEEnnzEvC01XsnjNJTz
g8ei5l3l/rMHWWfblMnFlc1wdKYgcWj0zZE1yfByMwM1+h3j5Lw1HnaHZQx27hr7EOMHlfBO63mJ
1g53VIbIZm+TRuIHNDWuP95nooh2c6/tdTwKeKRHZbzgx1ygBk/C/MrbeLxfhWPlO61Tfczb0blH
FtbISLmBbSVa2jO8lHSk1CGrQM/jEyGqpy4IvacZNJ3Ycte0GDFkK7eeO5RfQ+8E5POGPOE9VUI0
IH56/9C2tsclU+MKPuK7WafthH4QLYnzDB0fpBx7eY7l+dtA6vZnnQAHm9N4pd6VvpMucT7ZvHo4
AzP5y05yq9qucAJQfLLJnNq5YUOQFWk+RQYw6C9RBmUEn2x4XlE6TzE3TzjCFrSK2n8gO0L4QY0q
0jwOzJFKs5yPs6/VZ5yoapvKQd2Ho5e9em3v3tlT5kV9NZc7oIHUoDdsokkuY3NtkEKeesftMxwr
YriYQhJsEXHjbdTYTknEUXysIrzMy30dZOUhsft8H6t53AMilruW3+sw9r51yD3a1Q70Imav3M2K
Vx5x01s5G/Fc5GN8FLnKTsKbmXjjzj+T6GTRkYE9LRA+ZvplZEbhL2uCq+cg7c/UcXJBpIC+dm1W
hmfZ9XqbVgbCjXHrNvJ1InarQE8Yab16FcE6fXrtrI/B0IQ3TZ6P926S9t8bx+sLrr8mHyMQJ+CE
PPZ6TFf0QvZjRQjF84b5W2Jzh91yTprCaA1bB5R32S56l+VcDzdh4FbVLohL//uMguy/JQWmsYi1
I0/WYHJDLsQewW3pfczILvvgi+8U6btWs4/QpqZnGl0AsuCIsO7K2mTvcUUPCgC4yo0g1JaYkGsR
5dB3go3rFlawGa5pKRGb+FHznx4NOvK5r8Jngss1Q1g3/awrehisVCGHj2ty09eMpGWtu3EzVrr6
RmsfeodQ8sDWprjNm6HbL9WYRuxVaEiw1hJXeN96+9mu50f8+YDCPKDOG4IvxU7n9nRb1esExiav
j5MyyYNsnXh5ClTeN/fs2IwXhYkRHVF0qqYkw0KFa5Os8wZPAt7kT8bNDO/gplDd7D43I7Q/AujT
0gSqH455mFZQEPJFrzcU8ZDwAeWzK9e27iPqxLiPmqCEwgNc9zimvvcqg2th9wpfVx37gmvxJ86c
OBJWHie3GaksSJ6L6POdDBJQBXLSNCBbCrE8HfvmVo9We5yG0H4y3chZwO6sw4oPAzvHYp2xe7an
ns9kNI1OdtvmXraN5aS+qp7YlqivHt4+w0F7AK74bUC1yt5p+gDfRBId4yOAzWBYV8yTQxD83gRt
cvSnihHcxoROL0avXtYceETmc3fehSzw94Mc1g/BYH0zLy3rbc7HjWrFAfr6dF5lNz62+FzeUvCR
T2gc3nltIWhIOGUROyenpZeRNGpyRSU1ImY66OCkm0Lb2x4A08UleBZd20jIamvKFo0Jt2tt57uE
Zx3DebfsjAQdPJXqhP1URw0Hd5ayWbjvCyE/PNe4x6roW8QT7kxlgwSpWOEessTRUd94wa2TVT5v
75DOP8vQ0lTBufeOScNPUff3EH9sZHoBS0zK5Ygc3DFKTckt8OTAbECsXP3tfrdvQ+PtOlzScA/X
UtB+lqWQ5at0F5Y8xmNjFT8GZnrarlR1tDJg//Q6kWyZ/TrA6Y8xzxLWQteE4+ybGBG6DpV1P+JZ
emrn9DiRnrgzBYq8l9QOK2caQthfpunvbeu7d3GcZdxouwSHvcW1O1xRzohLS5mWWzbKFYyfUfPQ
mZfHdBThRZuk2BEf8I8F8TxapMhtCPTsM66BhwDpcTNgSmm2E/i7QRFUqRsAUQx2XXApwChuTSWK
nV3GLq6E0HlPgE/ARBkABVVZWr1b7fDeOarYAG89uJ6xBRq2/oSJNxyDTEA6qwB22hw84c172JZM
nZS4zLGrI5L6kb+WH17opKRGG8CatXkDo3QDojVa1u6zzss3gpvXz9skmt001gWGGMfZ+dd9Mm3d
8TnPBu+jGEy8qRIBzgmUlNgCdSGp2MPpurIwutvGz68rfCp0bFGorezd7LZMkoJc+CBENLlmCna6
FfoyjMzbOQpS1F3XPyYY2lPY0R4ApHIllR6I3+eaI1o+5vpYubBkZrA0j/mo2Ai0QG9TM56BFOZo
soU6s9eK0nRpT/jwOx7AFqX0qtKPa5Em+4QsCec1RrGlpjrVXfPqhAamwcbQoP6K3xlEpZ7vHAJM
L4xS3zKr67aqH9VNCkdzCxaMwbFJT/G8Xp2/k9VHtZ5+hHZ3h2TqbNJcvgDWIQOrXXff+qSxZ1rU
XlNjVxun68nciEBT1x1739YGwJe3FvKmXtLbzKrfx1YNx2VInxG/vijoY/5bmI7qpK2f00a+U5cH
MlfX7ufgQRkTCd3wkMteDATKr7atrHWf1DSGbdh6MHybdsJA7ldPwTISsmyS3I4g5kMFE/DON0br
ngXFMj919lXSKYMYgzkLiBm/G23UDP84eGHYeIdicsKnmhsWxXKO14Bu0bGacDCno8WVUO18UfRn
nLkbeD6J4agTR7xVrborcg9iCFT5ZAPBlGjlWmT2xpeohDsdlPawm3CNXaTtByf+D18q6uBLJvLJ
zRtuHkGWnkMgYefF4+FqO/OvuGin7lBYRbLDlYBJWuVV5JXmDPWs4FK3XxCJa6LS18Iaed0FXn0t
S0hLlbJ9vOfeyJSX2d5BekzCySC5Jfim1/MRyP9R6e5HEqxnyuLFtsyQqIrEuotD4iBr6XW7HMMF
OugIo75QO1X45bn1WP91oYA0wKgPZJkOcdgKt32iH8N8+BRVxic+XuhQMvVj57Zo29WiTrVLEFpZ
Y4pzZGGBuFbW/Szd18x2hxsIbxBzoQJsk9Khw0K0oAuayj6anMNZ703Dqab5mM0FAXtReJ9kFcLH
yRKs4eI526bN8qNIiMHIcXH2qugz2nOdn7Gn7ec5wAThG6JAWEua+XcPnukz9z658X0P06PopjMS
1l0g7Hxrx5Z7V/aBxZ4ly+SuF0VxxJlz547lsI1Xh7YPLFQhMZvERn3MRVqcO56PNlykfZEt7Qca
TfPuBa5TRYW1rr+wsmGBtpfC+miQSO+VKK1jzgOv3zgKYGJQ0G2nCo5I1J7laWSyBLe3m+wAmy4/
mbO4tJK2+qBuIrin6Sy+W8d0+kUO+4s01IJQhJB9BhwUPmJMjLdehmNx22Zi/h4Yb3qQMnXXS4/l
EUFXVc2BLWgFq3JEY1/X0N/bYAcU6aMMsw4xSKoQ1qXdZ2RqOC/E1sXOek9vPR4GxyzW35bE+86E
4D3TtNPsEzLOR64Dsm39QHAgDF4AmnCHT2v5nAj87kPqwJQZ4o8Ko9U2r+IAOIokOVVySLduZslQ
c1uSHNp0o05vmCFGs8fj1JBPzvzp7Nbcfzb+iFJ5SGLaxVkSlelmZhfGTFP5NqiuFU+nM+NuuhYr
9C89jrKbrgsCvUkb6js2k2DHt7R5vEXPt9/9xoTOBXu8+Kb5Bn4UdNP6OtH3gDtRxSyNWFBDEoRr
dedMLTwJPj14YtqZStmuzm5XOLU94Xsn3Iz9lDAxLTPCohwpo8SNxyTEXea9KnyS9H0KQL2Y8vFI
TB46nmXwXQyBG+BPtUq9dQPHPHtTO7J8QuL28Rxg7GulFb4QkCcLBugHs3ASJyZip7Y8LYU2GC24
0DAdwlBioOfgbSSPaEbQqo20037NjNc7JILHBcow/nxfnFsSnJHXTrSpZTCATaLla54zgUcEfWHD
9J4NMrKxMfh3OngaoPgx8fZJ81Culn613Gw6O2nHXqYiU3TXA+l/LVpLXEQ1LwfZUhLP4XVwHpHS
1VNoxRxfejsOYXSn8udSZsV5HAL9LKXDMtTIiasUYlufbiovqCUzI7aBzBuAqarZ5YkFAIj4rNNT
xX5hwz/yPME7Vt7ktlzwCPmzxztd5TtMJkkemWJ4IJjv4qNcWrlzWEN9E6tKzjnu7m1dAn4u28p+
j+2BQW31R9qvWTBd0pAMLkiDrHud/KvpzuKpm2DF5GGP0M1hJ9uJZMgPrUUUbsNq9KaPjTrpWYy7
dvCLWwhScGYKZYvbhvb572NeQz/wTVZFhC5d6kTcmNvJCJmg6NqLt8zBsUrtZDfoFcvOQOzGaYsr
Zr+fx7ugrJw3trcWD7G5/SaY726Bns6YUZn+WWcqtjRW+kTKTOMbTeBOoGVQ1jlUd9MY/rK0be+4
OcXIzd4YWctqw5nk0nBymRI3gSua2sFDjXPqRN+ZPvuWWueNH5eRO3LqmJgYMbKO/Rkg9HRn9aq4
pbnlZx0Ye6fjRezzYPkAhpFuJTbpLbQN1op2DGqr65cXK3PivcKGuWvl6uC+d4NDqtthq/tFYnYA
pL9tinqRLNpoTHAMSAJi5pvRa5hlxdq/ZyWQJ44K6xEALSxzZZMsCRSeLQY9fJQ1MIvyyXhphkGG
h01OJSAcXKoTblHCo9lDvmHHajNpNOneJjG4CZv14hUr/17EeO5wqs9jzR5YFy/hIN+chJu1Z9W7
zHXWiE3JR1jjFggTBI95TsGUWKWI8AU0e2kX7nEGYg/g92kNIIBD4/HoWhfgh5P13kkzZ1Pm3Ws7
dPmDn5BVteSRwWo86NXVPyyDDCId680RttiLlQnZdBaZP82DGlvXRxXm3eM8dY8EgEsI0k3Ao92+
HgTT0roPnBBPvSDrjfwtb11tfVJgOt01su5xNxh3kyGDsegJ3bdxxk2fVOZWt/jG+rJ7/Zds/b9B
KNguevJ/J1uf6s/s4x/ZCX/+mT+F68D9TYVe8EdRGoka9Rd2QvAb2XmKTR3nD/1Z8qU/4QkkZpQX
smBTysP1gEj9/3VrR/2m+ML1j4UU33lwFf4J3Rp/wz/K1hRGOza/BShNh0CI/Ht/+iSJxK+psU5g
uQ2bopJDVE4ZxFVOYwWcgsGi9mNYqNCZriHxIpH2rQ94+I4cosuwQyf0DtKx/lQkSu5XOHE/QpFD
/U7QH8GDTFYVmSYeId+s9Y/KA1MgfFve99nMQM/+yLkj6hKs2yKvcGMOYelD7wueFYjZp95M+l7o
j4oYNXCotHgZAXG9N0Wmre2qy3o9FKLFWVCOlSH8yx0QOFECkNKEWIE2zkgD744DU/EztQr8YU5f
ATpeiIeCiVkysGWdgRtWcve7AjadPfjaFZtkLwPqbdnYONueKDydQEHuHLrw2tlAaXl66+RKBzt6
wDI4knXpO+xciuZXO7TtezOK9TINi9hOTjncJOEw/+J8XL+zRIfUq4NkucEnygO7zZMPmUpJA5Zs
aE6bIA8SFKcKSkBgCebLCvb8AXNSw8ooMB0r5GpWh5Jw7yVAV36khnjdt8sYLUNzUmpm7dQVNAvU
EzUB7nKYZaYewO2FHJKd6pcZ0PAcUwUPvmdjIxzz8dlZQFdlnN137rw4x3ht7ZKVBBZbb0R+z5d1
ugE7nyFvDnZ31msJwlgkUPvx7nXqNhCVrLe9tZQvhNyn58ktiDVNNpMcpzH7jdNL/MYS6rrr5ZxR
s7a/nVfoSdyWffonFxeEBsnQNbGn17JYWk4aYdXfznHf3eAM1V8haRRKspbRKqKB3ci9dusSfTi8
LhmQEcnA4Ka8Ky3T2zgkpuKj+wMvBOXdYwCqcGJJ2kp+MAGV5RXT3LWbonOShzoIa/uIyyN7StvC
eZVJlT2Gq8dPY4PYP9tAnvZTl7o3tsy14FzcpEeEJJhACwF1OeruOPP8fkrSiiox6PTvVp30Zwa2
8HcSFKrf+yTH3Q3nuyDbwX8Nn8LcX2es7EljveWJ4z8g3F01IELgNeHbtfjltg3D5pQCkkt4akSh
h/O6q+z6G+9jwWFxSB8UtJG7wV7Ss4LmF+7sZiZSFNcu8Y0lqa4rVZpdnU5ce1ka0GQdX7ebxL3r
tDuhXTVVe8nxN2X0X1dc5W+GHRkDVZmEocvLY3D2wf/TaIJEa2sbQXJjQo30SoYhNKK8rQVxinEj
gayuMK5IBsUa6P/TMiPCnFOKII/d7D/YAWJQ66p16zgMXwDew2dTcvXsBjOV73GM15qlkC5pviHq
xupDNsRHEAwoJYDjtGQ2irW7AIqoM3FxW55yI/vLgwumfzM0AwTEgr6xMNbFLnBYd/VcL0/xQDhp
w3q0/I7fwqlu/WkU+YO65n/DyG3XSZAWHubrTknBM+Gk3lnHeepf3DKdH60iuFaV9c58cnp91gkO
iIaDwKEaC1BcplwP7VQtj10TyNOUl92mCbyExMxQPs49OXVivWbrFjlcYCcsd6rljXT8cEMVQYYt
Mb3gkdlM7KU3YsxudX7G98l3cqzuMKm424WZfPfxWG68HFIBIsd0paLYnK74NhZ6Uje4LykRTorp
OD/ZvCx7DpXDfSbc95AdXAQiGPf7rK073Dgx5nLu1sskXuvrAiFOIDoUy2c/6Bvi6+U2HsVNnnGm
5nhbMK0M6XfjXHPUefMSKA71VdD+gqpH5WUmn8TSh/C8kC+c/t6f8/xh7Oo3/Jq4fZcbBRF2X4nm
WWc4Jyqjxu0sOCEgauhI1qUGgW7a4KhS8GDEP8rrWaKDh5/6dx2RoHPvsCdgvb1fqOM+oEgTnhwW
UjEuLrBIhUV67rEfZPz12vUdT+xwF5rZ3fugziQfIzwU03jLGkmSTpnqJ0G/1MHyauvgQjHcjnhG
L0sf5yjWDUCcgK6wxw7n0hPOUfyrSTaWj4VlYEqE/adqUnEussS+QbnvdtaArrBt2U9eb7MQU2ne
WpJvCohWBA+JEnrjUTRE3xfNTslyoQuMJJO2++8rNpOthdAG4TB79Hqr45IoyOxoOvqqvqi2JISq
Z2Ab8aNHN9fGpXNh4zViQRjQN2Es6JKTTvpRmvgjHUT3KFs1P0gTmpusH5wnn16rZ2jwFXl3/zyQ
aIRVxkcnt8Qr6BtcKRb/SHMTb0OOP5Es1K/Z6OEpsDgHrJNZ9s6yhvtpVuWXP8T1ZZ13w7ROt/Po
OoTPpsG9cI+xbvMxU7jB0qp7AnFcRh2M/BtH0aDnoSYeQjOkv9yy5NoiMzZsVTE98SEsL2Ejygfa
NVDya1+hCqwDsVhx7V12o1Hm/alaHeehZPaNrGlp773Z/uHp3idWZRXPVchiyRuVfB1xlu8H9Dab
T0aKxs1c4G+JOdd7eCes/7xrf0zbZzeW9sMzUtcCMTUzJ3/kEWmK1T9ZJf2U0b/m5P/dnBwGTJb/
tb3z1Mz/ABjDcXP9A//P3Sl+sz2lmJz/YUIOMXZSsWz7UlF+IAGM/eeEfPWD+nagXJrcrwPyf07I
LqR5/zpzC0Lof2DJ/qkJ2fkbap7qNMdzHR9OWSikcv7oEv+LsRPtcNS1ymgR6irAPPnA+hKP3JNx
vOKzqvV6AiboKvDFXsL2Z4mLC2v2/j3P/YEbrRqsBztR7KlThNUH1xnjlwJmjnvTZcb8SkeCy6em
c+h9iGvu/9ddPLQmlim72JTqZfHG+XHqWweL/VKV1HnlQfmp9eLd6m4KXlKgoD1VIj2p9RGH7ILu
QnJl5MmFxSY7kQgrd3nqdGSR69DDMVc5/ifk5/L3WqgTTsf1kodGU1PTuU9FbE1rhIQYfyEkVfeJ
pe8KElL4Eussf19jp/tw40S/mqSj4IGd/hfU7xanXHLlgPVGPbRYGRj5F2fgSk/M3cqGADMiOOcv
VVnWY1PnRK+UrpKLtiTWCrdVZLWGgG3UjP/uVqZ5gT2VG0ZI6JJ01kqR+LH042EHJjh9R4+Aj+wE
VXAYrg3Gm7Ai5r/YdNIxMZy8ZmqSYzaXyQE0a3D2pKsPojEtrq2q8p+rNKH0ifbeUiGcphKt1ZYT
PWoEzlm+uU34ifBD/H2h8pCwdqnx5KGZb2VcdOcJn+yOqAjLCtkgGNCoEt70LCR4UPMo24iwDS4u
8zoPfq2mJ62q7pgsaXOkc2ngFBIH4zbMqrLZuvRGP3flPJ5tFVjbRhpeHLYe4xWLU97buPbgaSVr
fo962kAN9ZR+KyfsQMgDY3ADVhIXcLoumHJwP4SMnX480n8057tyQIok1cmG12QdRGG/JYI3G7aS
IhuwvOWVk278FHmbpcMXvYbLdBTj2kG5AlH+RUFO6bJnXct5k7nr+KvuGTuOCCnlC/VQ+Uk7dYcr
asmpCIT59NHaIYeKuWdJ0tbePrScnpW50znsnEFwbUxmz/frOCT5SyfglSNcWUEG49VerXE8KFtn
mFJU+kB6fLHLT95dyT4trfqM1xbrA5vvW1ZGSwP93ldVfGFvG0aV3bAqckdNBmj2mb9s+T0J+BnA
fiPK4J/df2fvvJbkRq6u+yr/C2ACCY//snxV+2KzDW8QTTNIeJMwCTz9t9AcSc3miIy51400oRGJ
KhQycfKcvddWKBPGEs/DuhNiKA9RKRYWNQP/khW6HkLLP00dEY6qIKnUSAn6nipsu3E2In0W7dJf
qbYKsem66US0S2UGyszvLCjBIWzMpZ+UZ+LC6kIMVSYzTV05Z0wGh3w0XdrH9OkZz5tbbZbTwdMN
970ncArnuzNFG5qiPIFO2ZjXhgvOb6NUb2MOjrA0pnN3sqAWocagALN1OF72BJZtRnAJ+8bteybg
xdxceIq5BgbCAiVo6ZSrpPLcPXNK0BWhukMCDKCvSv+EC/hRGGwDeZB9DZjvb1IPxXmVpOre6BnD
o1rx12gsJJ0lV3xonYxdK8DexrnECVemR0mLTkyu0jEOYDlhsBl6Jp9O+RA6LS1pJpsro7IPaRef
PWy90OAZtERgltdpYjJ85fwZHFpGd2sNNJG7XY33pk06rAkPCWWwMzNX9rBOW6l1BvmmNmxP2ZZD
g3tEPMw8DsCIXsWO6q9c6tRto1NModiyHu3ccZ78wk03MqPu0ERUnvy+8+/psfQX9YiCi01KsadQ
prBXQqQxvqCrYlQiM7p5JpmSGHbi9HYe2Bsz3GGHanacQ2+EsGmFEeptrGK9iywEUF1pFmvCIolj
T7LmuujJHPDbIrjIWuvF9DjT4E8edjoiQM4Nm26LyR4wvc1NuSNwiZbJbC/p03HO3bZsyGJrirDw
S0J0MvfcXlQdiSb+WHIsvEzg996kKsClZbpwr9HpchCxzK0ZMHOj6d3vWhUUT5xGglvZIZpex/z8
TynAEcvt8R9nurwRSEk3Ux6b98AkEHtNTvfsi9j54DfL+K4htHjCMLXLa6e/GuYuOKbo/GFY0tnY
AvrM2XRl0n+gcwoYQSr7xVY80rbdjJfaasor8HYKMKwrbpRySQ/u6Geg55k+0KL2ArAWIiGYMKQy
57B2yagXeZR00/WQqozeasCWmcc3IlQp0ycjAc7Q+2D1hsAn/cSON5DoaZVEtItPTJuI1qJlhF8n
jz5KbKfMFmpXfaL8I62MKUZySc9XHQCLM9Gehf5cdKCJZrrq9/ZgI8+IUr+FV5x08cpv1Ee859bl
DGHjch4rkNC5Z6Y8b408u14vPoBNscgrwXYwjQ3HJIjY8rFuavT98KdvpapomrExNQfe6PpFkgN3
b0vHVwgYhd6OjFXXpuXMpIP00Avb7q7rQUlzPrdF1z2hJ1qKWzRhIjOfUMLm5QGMQ5s8OpwFiFDo
Kq/nTZSZ2IvnStIhL7Gsb3sBB2KyB00mhqnnr0EH9inKJo7B6HZ8IF7Ogvxsx2gVy6nfj2ZxP2pN
5DsOBuJqaOvwU+YbIqjyO3vpJAEkPPUxQ9qGpKf/BTB9h+b+xv5kCXxLv6qPr5IvMolfyrcOqL/+
0L8aydYfDv4mP8RoFL7Cdv/tgArNPxzMT6ELuNQzcRpSwv6rkxz8QXvXtGjw2p5pu4JP8ZcDiibz
EqBE89kRpCkFtKb/QSdZvGskQ6FDDk75TjFuImm2udBb/1OjDdZ7rhjF1M7QNQh4i0QfGCcn+0ia
5DNjECYTAb6CMMaPyZKsrIlVrNsVAAH3BTBEaYnNZKY8y9RSAMWgezq5k5JV3ICODKOSqJ2mVMSg
vrnTf2N+XD7ZG+cWnVw+MJ5XDGQWnqn3nzxQ/Qgwc24v7BjHukCrSHLBkpRGbuD1aEywNX59QXuZ
Iby7pGPSk2Rc5DBP4579eLMM8FG1QZlKoyK8rDrfAKDCLM/bp44Dg57upNEcRGvWz+HYhI1e985A
pgu9zSHaubEU1THyEyCS8wCngEzbqJ/3Vsc+FJSJb28JWGRLYunf55bo5r0TldUFVWvUbuOkhIEs
soipV9M20BDp6pDoEo/kqV4Y3qDP+UyqIq5w96Ura2Ih0ybgUiFx7vG2JQGiYPAWkaWIyJOEFyKm
EIcUner7XUQH/mpC6HvfCpuHYLRz96W1SVqdHIPI2bmrxXWLbD9Z+zGvuu2YhAtJePnkJriDdsNb
yLoXApnpKvEV3021afNskEl/G3sjH0NbSaBhXlr1szUQ5LD2KotcXi0LPtErw5gpqNQf28aV4Mlx
joh7K5VCXViV41vXczaCy/f8yaufLNqF8tS16L78WJH9aFhLfgZTNevesEHnPDLp1sYn2+q4c4nS
fJ6pq3R1bOsASvDAjGJeR57BpUl85N/C8+TT0SxG1abnxqQewoImbyOU9TS727KQlOE23x96pftC
IRU94PsLH4a+5Y+HowBS2STenYRqSYgXckXkMZPDr+A5XaeeJIiq+oC1bxHmVhnZiEibuS2JkRO1
pd2uIWVhpiykPnMtccERKJeneflJsN3ZKNCSjN+vtquLsDHQ5mKgN2j+DKjDQJzNd5BnJSEjmsVr
xw4+kIaWXLdVaABILQ8Fn7L1/NEnIsQCPhv58Qb5EBFi1qine6+zOgrZkEKySNFIr2YCr1/itHOv
pin2HozBF9fjUOe3tL6YfTD8PwCGZQJP6KL/UsbZ8FjbZqqhOPLIyhF69IBHPVjLdOSOcwDOppOl
PbwvLnqPB7LNVHdnJTizNi5xyfOCg+L2jmg02xucI5DEKNMY0WCDa2xB8JkTSBw8KU+k9WVEWc30
xa6dEV8SLKxn/rFI/6z1qImrNgGDe5QI6yrmGVFWiQ5QVqG4B2jDz0Nl1HiQi0Z+24yzUkHAOAZD
7gyLC64HixKQAdAGZaJufCLVTZ+xkLIQjNnnBico7719lpvVhUv6Dt0CrcjOIuk3IzDW0nQL3OZA
UDhYNrvsufV+1S+qNJ3RPRastnCrNXI29EQLmryHRHNRysxq77N5NowHo/fn5rKjIdbeTpwfol0+
ERD/caYqCz8mjllk52hIW3TWBqqXaLDt4zw4bBDzVHAv267jXmpzTNAehTE3ojbJAYvQ6Oudw64i
T3Xjk0/6+iBn2uCHq4yQdezBEyDOE3nkzCHeZg/lZI3usF8wA4EIpPek86C3blIcpXDdYkLKvvj2
SDCzhxwcfWvBNRHDpfoA37lNP4EYRQO9cvu4+2pzis4eW3YIckUZHrntTQVWhiJTxwadEz+PjXZL
d5C/yeRxOtFe5jfv8lZcp91s68cAOX72zfVLwFcrpgskIBRoNa2bgvfP3KwwzcbeMSqtxd/CQd80
j9KiPQzlBQAJ3oXY/MT8HYJbEgfXpW2GT+7QYzuaxQcf88q4FkXVf5yqydhmnZIbHgzoWdi+jnYO
cAUILmVqkQwjwyGohRvJ2eVAc9kbLysH3lTyGEunVzundr0SxgJALLrxdXWskbU+KBfPhl2YnwxY
hEzSYCRQ83VkvwCSOojMij/n5Pp80zCoEU215U2Xe5c90qZpm+WtviPSLv6E/6PcFrykNhUw+HPQ
ROUn4chiZ5VmHK0R7rmMJ/z2NoyhMvtIWuxF6JhfJXWcf7RSuKCoA7sdR3iYuIPW67KN5+1QjGgj
c4w5rjP026WdfMe2Xn9Kw15+GJz8dvRNDbaVGcaumUCEmGlV7tHt4rxVXv5xLBwV79quLC9DXmCc
r5v5lBthtgtsB/VvQ1II4Ts+295gV/e8dOqnElaeJGtQlTvUwtWjxJnDrQX8vQo8l7GQ5/f6uva0
DStwoDlPZ+5PKmS0XT2nPGtO4x0JKda1Gyvf2UjTJdRb01UqN4oR20VDBjGAt2bK15ASGLaCYt0R
3nGXRlW9N6Gwblq+41OKdHzkLTV4xxJa0bCdCr+/bvA+fwhr6e0NRnw71wi9tZEac7Aj5dq7NmTX
XLBhTwezLKfjaIjwOHfZSNhM2647C5lZ00/pQZbKux+SYf5qmnmKPyOcMUC0Yf69j/1F///4W/U3
JdFPxZzj+7gUl7brYl1cYJ4/FHNVYQdpXkcE9dUtEVdYec3R5iXkGG2wQdRcXUSs8sOv66Kl6vmx
EOMs7nKS9Kh0fSdcqqY3nVYnmqUvRzc8EQxLrL2TsDHUnUWN8evrvANKUPD5vrcwAUKqPctcYk7f
XmeQHKVUGEcnVO/Lnmq27NlAOp5dHbFh/POL+aYpuJ2wSkPn3a3E1KCMmCLwBByQeVwFGlwRCb3G
/RRuf32pnwtZglKJBaQWN2mNv2dYNHHo14Y2vRP4SXFdLj0JFwHlWgUd4Yl+FfzmKfmb6wkXPBCP
iek5NNx/vI8CRz1h0QUODSQRD99fQaUkSRipsKIaUURn/+52Lrfrx2eELxeAbKAfz4/3vlifmKZ3
NGOBB3kl1ZWPBQIRYxjxBkaezDvQgRVhrw2sQARTkTyg//FDGrgknoQB4hxwz+/TRqrSaUydZ94J
H0J7GEfDPmoxVt/Rxf91Af68FLiKL6DmesJd0BY/3toc3Am4beWd4k6SmUBiyd4PpvE3z+bfXYUD
JcBeuCosvHdX8TrbalyD7xI2Kth4CaRri8HsP39M3NCxTXBMCFxxqP/4XbKmAHoP7uFkYUtfaG08
FKTE+no7RZ247mo9zL850v28f7GnL6scsYLNP737YuQ6RdOYe86JRq/3JPogPs3mQClCGF+4JfUP
z4enZh6RX6/An3cWNFkh7iK+LeKs9181tEaMKrVrnXD8ML8h0uyiIxABnaEXXP76Un/zFXk4iFym
Bl9yld9tln4+tlyqsIAlSBz8NMKhPnT1M/oYduzlBKeXp+bXF/277+ch4xSOibMVydiPP+VgQgaU
oSdOude0h7JwCLU3A7nnoPPblb60Jt4t9ZDuhLtAeUKwbz+tNBm0gcl+cppbFUJOEwVhJMCh8zN5
YO11leaMpaKJMlmP1HUjtZYiJHTQ0c4xlMPhonJf8pg8X0GzkqpzRhl8G2Qe6WW/vi1/90lpfdA2
RURHg2ZZZ29eXGXijgTBRDzhBfPDdQLC9Dld4ixwWjs8amlIWf/rS4qf1y6YIlYVr2dA2DjGfrxm
DKLTinjHnYzAoNbVhI7VK9xuHa19wStT1tHyvKeJuG7gOTwPg0skGFRjfW6U1Sx4hH5udlRJ5Eww
cZH/eNXj+HHpBrEY+O2sd6vebJgpDQGrvpgDim7TTUnrISxH4fpg0NeYv2vj/PRsoohcVgOtHB5R
5/0Fm0QtRf80nwYncl6UmS5Cv4Zwed7snMZ/ffv/7mL0jRY6eshW8/7ZhD5ASGATTicda30L/Sa8
BMTHKcc1a05Jv77YTz/1ovVkli0YhfDGc9+tOqwTAhKfOZ28yOVgiTyFJ4uFyCnx1xeyALv/uOQ8
tsuleMC0wiv9fWWU09/XHqISKohWqluTMxySlUB12UeYt7O6qDFItXBpneASny2ay7z27RYO6/Ia
rBp9lklGn8AYOSytAeqRaOe37cE0PFpZdL2ghxKZzfEcleKMOpHs566sQhR6v/4mP/8+CGdDl4Yp
wtafcV5JOQUQvZU6WTPonxE+xEUxStCtJnyiX1/qp8WPVJJnwPEdGra+/X7Px6tkdYPGut3ChToy
ueL7NwRLbQ1rSdwu9W/7h8vb600NhKaB/dBi6ftQVMyffqVyLmwBodE5eY12vnmeNZywHYQPrw0R
z1d0dRo8XR8rra3f7HTW+0fE4cqeDeSOK8Pz5x3w477j5MQ4OqQPnQTk4GLeAMn1MOBO3twzVEHJ
GXwm9TFzNuDxoEmEccUKtNs4ARNDHOPKstLpbPYFXcQ5W/o1TesvBwssIqQEQvc9tgWW6H3P33/r
41EGPF/h3zmERkxwMhp/u7pzSTJ+IB+K153By2A/da2oT9gOsBZZntK37qhpjeGyp++X0TiKVkkz
oGbFIm1lV65pZNgMRVbcjXQbrluvM/baSbzbagIpsK+QM63oYsM9NP3GIq3YTCGhozboQwA1bX0J
jYSsMz+v53FTTc3MAXpOTog8xdoZcrdH0iYkAlVke4kLbQp21Vi92HOKOAP2J5NpfLIiF1/xNmU0
xY2U9RLqemmGTnEmbyHx88++0czVkYgSmt6oYCN58MBnNOuymfm3c+P/VXwOWUTnJYQhgyqrZq3J
MnenP+mWY50GddhycJ9aHWbHODD0uYb9JG/Jwcqryyxuhu5O2YofBD0Zq7sSRZ2ROWXyvmj7TjQ7
iGegXE0ruIyJjc7Ofi3UV61MvsVop+78jblm71y1jVhaUWPOz6zNhD/IV3dfXBKh5w8IBJxwm1mp
cwmVi9K9qknFInu+y/TOg2GyuLYnOleQa2iEB8XkQRAnw74A6yUj8Xke7fLIvLc3Pugq4dJNhhQZ
32np0MKRua2sm3LEBXkWiSHVJuNxkbecV5nmi8kf67VhkNOGOVT52abvFgU5AQSLZZ4t3EV+XJ9K
+P8eEsIx8TFcRAINjQbsxHsVfcJ11eb0tALG0kRr5ZxhSU4I6TLG8Djae1G6bb5HS8gDVsrAs66N
pOXd8FoH0LNfUGaxR6tBehV9M+H59nSBxEMH4N+nSv8ZdhC2gnnQTKCXFpyb93wYW2px76SW+5JE
UhL01KuxPnxfVp7F3mIua2b07TR4Kd2E1tvoTuJekIOUHOj20pu3OodtvMUCqfZN4HEyk7nLfbXU
0jO3U9V/nhKUojud0If/PpoRgfNCCsNSSMQOtV1Q+c5LIdKlE9vSnl/VKccfTNp04F9ff76HafhW
0rvyL0nnQFCTkWmW7qogM9UFyDSWaVEbS3b85HBjnWhw7F1KHEVyh+aADyJMeie7GifcuZxFoz/1
2reNgUaPm2XnANUxQ3+di3svTUlc79somb4FEPzbbRo0lnM3iZousJyojW3WHw5I3seMARC9SNoV
PCsO0xwM5lBm/EcK84zRL5PYqsbHkww1ZI4omgt680bupqe8hcXNwJym5I4O2hzQkkgdcnHNV+Ez
HfIuoEE290M6fn/j/w8T+Zs5KYrL5YXz33WEFy+l+pET+dcf+ZeS0PnDpYPuu9SeDp0QwSj035xI
ckdd6sLvBxiCN/8zJaU4/WsqanuE1TBMxfVve6jgyL75J1NR5111sJTn1B8MR3lT8ub03pXBTdQF
eRpr76KwmCWtoRIJdhyBiRQTvzLqrln51hyhns8Ku4quK3gpLhJ200BhPXfUux9ysgWM4qQwz7YQ
v2bNy/4QREz+8ZcMoHf9BnzIdSZJ5fF3RTsUznjd0YZhjjOxlzlrRxmAtHedygvvcnAa9SWLxzsC
nP1oLSzGP470/F1O1sG0U02MI3WePhjBPItLDMgJ6cag9E2a4oSQMGcUrTIvSy1yF9STidjWb1Wi
DnkT9M0tgTPZh7aJwmcGajbqZsRJC5pjSOsLr2zZwaopfDIIja24BGXDVtPjxRWH7alc2RPovQVa
d5M1pffcYGmBRluNn2BBo8xB+7ur+gnsM+zkxT1kQZ+pbAk4pqsM8r3nIj+mhCJ88pTbPFnKxlaD
6Tn8UoXBl1xP1wGkFDrIWTEd+Y/oaug9+yZxE/MQhjC2utQO13ox3K4GO8SZl5YSQhaAFQy5pKqt
ECuGvM77CukIKLZpNQp3OEDwKG570asH5pDREVDcuJ9nf7rDcjidEBAtzp0EgR8bjJEcZJ4mX3ke
3Ls0GwZec5Vl3MDFD/YaTBQgfS2wv3TlvWRMtAf/SE93RmIKgkOiGww668pxsfQaVQ62w2ss+6Zy
4n4T1sgKC9/HsZoI8DKdOw2bpHf6rbDKfmssqpGRQKCdPdrzgdk6uI4pauZP4Idq2ua5sYftPB8d
ac1fsPX4R6lE/WE2p+i6N5rqsjLiHj/kbEw3up89RtY7PTidhQv8X/+NP8IZ5BU5pHXdrxOzeM2P
H0KnbE9prRgzn/BAjDnxuV3UpOGO4RQCdBGMEJXHXI3z1uR1b3553Sb+t6P+bkflvMie9N931MPL
+JIkb3Un4vsf+WtHFa7zB71OOjG2i36Efu9/dlTP/MPCnihoQTk0Xmy27r90J5ZFTJigI+LSpHA8
iAT/3mFF8EdoLvJsTjA+oU3hP9ph3R8PQ8jIl7YiuhfLMzkiO8FyEnzTe0FrlwNSja0PCusdHMG5
UNNqEHzONQPZhcoYt3eSuugLCZPWvZSZcbbCZtrjY5hqSBhA5HOlF+lulLPZeGLdhQYANz3UzyBd
+HvIJLdwbA9Vcpu2umb6VzNJr8hq3PUOAMdaoBaxDEbVMixHEl6zaY+7MDvPKcssjNGASYSX30C4
MkCUzujcGJpEZF3mCXF7qhtfQjR7L74toZPEkttG1TVQZLVZO+/83GxO7mTUn0kgSV+6eJyQxnHI
s4J0ep5QrqxD5Kr+GvNG921oY0wwde4cY5Dad7H07kRnJPjvc2V97G09Z7/p9Lx2/f5zHn39CTxe
LfyqGFN5dS5dhTc/QYFKkl1feR9mvJJHF8YphnBNpyKsgBitaDJ3WLGsIrwF9GRdlqO11I8ezaF1
kpkD4cuEqPJOr44hxdTVHLny2uqd6isnTOOxbFx1lpPBwD9J06seN5wEZIb5KM/hugA7q3e9squb
IGg/drlNRnVNzBQHvXuslYBCw69p4zWf3yyS2+/f7i0xfUFHvzmE86Ud018eYMB2yId+ajHXgRfE
kQnAhmiQ6Fksv35cVfD8LUffGsyUsIXZ+FnSsds6smSKXGCU2yk7na90r83PNUIoVDWcVG9iiCkn
tO/uh2jinxpo19+IZES9YVjjjURAeGnHDYeUIHqAQmTtQ9hNDxmnnbWHeuCQlCMkFaM19hnRY8AD
4VuhEOGZtjtzuDBn+2vp4eJpLXEgWMg9IG0Hn+WAlEr0lG21C5zXJANs5ybPeR2mJ/iW45dEVhTG
OAm+1C22XX9i4td2YiCum9ShegCymyCTYFFm1/5gsJhUlhwyewHD4EnwkBhxDEtn9yIgaIW2aKD7
TcKJBDRcGu5Rc1trK+mDjV+W+qxLfqXFFJpeFdgVLqcgtx4nFEjfmLoWiMHGluMQCYPNQc++2JVS
qQNH5oT3XGdeRYtEKCjFcOVmSEIQ1S5KiUbOKWwBmQIBc2LrbCSdvlEowS9tK4kJfQ7mw+guaxNC
9l0xjOrRkar5HMZZfOngVVybNPh+x5r/cc+iW4jaDNKBzUQw5LcM3/VQkJLisB584yxxCt91YV/u
DaHyB878xNH7fbgmCJtnp63mLyMEW+yiCk0v/lz5lTicZYxtRaemM5tHH+zOBguWycmuftKhk22a
3is+4iUGIzW0bk6VBGcn57e/rJbkXbNjRI8khvFLUVlnbbYgyHwMfbgDUW85MgKyI4xpN6A8XTbU
ihQVt+7EFqgxqnezb/g7YRtct1k1370+tnUKxhpu50QPwBWXoq4iQNSB+RQYhXrEP00avDE317C1
sbQxqOdgRfhe8hkMyp54OINDPmp6yC597y0mPRBEWSDJ5zCbavpNw+61E/yf/Wq5/UtYIEM1WmNM
vfxlab/Zr8ZGMJKd2+hstbVnbDoGnHRHGuNDiqHhqhUp7mtkRQZ5UgnhSa6uw/qKFAyp9wHuCdwU
rEFiE/MmOgXZUL9kg0dsX9iMdbyGMxI9Y3bhy5hWLo4NkpfftWmXQ8O7L8Dwk49FKgJjh/c9uHLO
FNSN2D/n3txtdSr0dVPHBEVB9kBPWbLPRM3IfmF5bDGlRDPuBWX9YkameyFGL/qTtWezMU/0pLSP
oX/U2UladR/tiLCM7nMftvFKAlgLftOYfX0fv//sPs0xYVk+WQ7vPzuG24RojtE9V73rlqtRqehP
nuYIX4Bq8wcxJ/NVqpW+yf2h3HfFIj20kPbAPUuGU1UENI9Dqz3m7tgeK78x7juvCPfhiLl+3TZ9
eTMHKrn0kaPdjoSRIUJSo/pz4DXBT5Q4n1U09kdznsGVISvRt70zZuXeH3xMH/SykG6A/evAmz9a
UqQHxivBSSUNnGaGMLtc2TE9CqmfGUDP+3YcomMySaSNpV+Sc2RZ+puIFfsVxEJjWKvaEltE5yFA
q+yzQDwFJKls4ILX9TGnx/Rc0kA/UhOg9lqWXkSfk3QeavWtl/E/os2MGLC31pnGyNRvCgSy6xDJ
41ezVvMOKlX0zJM3fHPyYtlBlluT+tEJbDRBAubM7XMKdr46aU2Og0V2b3K8i1dO4yVPfpF+saui
OjZwLY/ZSH42tPQBvnFuXUoNGMD1c30NUZ93ya9foBSJ75/i0MZS9zp+fi0H35UN7NVFryD+nyVM
Mx+TDAts9bo3Y0Rp9hxM5NrH/0DA5gzjjlKsfvGsbr6bobrhjS/UURqNTzMrzU9NwtEBOoKZZGtw
lsmSOFTuOtiQLFfhm5+n0cw/sv13n63RGb71ie8YG2ywhQ+eNCDVDe5ufjWUnbsliGfiOXBKPK+5
nUeAj0WE+zqci/4QxIaGKFj7RwCVH/VYoWfzpUIWZHCKDRvPuGOKM6F+6M3+K6lsbJFZKSFHNhX9
slntHVbtAV7sUnIuvyvO7+4RbemBUfwwbRC4ztvQnh5FjbnDrgIykcxJgqBHVboPY4eHNbWIhcb+
6H8BPFJscBBnJ6w25gG152SsPHtu9nNjyeqKPCwnXCNLlQ+8B5IHZQBBWM014Uk4f4r0ETxVOOPx
aLz4IKlb9Lqw2Q1WShJAhS9YnMF+LAVOq6uTGWheVarwNi2WN3Aasu+2HWdek6+bseXlleJGqRE+
NEaNnmWAw26O1oGnHGeTz0AM4rhTZOtBi8WVkdqfpU0fj7gAr84usIIt5U843cVdApZyRgz9Ga8c
+2rXFMFmYmdfmIw0JmJ3BJ7HgxBAtqyqC8PBZLd2Eak/iWpOAp6nfr4jWw3Gl/BTfW6pLQ8kVodo
ikGW/smhNTgG/WyQAAe+C5VYRJiT2eJ5doYhJGnCSwgNJUB+RWgoT2HSUGUiMGw3HUhnLMY1/OrE
nvM/6VKcu6ph8OdStkarMfMB9Y1Zce3DX7u1iPjE+5FDJ1PhNN+9LqT/nWx/c7LlBeixZfz3k+31
t/H/PVdt9vZs+9cf+uts64s/AmaEwRsLxL+6hX74h+/hx8F7/D3Q+o2nwv3DFGQlkfhLanaAkuzf
Z1u8xzTJbDdEABIAG/1nnop3Q0zOssyzcbAyP3eZML7vHYrBawbTjKvjQJc7WWdl7N7Y7Vhf48r8
hyKd12txFEdYhUZNcKr5sSYaUCijGRHl8VWDOw8IyFLgmA8Td+CyaWD9v/kp/ub89K4EXq7H4JIa
gP4ABfD7qWlr2JZfI+84+sUiKR/xV0ZUlTN6II2qpOwixj+2DsT9uGjXf33xH89unNUWBReuC6bq
HjPU9/KgBicuVNm2PM4InL8CXeBgkYshuJzEzEEkmsOHyDJ/95XftYJfr8rdslGgLXab5bF5W3Z2
qkvbMfALBpxC32a57L5iE2DqGS5zon8+mcZawpDW5HLIg/D+vNcDpiakVNiTIft6VF34AcquSXbh
tghsPA3R4D3/+ra+9wA5aA4x/uCiASi1yBAXIcObwnpSwpxjvL2HvtKk/vRYtq2b+dUGEYwOIoyp
R44S5Hh//CkT54aklYeyRnCwll42Q0n0lX/uJtK7V+3g9iQR1VJdCggXT5MV/OYpgDDwYwWyfF7q
UOxPTAVCFvu7z1uSxxyn2AIPro/X4d4oLDe6UDH9ll1coaAqmliMJ4FxKeel0bninjU44arlIGyZ
KIxPiQrsYzFhYIptRccDZSfPkoos9AaL7oU2TyFPA5t/sS3bQVwXlsl9aLJFjNPDfCSaqU2W8EkL
LfBCFbmGwoeep/cxBdTGhCFpMcdEAIp5bbdD5X4OBrueNh4IuGEbZA2JJa3t6lt0Zky/kmDIwgU7
bDyijwqjc9NaLY9clDY2AecKZ+ECq5WCRPUQbiH42gS/4lXnhINzp8tpBOwjeZN5bjquaNs6yJeW
jQD4AOsUWgjdjbHTt2HWAAHWUVM/wxhB59Ga9vH7dBoAb/0cIKS/NZWCRkLQy6uLIA23qWjdl6DF
Z/V9mFoMEZYL2emz0RjiHqxzsEnmhKEx2t0SBXWoQXh2jC9pQyITeLVQ9E7LN60z4g2LXDEOD8sk
erDSjKF+H4yIvnru4+skNWrxQPXI189z0IQPY4OpyTOYZiexCreNPTKCxlLOVDPUBgIqNURYNF6f
VQmdCbeHnYz9FRnJ6isonKWYdvmy1jTUxG2MiNzXaI7g0YR+lBTHDN8WXFCPnLLXmBP5KIcxfAhq
9tNNh51VbwvMzB6RH57zUqmASX1cs/gbOpUhZ/CHOi+QIDtlwpOhQW6unRgVSUsHPl8tnMvbHizK
uBm811BDSxFn9WoAiSs0f9DDXl1EUtjHXqYYKEYE7+dkdMIckgBKjNf77+gORGQP4Uxmvr8hHVkq
clRD8/r1/9NFUbkukDywb8zwrviud9Lvhs0IG2rXNwuxWy7Lw0OhXh8InY+iC4G/uV4PauxJACT9
9Lz0zjhjdsh5+1VHLyC97hqIGC6O8szSH2r0u8CTo0pHwy5PoRoQAMsfoCcqCFHjRIAPMC4MRuVK
dYmxp55Lx00TM8I9UxnT2CApzK053vZddGlxdH9GJYlFejIa8r9QiCS340QD7VFx++VeMdzfK0sS
0TSbwL+NAAVAxZhsZbiDy31W94D+JXyjidq1ZBQW2vm6kQ3sTLuBzAsB7toNADHglTqArdIXQLz0
vVf0BAKjtuNnN6ZrxyUql2Qu8aRMq9nUcvJW3aTFjeHJ7jzKRsWrLhrcTzAHQgAHthrtdRwm+oKG
0HBwgiougNhaFZN9MEUBzNmvjWLb9AiiOZWJJETdpKpd9bMzXZJhUGAb04aqVjgYOMXUc/c1TOQi
vzaw9254uMOTExGhw/h7UCHFsB892KWCsSoM52MnY4Ix2+alpEq+Tsmxd+B22Qg0hL/YdgjTYd1P
mau+ShyJC2e612deczzLGJMRGXhGxFt6Rts7LQJUV3ThQzFJUuf8eBmQu8Ogz68ScS3x99SOqJ+J
5tU5Y7jxRVdB/JC6HhtmZWX3sIrSx7SdWVivZr7IVGiGwbJw/g8hzof4QDe8Rqt7jm5gllLsGXyN
eIfVI3BPbj6b4eOsavGpoGifjzMmmuAIj2UGc46MjtlXS2TzCd6L/XmOB9fbtmV2ysM6uhyNOr5t
VSpRyYT3vpTE23TtC0Fby+6fiAdVhP0m7blPOkyXZmQtklNY1dan3mCEu4YcZl7V4eh/QKJIqC/u
nqUdbhBTT9NpHUrhXzhR1Qa7sLRKRmiW7nezYz0UMqg3lVakLQwFyfTOZDVwBXOmfKvCBsRU+obz
ORc2//+aN1b70ZWhFX0OgzFBfdfUUbWbOcSSGxT/H3tnshy5kWXRL4LMMcO3MTIiGJzJTOYGRuaA
eXDMjq/vg5DUnaK6UqZ9bcraqpqJwOTw996952a9s8bXYFwXedJz6QpIX3PnRp+1H1RXiVMGt35s
w1LllOBu1ISnaytsX6spYC9Sd0vAwZgYyIYGbquCw7ultiYACn9m1ODebPVBoza5MSbNZ4EokWJj
kPDyDUeKvIbtxPKWecCuVqrnSWkjEMfRZCyPUh9RCDPCNG9sS7KWKs9iTU8l/85g8WtIPpPX7cit
Wee5ZB0s0K9ChV2U70nt8F8AaeERnOxIXnt5DXU3sjLW+2ZAJB8PaFoG7DtopVwvuGYaCoQ6qDhy
ysekWKNNn+5wPvIuuSMK2EtDm155sreBPr7NwEx6nGgsk37coyrxUZzx6NM4iO+WTCDUXPXoXBPu
J8jccpHoNJ3RfiuBeMFttZf2tDUrvKQ538cWqNi4IfULRY5WFeoTxrE+OwZNXbP//Wf9LhlSMRyO
Y2gsmjSfKvukciSTg8bC2w3sfQso2GBS8hLj42h5WJ96XTjT2fQiRGOikdXraKk6vrXA43CzikXu
SsYAhyybRPsPjqrzFuue1zGrWOVxpABmjYEYfMAKk4OVIWvJgU+Uqx+RebqvXmyysOrGAHxRN0R8
gQBKF/eaGT2N/lxp1k3sZM5sBy3ror9oFAyo031s/OgaJfdxP0qyLniLMZga2DQtJNqU2HShcTKR
mvxkN5gCICxPCIIa30FFFE3JckVVxR1HvMZnvWdCzgeTUUX5GC53NE1tbtNFO5hDbrsxzKVN2Vkz
fJWN29ZGss0DNxQvtK8Z2XCd2Fo+enZi9I+DN+VevU7GOIqDhxy+n8enqpb05vg0Kp3sdJYYkfmc
BuyWo/00dmQBmS52aFG5tL2dMFuHuBIRAqAIGz1t7QuDNA/0GwsgDvj3jV10wxrxmWbUrtVmcvAy
5elcn7n96qEC+X7IyDL6PBkyORpdFK6GNubTo4PiKrLAm+sJb3Lejy7nQWgPsbd0kX15cnQbgoC0
74laSzaoKXs0eRHyPHLoVg04h0M1oGWKutx8KPFlwh5nkaDzD3cblSPROF6R/UD+5hLeVoVXEOwL
bINqAAJHSN+aVeFH2agfRq5v5eSMB55rNgY9/EjZ1YJcKYQEA8gTr9XF1dTD8WRvHD5OXq93KR/R
TaricTs5zq0jOudMe7y8527zXS6n/MiXD9UAOmb8OsSwBYW3jWR+7knGW9lcqluh6+gZ8Vb/2lSW
fVMNBVlx2PHZQNIJzGVeYihFsGg+sPMrt5Yxih8uauijbQ8Os02gQQg0VyViFxrJRjp/dxUK5huH
iEncdq49xpuiFyQrsSMgH4eg9QGGJw4pVpCYwS9tqp7VsEurU68s4+DZWtXnNiMoYQUwSl4nXsMT
OQ8h9x4uF+JonY1psiZ76p9K8aXq+KlDDnKYuoRpO40FkxbEx7J/HqxU8sWrr2r3sukfJlSdzeId
/nW59rfqhwMtThXTpez/O7EBNWnXp1VXX+XlMiboAbQ9qbZBvuxMuEmIzqR0uSyHvz7u30r/5QTF
YiChMiWf90PVRUme2yk8riuSVby3zqAnXrQThuKRbi/y06LUD4CJWIvVsOxyf310+jYfry4eHapi
XnB+xMV18pcaNaV7YnoVY7+FYTAHjfUULKtuesENAM9hzRd1Q1my7Lwt3OL1763v/3bs/qFjh5pu
6fP8547dCZhK/zXTP3fs/vijPzp2gfnbzwgUOmZ/qPsC+ZsLQJCuw8UshE7lf7UotvzNpMdkCkFz
Arui4JH4P7UfTSA0ergFeNeWv/pXar+PzxaKCrQuNP6onRlwfRD72Z4dN8EcRsfBhFK0Zv7r349m
NKO3Krt9onxJK+A9NUZYyMrh05FWVEoDa/dVQ5bP3lam2sODFeIfHnr3Ej/9l0XF4uRcgerGo+GB
VJuf/tNjP7Wudsm48w7+4NbVrQSedUuiG7pDpBtEtZp99ZiYjuFsk4ZPagSBGGV9uy4Yy4bfgrI0
71uaoqrZ1tov/E9zbUQ3mjKjQzzYEoARx53XbPOhnnfz4BkBVAjmqLeAfIPW2Dgo7IOrMSMV0BFZ
SRybmRN+O4F9IsLlOdZDBO7IQC2xlm6uHoKQ8OyN47cAZEFR455tenOLqCbdTo18QmkYN/1WjoF9
N5te/8wmnC0NOJNhxciPbk0/puq9YB70gMqBWIzBaQi3QtFAoRlk9Fl2Q0iMxrGzKzLJkkEzFaHP
4dyXCs3CGI27sglfpjAy9hgTmqMiTGTf93b7NRFxcysLd9p4aXsyo+pYV1775JfJdGfKSe/9tu9O
TNqH42QMxiYBwYBYEO7zjXJsfV1G8c5AIwR3rDerB8ORr8JO25WREKaFJyKPPzMOrf2V6N3xTLvG
uJ/7TE5MmXQLMGWYriN/fhR9lN82NNTIXZYEFEEOMKNdkFEnoFtOV5jNSbDG24/TwBaJ9yCCrH4Y
MPCtyWUp7txh9lFxUA1lZ1Bkrf2cRuRzTIhSlpbdFjidtVMyH580emeqbNT3eIPcfZ4X5a72uzhb
m42HyQKT1DL9JMHHDuutP0tjZc+CxCsBrcCZO+ouFXn3XHV1wivS7FIUTccIbcRREo90jE2RR5uw
FPlnVAbtU+UDq1Oj6bvrrDdAJLbJfGOXFgyMQfjfIj/2dhS0yxaEs2dc2a1zPYB7SIhKRpsykGPO
9Fut6qyO3zIeeybdzbTueNKIR4nGB+EP4w3D6eHkjm2/zZ1EgpOO821n0ITExGlzQp2NPKNoIMLP
FhvVJOaRbgo/3I1gxfR6Vo732eUfWRtTjq4zICjIhd/yZkUp2aip1t8ttkhnVcTOhtjk5soBjDSu
O6iDr6hCUW2FdAkOgALSZkPYjyYLu/NLTeQ7HpmV77ZEClqq8AnnlDjiV4K52CaP8oiInDY0nlwc
GD6O/Lw7yKkxT7J22ahOXMfD4OOZXBW4+q4juHYnCm+untOHM/aUhV85xMjwLZd83iB0vhajM3qr
BEvp0zzWC3RBSi7frLDKkAbA6FqG6yWHkLcrDpSzitC+Dns4eXa+AXw43vulSNy9n1XeIaM6lfE4
v/vDPG1hozgH6aUVEacaLmhtGtUNK+H4OsSokFboqLQgcI2Ivk2WNJlcoxAl1Jb2vP+lDH0Kblc1
EwAMhhYDO+wabpQJoW1F89bHD0SYRnGtyQRd6D/DcKgir3I3wOXgk6bgKm9d6B3EuyaRdQs8frz3
aMPCpSlj+ku6bPNb5EtEs1hBnMIfHSpjR7oRYR81nMIbj+XgVMQyZ3/E5v8FUa56SHq7q7ZTbtln
ZBbq2lAY8ja+zW45WbjrPnLefGP2ibMRC5fd4xmV22ahtQ+gSs6jFcd3iTVmz4TUlE/BwnePdF8Q
UkPsJ8szi6/bZtnXNGJeCX9zAcQbduNRVOrc+FzbkBYhgEOTt2w8R1v/ApmP6sZrdjBd5He6HeqI
J3h8jQKygug+DvSRodWDO9yAyjGIA1xY9sJKwdp3C+E+lkO688eheXTtCgB+aHrxPd506xO78eTB
1xMZXW3TRncYdmui7An3wy7O6PtLxei+WDlmyerQLOT9cGHwx4CrTHAp03DGJzEQCGGObrzSRC0T
SQw9DxHkQvR3h5bD5VE3/GB9l6QJxeNO+V77xYP4AVVSivnaYW3epbQdDg3Nw60aqUBYG6ZDuqQL
LJmL/AcPHes8L3kGXGilBXACumTkUBLjTkRB6pJWYEZLcIGvrSXEoDXVEXA4DDyIZf2pYwZ3uW2I
PkinQtkOqpMeoDWY/hZow9fUBsE9Bg5hVGqyX+Ai1YcU4fodsYMmRy2+WqqVPIhuZt9ORn2dhiz9
s5tfRzoISV9A4ej3pLK5xsTEuzA2TMDqbU1r40bj3ts7iNj5g3nCysSL7qyIPx9v3B5BEjMRa1PE
GhI86TqrJBDGF9LZ1X1j2dPJcQmvRmwSEzLhyuHrsARPZLbrE39bTftlX/KeLwEVPKWuTcXpk1uB
VYcMC73EWbQVIcL0BGwoaMESieHaMdkXZjv7zrbXlNMblDuSZnljJBUxRL148dKuK7dqCddwLjkb
WpZkbkTo7EK6S0sWR3fJ5Qhif8TXESzQ/EtyR7+EeCRLnAcyXW5X/GY46XBrIAp40MJ7zKbQ3aeX
PBAieokOKBHNnPGykRiy+EFuw4wRElus6oteokW6npARUje4X+Ele8Sw0/KL7aqCf5NoEmsJKQGO
CwHfj4kuCVRrXrcsZ7xFLdEmETXXsGLfReJJHnSAHJneZW/QUV5bg8wwDFW2Q0tZ1seUnIYltjIw
wOOSGBKv+zwcy61RKeJKY9HhS0/1veOZCTEHg7A3XmvCv21yy0Cm2j5EtAdXbIrcc+xWRMBVvGLX
CcU/sbKA7Ns1SCwmNW5BLByepWETAn/9OqaTeg+kqumQzIY8Akwflw2mazVbamW5ZXLZOatmbOZD
kHpLOmDVe9ddIWZnRZBwT/46zCnMJmk6XCvYbstswI7SdVM6HgpomTafrNTXxv1gO4Wz7/noo4es
iIsSPAPhVla5dwQVxZeAirtUV5niem6mMYxDPq0O+68qt4PHaTLBCSnfwNOZau8UNBkLbSzteh9U
Xp6em1hngIJCvyCAIpheGtTYD6Y9+l8U+VL7yiOxYpWh/P1KpLxxxHimyj11KVBrIyoEWZTmzCdD
0aPb0+sy7xByxsUReZjEiefXP2QpnGSdi0gc6NnnYl1Wg7Fq7d4Tm4k0D7s7eYG2gDdfapX/lnX/
UNYRW2HRW/jPZd0nTTepjH6u6v74mz89BsLBmsXE3xMoGnFRMxr/07VlmvxPJFdQUgXOIqj402Lg
LDIMTAQX67WH0YqS5k+0pcDEhTRpUXoKwYTf+jdl3Yd+DDWTK0xnqRGZECO8XWQaP5VONPZNYMFq
vOmLb1AC0Zu9/3Q1/h8txIdGzN8OsAgHfjpAM9l5UU8cgDd3FcMm7uVbMtwkEvz1t18f6sIK+KkO
FMjzAxf5K6xOeKHIA/56LG222Lbwrp5TF7dwSnfLwKeBj0kGVqbcL206RcHXuAKwJvYoBVtjJt/e
hUBzhIagouIbOrbAj3jVnBiH+j5sIrHXQdl/55PEFvG6b7CbOSfh1fMhb2UaNk8B4z36ScBYnrTq
dqmVuEfUEOZdqircWJrPJIRb6HoL+rhxEW9TQY4k0+DBAkibFyrOHhVW0QEzhlMOPikbVUBbkz2l
BQqht474v5NnPeX9KQ9VvwANdT7uiiHJ7eLkd2ChXQLmbgIzc8cvRiWYUbCakGIOHG8NQMCxb0lX
q+dT2snYeBzBCjnl1h4i9Jj1uiPLfQpp+jfJH9iK/64a/7Bq0I/gtfzFqnEmc6rC9f/zsvHHH/3Z
DJK/YSSSUDvxOFn/1wuSLhlpcHgQ2fy0XIjfPBOEKhkOAdAvXoH/XS7wfCKTsVAEmXRCl3Xm3ywX
+Dp5h35+x/CfWgshB6DS4pr6CG9qTC9VPYra4+wKytA8j7wBtwVER43txRleRVT4UDLd6iGp9ZKy
QsmsAmiT61L26db0E/GYdtmst401Zbdx0KXZyjPAAEq/2U8ysY9d2ZsrHm+w/m4A/GVVhdJh+5ON
/k4TvnQa8rEiAmcJ2SZd8LqOm+zOh3y+L4SM9yHhAnsHxn+3ZsYeblBvevs5iZtD5tjeuW9B089z
y97Z7oErrIoxsE46t7xPSW8xAvcLK11PgBlBgvfDPjWs7mooq/ChuvS1kqXF1Yv3LJurNz/Lg/Oc
2aHNqCLADePALhiZx+zIAfBux3AKoB7g4yJsAZntwdShcwVH3fg6Vswk/OXDzn4uOADtb75HE0Bv
FkY+/Elc9/vOtpsHp3XGY5phUWNSnWpGfan1PRWVYNMPKbPOa1utDACkN5Eoo1Nbz8bX8rLRwKqA
UX9W5UEn6vMgJ/WQMmTbZ3EwPMd11z1K2U1MzbBuvS+008+NkVGl9q5DDoMXEZE6lxLQTlCCQgJo
sbJE0hxi6PSkg1tm86ZwdfTkZ46f8LBZXOkyfwc63jGESbqdyWbq6yz6/DoRza0xR+4xa7r62ITz
fKpDQmNL1293PvHh1obUZLQJQvdWw02Nss8ykfDjuUo9/1phtDscr/lJEx2xbqrC40QZVK/g/vbX
fMPIInZFvJ9UmD/BMYs/ZV1CF2csaxvy+FRV2wLVj7mhISjoTll2Bt6SB/CgGojwpHPN7bqvxFJb
mXCI40VbnkdasGdtGexi90VAC/t1/JGkRL6u62lB/dBbYt+fxuVdArV15SjtX0c4WzburDFRNEFx
rjsmjZZhm5qU39ExVhUFiib6qI5eQn+2cJKRvv6upnGJJqtdb1mJ+f8CRno11zNkhcF3ok2FpPwG
ZqW8j0K6KezRtzhNhjXdReRS7k2SUxkht88OAlcy+3nSajdD2+s98RLTaZ47r4VI0JW0E9Pws1F4
kXEMlaXSLR0285saRduvYjH2DwMdiHA7IGJ77WSOXiYqVX9vksL7pdHCwpBHJyhr7Gag+O70QwsD
M7hy7IyvWhNI5vBkpxBcYhPjSR0TL+0F036hwRWfFCTk995TDLRoyOpo7SOHuCIDJfiSIqc8073U
4gDMQz4hwq4IKkfvT/1NUkm+qaO22gX4zd5ATsjnBsODIcZ649WNfTZ7T39360YrngmzKrE0hCUp
dH1rrvMmxaVX5mXzym6eXFHtp4TNh1W3KQxSCUltdeU1cSndpu6aexBT0lmphPe5Ea5awlKcbQAP
ZY1t2FvNA9kNk1MnGyemMTaPnTpmlekfXdHycbYJseE6OGz3+55lrSFIcW3IWuwHmnEP1mC4+yoR
9IcN2YXO1vEb8WplsdzODivqYAnsUBLxZMrMrs4PkbbVTeaEcFdkZXcPTZA4XFjsDZ+yJFV6pczO
HlnRwv5AuDJGjcAY6y+Dr8FbOgCOrpQACLlyhW5vHWZgXyvXR7zemulwp5Umgi2bY7mqjFQ2K0Rx
w44Wgfri4eP/rpB9vGqnNM92m4TFthvbANOBS8LYWhKYcxtrGWabwKqLjReP4SFmfmmtTVE/Rhlp
QkEmxxOtmwS6caY2Hvx9ZwHxDwuSXy5w/mHB9KcLsL8yHbUn+fkpKt1+3y5Y/wRGwAAmG5YprXLA
/7IjAkAtYQCzPZALMJhEBFRLWIC45AZAbEtvJ2HmxAk4ufLYejnNWCef5kvqgPadMsO5pTOPzmnc
XOIJUJ2RVRBOobFi1OrdmiksYRK9mgevyMWDZ/rRHcviBKUwmw9DNL64Tlk+KBS4Dz2J4ASxJWn4
ggig/IzMK+iZ1ZbjMYZ18xKUHv3OduS1CpK6vBP9VNxBayfgKyqIbUkyB4xQ0a6rYba2qdtEdAH4
5K2nQic3vSX7nQp8lZKSVlBTStF97r3M2OGoi7kwEIKW0t0ihRGFBrUvP3+esNBjPwpBHM9d+OgE
jXdIiUR4inoDHktMztB3e7G5lxfHe7eY3/Vig2fQgCF+scZHnPjXerHLj7px95e0C+SQ85fs4quf
lTFfRWbOfBw1D331rt+qLuyhAS+ufISw8wkzCxZ7hhJrMnvuVE5op7uY+cOLr18DaX8Y5/BQeal1
ZkQZEYw4gwHQCxAgWtAAy/V8ahZcgEzn5orlwt/DGjBuswtXwLJG9z6Xc/wtBPZwlUzGaKCwmOgx
uaLT2Cd8fW9lzbhHgiMPgwnAoAmr4m5YoAa8T9QFoLNIr68X6kF7ISDMFxjChYuALpQA4wstoV3A
CZA5zG28wBRSlTu3/QJYmH05HVo+jFh+rfGmhMMgFiCDeWEzuC2YhmQBNogxzA7tAnGAbAbPIbmw
HeIL54GUUwSLVHoMatLsLlyAELTdiMPrTO/VWnAR1gKO6OJl0QR5ihNnHkd33uJmsqpHZKSf4YvD
eB5ixrkndWFSiDKw4jWwYvmaLNAKMF+tuvMuLAvbh46+mj0vc+nlk4pybXldwnfsdxAG3UuoGHz4
ufLVAstooGYQNB+QoBeD0qil569jXGvhOoW0MZtWlZ66Jm+Lq74z4s9ubbvJm+XxiiO+yoS7bRDQ
RYtwalKzdzbNaRq6fRVl2C2PPLIWkjX8cAD331Q4v7L3nT5lmVF+TYfJepFd7z8xZKmPwNqfVOnr
bWGr4uCrtl77/QCUqZoevHwmwKv/4STxW9p5r34/9u9AfdlBOI2LxM3tX31ppFdo5vM7Zebb0SmM
a24O0KOmzg4l6Kkf9uwO5aqrVZatRmUH+GL6JL9qKt3d23hy9LqnMmR60Mgoegq8ngbVbM338cx+
B0rH6BbG6lIX/LeE+ocSylxIv78qoa6rHkftx3zq3//qzxoq+A3KDZg8gvScD7EiNGXAvdF9wUhg
W0sX5c/ei23/JqwA0bwHx2optWhp/NF7sfgHJXN+AvtgIDKT+ld4B/tD84WKbeH8OsQDMqL3yWr7
a78i0c3YV4nZHFisfdDTqWE+iFjN54DaZ1epNOiQYeLvaw0/RLMpm4MuyvCIqj48LuBuIG0YXCn4
y30GVWtp5udkdjIofQrqgrFNXLsEiYpOrk2iMW/NEjd4urilpzjKX2CLddt6cZ3SZAzPlXDiaVNa
/rCBqQZYLBKsnl3BWk8D2HvsCd74B7f4B9sIV2ABaCBXs2yuKbKgv16BlJ0VCgHcosz4UPmHrdwz
LJJQvbrlvPjdPz0i/083amln/VS9Xo4HswhpDqQkemgflAKWYYopyrIaCjly7CnK35dcr8W9/09S
nA99r+VIvm2Z9OeQTNCS+nBmM1wDSkwvJ0CRobtF33wJ8DD2AY7AR9IlnL2O0/DhX58eaHEfoQYP
E+yGD928VFiE/jL2O0CV04zVloxVlNq+u+knFxf3vz+ai7QEeGfgsG5+uJjRItAtizQ/mGJ04cI1
xbybPAIRb/tcPv36WOYHW/hyPSXKMdRVtsDE9dHWRDpJHhdQ1w4qnnJC5GJEFMR3FNUmgJW4inU8
3fboKK5HbLdXc87WeQtjuv3X50xbEX8TgAw6ISwqf31gc7P1ddEzqlNsAJhwtLrdeFEYPkmvxhz6
65P++zNEc3YZQ4IsBf/yUXKD2DS3u8ZLD7U5z/dV0LSbzuANrgn0jg8aFW4KXkLiEv31cf/+liwO
MtNEoQCN0/tISiWXYkwir04P5agGpqHczdHux3FVJgjf/9WxFrqNwFZIO5vba0Ib+esFdeimmEMs
kwNIxYh8Ye1nq1o0+hTp0X7+9bE+rLeXYy2WSKAdvnD+Jo9DW85wmKHZYdbzaG4qaqhjntjDH0m5
/xFw/lGGt5yTi1cMhvXlcbX+ek49PqnGq6YEJ7A7pIyRGOSSw1GS7zbAQYmThPbu1HQVGUcod8It
I+74/Otz/fDsLOcKuZWFDtYiMsuPzw5T8QzNc8dvGFqgZ+agEHpQBJ1DWxfHKgrQESAE/Yf1/CPX
ejnskm6A+hF2kYX08q+nPtANrGbimw5xENqfmtQrjggl9U3Nnnrf2DUC786oJjayeor8NbgCPRxG
r5y+Edqq4BiRr3rMwpJM74ULF1JzHsM5NX73Ff/HO/T//U4492wNyIDAqP9Rh5q5djgCZDWuYFB4
71r3TrMeVC65Rbk3ekDPmH3TvDd8n/HnmJ3FYGlcSmUYHvqsck6yk+FhSgL7Rhpe6+88khfSTRVL
f9j/+k7+/akNwMvjuUXkxpD+408VskSBkY/JoZCCpJIsCqaMoXHbbX99nA9vPbeOcDNuGQ3eJYPg
47cxMWBxhEabHKoR9IkkdYj+Vla5JwwS7uOvj/VxOb8czAe3u/D5ESku0smfx0I6aN3WmVKWc0zO
mygIhw2xh/0avENGCuXCGplGfTLBZL4aRYlkvXK7f7iwpvg4MVp+ho1Zi047mwJ+zodPWN7UhsWb
EV5RLzT64OcWi2knJ7s+RH0934PyE+/ugq5Ikn4x/Nc45/i/syZYeQXAkRbczVHSQcDOIHF2tiqt
m7XKuz5ZWyCEz6ipiTUGsfEw53b4Y5j6/CXQ+Xwm1Xga4ao03qOvIJRYWHxOAyYkjHrFaD24dK0f
vbgWVx1Uquu4BLuyEXViPBk+UVY6Cu1+laP0uS0a0b3loRbvs8E2DvAi6gQ5leEPACMu4NeCJLQV
0Vrh1dyaDm1AxsvgaHzMfUSaZo5Ylcpy3nBUml/LvrCfR9uu1QrzWmGsWyALP/KhczB8dJMdb1uk
/ufI5s12XJYWsxmS9z5m8a7ayP2BpC+w1mXBtpE5uAgi0qokkn4cpc5+dASbodLHcBj4vbUtU+W/
BgpO8AOEB5433n407VklOXxdN8Z9YAG0RczS+6+zE7qbKZPR2V/+tkVhcI60aztblYzwMfwkN57o
kOkz35n8RSk93l4ub+iBqbKA7d/XNsO2YzX7eXwAiODZR0sU8TmLZEEDA1QXEr/LatWb+tR0NF+J
cyIjrawynshKTAAa8tycr3pmG3SK3SABKiJE/ORMifOpbwSuHIs2/J2dWf6SXsq/A5o7PntdHW1a
5SfvjZAjaP+m0dFegrSYcV3yUcCQaT8H5dBYK8Pi2hYwnN7zqLDAs1bOG/oetOu8NDBwMGPO9+6I
wojZHe5qMajplhy1gSAmx0y+5F7H0kQD68XUwsm39vIcFvR0jwEuw2itmbkkm3ky2cAQ5DTvyiHn
WfKLbj5Ho15MAJReGrbMADbKNVDszgX7nD5eQE0pJ4D8LqV5s255wLYCmsZbPEYCkWvA0+suZJcm
jKeKdC8qBs+tjCePZGHuY+Toc2Tk6TEL8q2cUUhNjTPdkpKmdl2KzJKUtmqrcMKutVE1kDLi5CCC
pjyhWnXWREsnG89qxdm0y/nYK+FdMVYPn6LO31YOwiw6fhkhfXT+w9D1b4vZ32fJDOSzDKc9bTr7
NQh47chBIzZbk0ad9fYGL/mM2suibwnFcycnfL10ifNszVWlA5EMt0mEQyk15Q7jnL0juLs6IpRm
kGD0dO1ps6xUwWlhvWnWcZblGz10DABaB72x67w2iH3PjGRvG7i6K7CY02bQgYM0xbJ3rkqevdAr
CESqrRMT7LXoac3UXTnuM1mIdUboH5wY4QHBxEWXyPihjfW7rK23ujfabWoU9kYzPMaiNVgHQwSf
caMSqYWZOl/rKeCr1mPkK2zniK3JpMecEEWW0GNyvKdhCE9VyfCng52DEU5PxzgvWICdZY9UWPrG
S2z73M2tujeTvD0ag5vRbvauM1+BogfBg71AZssiErXfScCur7RZMTwqwyFUKx3ZANUrpzJXoRH5
172b84OqnPwHhHbW/OzOwJInjEfYigdLniCYqVs2Sk68GUFVbRh95c8QjqJntGLjo65c9g9VWwdE
Eg6zPmfEn23DgtaUk3XBt7RgRoUfajqg0is4KLvoM4P8h8Adxwd/1Hprz32/Xb4/pDZX9RCvGTUW
d22HGsvnTcsPaMXZClhZxaxJsxch+JBvYem1a0/4CUsRRtvIYWSHDVT6V9gW513P87cp2Obt5CwQ
GY0DWrqmtorbVnQvPsGTGxOF842j5iBdRzmWqU0HBindISYnL7pus12ZZu7SI253JHpFnzoabCe7
nzZdEjIDHHuBfADH3BcbihQd/dLC+jawTh5K2cRHW7FvR+JLy38eCh7MlL0DJUJu3Oe68bFnN5/L
itxkgZfrtcct+aNzJiK/vdK0nqzC9T9NI62svXDxSOp+nLAw9+zHykld1fMsbyYyAe9p9em1XVWL
1Uj5V1TQEladaXWr2uyb77UVBNt6TDUQN/vsF444y7AZ87UjzWsEfCVbmNLf934u79Ez4AILGZ9S
/KexQ5uiMZ+MxKD70OXyyE2Vj5PbM1CLQ8LjS2Nwvk6zaO/9zqBrAAR+E1TK2gQQNUJiwXH2hZG7
JwYz33nkBW+RkDrPmW5pKnetvSpCMz3AC7AWDhduMyZoChb6fnBdHmxZnsmaFeuwkBa+9RzcovLt
a5p9TLbqGYShq8wNnsVqnxNQs8vnNnjrO06JhYZY2BZ19ZpAKpxpWegG+5gcE8IBRzS5URtGL6WY
7JteBNWtmEO2/dKuvFUNtqjc6syonFWSDvk+z0r/Fac1TZxKRafJwJi9CUMnP2hD6u8d5fg1E5/+
vnOMKaB/LfEyYCTgm+7IsVkkYe4NFTvI4AJcLvGc1TE3NTCjoavPY1rkd7XndrdBO5GDSZYJeDsZ
XBXT3BzGoDRWODyCE4EX4Tnt4fY60VC8ZyWy1S2eQvXJidwlWyXNfki3SMJ17aOFN/qSXlKaNy9+
W3/B8zRtsTui25TubKHeDOfhTaAFHVkEWuMQ1T172cAUHS700t046dyfzFAna1Fhg3D7ZJsVRFgy
NwPyWwM2x5jSbsso0md009W7b5bDcZ5SZKaSbyDKN5ISXCb7KJ67O1MM7XvaEKdJs56vBosA8IBu
PTg+eIrnTvSl3371HGrFlSDGIv4RG1oxjmGswovdlZRJnfFDeXF5ntzauklGt382onB4d5okeI16
yRSxLCVa6EnMAYpDVxe5DwiyLMorw3Pws2J1i5g6D4AeCQcXWaE2+PJzc5WqRTI+ZuaaXRROE0v7
xDcquhqWCg9ulU82v6qbrpwyFWcCKXJSAke+GWiImf/ncAQ9dpdVDP0pVdOVGY7d0WyKut90jlWx
nOk5egzQCej1BOfwwNyaz4hJd4jnEjnkOmpn44mRsdjJrOK+8VHY26LujvWc9F9raqNFlppvSqPg
KjBx/BKiYCL7hC3OOQZ0Cm7DaqYrT9jhi3Yt+82wauOHhefmOgx09OSWc7o2K/7ZyZnks0lq1crq
3eZLWDsJ20kh11gfntkYh1twOALzs3rw7JcIsfz/sHcmy1UzaRq+lY7aq0JTKqVFLfrMHrHB9g9s
FAaM5llKpXT1/SRQ3WBX21G97g2E8eFISuXwDe+wWVa2V8iITKrqAa9Ce2OH1ns0E4pNLmucY2V4
QKc52PQ1ZuV+YVcbTXCyk9DaNw42jUio0pKpPb9B+iL7UpQoI2wt8uTNlI4NR2VyQq/aPUzB/DSu
XnQkl/e3Xe9GhwJHKhr1wbk70J9zMgUSRUyHMImSrQhdaydjpjMmrs7FIqrjtDqPa8sXp80UHt0F
ZZiqWsojgn36QxfQg3Ex6LrKa/XdakFwdGtVbwKl3POMwu6e/oQ+z/qlPEU25QFXK5qrbT8dW9Qz
v9ABwuDR8zl1CITO/anx90OUdYdqHodLe9T5ZeHoYxEkRPMEXFuS6gAKr343wwdDjFcHJ9GjNGdX
KiQ1QUxzClMOiCa+0c4AOL7MkcYeh6ext5p9iwvO0Qky6AddRKvfqg790gYX9EPgEoI4zefhdvKs
xyzwDw2apMQp0XVdDeeV1X2aq5WmWHyOl/s9kqpXbLkUjACDXKDm8j3vkgcnit5Ltz62RNPbOi8f
IztDSrygSCnH6At6P8OWRhFS35aDwUuZ9TR13S86cgiskCnehal7VsJV3cGBPORTC/VDzpspCb5W
KmoRJaSqvREWGUECj/2v1Vu/apWdBfkE2wdRunm7REvyl41SN71RzEnOIU6pzbIsG+w5vaODvWeX
fUT+c6CVlV6K7t4O1QQjC8ebdMg+oKSTnuQcFdu+U9NHy+3DvZ5huClymMtp6q0TdA6zzBf7XHiZ
/Ig0XA2StwtClPgQdcy6gPLonJt0QkaIbjazQwgNOcQoxgXr5aiE1R9wH3qPwGX0DZkuGvRWW1LQ
2RTRENpHV7mzdwHtAHGSTQfT46Z0e/N9blfkjwtF55nCBSQ9urgjM1rOBT1Rqpp+PmJGWmL4MKBT
sCmIh07Sm6R1PU6jzNDUaHKQRBFF02CYSTmLCNXJyY0/hUkRfx/igAXIVWkxCMgnPaEIiRRKzQ1p
UcK0n3YN2wt1JtPTWJop/jRhybKPMXo51I0rLhA8QM2TM+4BO9blyvIFWXImrf24dIF9nVsiU/vR
yMhVk2Rbmum8bmvHZCdOptVTviIZnAeLc4m/zXrA+wVlzwIFP3BeFLkTpDnfO4MY99iBkIkAfbe/
NM0ciKsxVSbljUb4/aloh7863FB2YWkF9rFF3uCM2J6vhoBt7dOGBB1cPNxG6UjyK6D5n4OycndZ
T/gHGKW9Ef1qRCRQ8WnBma8c+WduMXCQDl587qWCogAWAVfhJKkRmE7Nj+up1rf2C5SdMxTA6NkU
pTqiIVZ9/PGRCDve93ZA2v9DQhg70fUETql9HKqRHEz3LlWC0JvfzSthj0WySa9nrYMPUcFg4hqA
oS1eq7iSUChuS00bBQGS3VTwo3EctvHzTaOjFXGLCHGgE7KO9TGoxPAXQio8QJbzjewj6+1A4eUG
eQfnI8xy3jqgCe551v1ZL2r0vTTx7mqlaDJidXWl22UZcVLmufyKWngrSPs6lbZoFi55dyRUI7ef
phJDWtx85mKTrVRFKF6yGUwQlWMbQ4jGV6I7K2Lcv5n/9mpdRk3SPlL8y452kVNRDNeLqO8H3FTK
CEFUzo4x3dTJ2hwQ60G8okQ1+Fo4s7ho8pUO2SooXsVrcf5j3lmIhh5UzhvwViOw3Zc0bscBpUql
jQTihM7NdwvUvtFA99fbcjJjUk502Rx+5F3p60YiRhlQpNwi9LJeubVTHxtTigP5tl7JJZ7f/dCv
axB6OAQ+M2D0jYkn+lN8YZkHHxLEQfZRCrG+RU9yN0qEy3Qt7Y+oe64HqB/9mazNb5uR0XICzYR1
PLlcKb5oD7MuErtutuyPyFj4OSCBIjpmA/M+tQivHYy5WZEm4XcsN/6+Oj5FpRxBam/lS41fzyOl
xNrbcZyr+9E16Apnjs8V6MTHOLX1zQLJEHNq9HDOfG+iNzmP8XncOs1jIQfYeJ22ACIOqrSha5Qx
mgy64wlrN6D8FSdJQQQMaeSIbpV7Sd7S/4XkPB+o7LI4n7CSulID0sxzMeZEWty4OxTpt2qt2scu
xKiGo3xQ5+W4xGcjJVcA4yHAgBWoWGJTkRs7/l/UZ8UFm++XSQxA4JyM1GNsv9Z2GG0jmnnHQfXx
uT3ydsYxZrFrVmA8LREVizo6jr0a90kTLFceJfCrFqGuT/0MiXi7Bqtzga2i8672ghjFHWM/P5L5
iB3W48h6I484bGiLhjthZsHcUpoTraCkgGULorshrEpAGhOzRK72lwQU+iOtSKuBnNNGR9n0It41
ZKdQL9kfkdiojwlQvDvgW/F3GSORtYlGMwd7e2HmocN5DrsPJZAQBfyTJY2ieChJ+8IgVU9hQJ68
JcHQH4cm0581roQIcRKQ95RS22SfElZwMqJhfekMqr5O53G6y+w5/NZiJfg9azS0bZGWC0KjnEx+
NneHRcgF3SWctc9U1MWf8sCIGQ8A/mKcvilw71Cn+ady9f8DHd4COmBy91vxfPc4Pv4HUgHZuFw/
Vk//+Nt/lo9D8fg7UJwuGf/jn/QSN0I1AHI7jFDPKD9Qwv5JL4Fp8nf63EgCuFDmQc3QpoJyNqb/
+BvaoB52tSAgEG70hJEG+CfEQfArOiP81kNeFwrKv4UX9xAt/a3hbm7HAdfuQ1yjuQD+/Fm/NJRq
qThC/KeUfDn/XlZrjDzTPLvwSnfjSIbykJeYPh6GBaLIdhgWIb7iKtjWl04jyOwPrcWZsik61hDn
UBQb2ZiwLFJ939uVlS/b3m+DFYZvrBNEz5SnOhaiV07LigNAPqHS6EjZSlihdmvN9wiDIMRR5lMy
hmhRRRkGazD+yNa9IaFlttFZLiKWz6ytMKY2mg9ttiWsimvrDTTCsy6Ij3JlBEYAUUka9r6xv/yz
C9IMgdOMHFNP7TArZOwq+N+43fc+HM+rCDYnl9QOKSWZKGpHd7AFkKzauumEt/umduZEv9Ei/dEX
/B+EBLcEuwBAig9Jjx4eHeA/bwn1ZV01Q598c1BLK67I1pLifPUnsjVcGKgZEgLKDPFwmI0tUMci
xzREbnKbqP4Rla+lg4c3CYuQnRzcTvdIRqzTbi0xtxv2IwZ460PaBzGWF+hodcH1uhYOH6siH7gc
FWJK/dEbPeY/O2g+yHgzB7GStYG5gQd61o+N00JnVlHWT/ZsLcEHUWdW874q42a9+W1l/gt4yZ+N
X3MhWIlG9kU4tD9fdrUg80RroONvHm/b8fZtGZvuimuzwrUnc//dPDSwTzdLIEpr3LZOItX7IhN1
/v31O/mzmffjTshGjf4NNI3ghQ4NrMzFjnQefFMD8M9rgQfhOG76yvKkd54MwSqCf3eQTcebrcQD
VgMxxGxRv3f0LAxwZVNK72s5dQDmdt3SWqrYKDRD3vT2NpPwt0nKOLNx+Q4a6+x8Bjn057XcjNp8
mwn3m0aOPvOfiBNI/c9iquH5OeqmZojLJZjedKF/MZPokZrmPg31ULDpPusXepQ++ygvhq/ajqZw
pRxRhup97Brt9TfG03n5ClFaph9rsDxs3s/ZbDmGK8Ws3OobzH6U3E+opNb3pTuyR22hJMdJ+05H
K+HyZZP1dWDvhUqL9SHn9G8pdJZsiLjE59Qyb5FloK+1/VGOvCxU0ofLaZp9H3Wi16fdixcj6FJD
Wvph6OsEzzc0ByyKq1GB/VpDrOEuelju+XflLJb42EDaaLxdDPF2fMub3Hn5YiLeCsqDtuP6eNU+
27ZiA+xqe2F9WYXluOgrSpFNwxZd4LSn8uXhL0CNJfAL+bikJeJHu67v+6jdVhax4R0dtZmCXhrq
dfyS1HgeHTyQ28sF4mA+9vFvjNIzowiiWlAZYGxYJlAPqXI+Wywimdu+mvrmSxpmLksxD5dxvRkC
jcTOBgZwsqhjNLRDcG2BF2M1DSifcRjUAQDldB8VfrJ8ZQJW+fcAHye+IYvRmUPU1vERGPm5AfsI
raj3QlMg+TggbxpT/6xkwUxVJZ4ryJH2Y8AxXHuO4o0AATRbtDXgKbnsXPiG4W2ctqP+tC4mhNh0
eo0ZC7BsHpu8vWZBlx9cH2W9mTrEjEQMBLC8egrmycmcjUfkveL5GUfiY43Kw/rQr+Rl88Zp6UuQ
0cPy+lgMDdCQ/YSA3fqwjp5Ud6rvAvUermbJZ9M6ZwfZpPiK8s5cbBu4dIWVM1jc3GstFnoc8h1w
xOw8x0lhSeugFsC5c5dPwlSP+UgWSHT9jwIr4/F2nGXFYbZgt8oWPPRILy77nDaOovEwo3awQU7T
XM1KqH5dexFAmk+kJqDGY5/60FVJ42Q5UtTX9UXaWct0PmF6xFzSYWx2vgyDuuUiRP6Ow9LGUpi/
ujB2WW1t2I2Du238ui2K068HEPmY8qgkgWiJ7Gw7thhQQeC+XAw6MZtYiWuDheEPJRj+ymS7VDmC
CEWO6O3PQejaDmFlL4sFuv5MuYbejZeugjGYvGzh0rpN2RwXr+GZkp+j6hdo3HobgesrH5hnZG/O
67KfrJI+TGSu6EEbzb8vLeWKdIM4EoY1OzZ6M10auET5d69oaiZNTu+leo+/RCPlIfc8M11a2lqs
KVVHlK3QsuxL3pmnbb4Qy3cnlocxGXE8Prdoni9fu0pTxNs2WuFQuhVsjE78ISxtGg27lbSnnCma
1ArNNErEJnbLHe3xuwVfGPMQCBgE+qpD+ruGSmJh6pRSo1bsAnsUQxQP0yA9xJ30XufzUxJ6naco
0yifb2mWxmcpYGsV8pNFP5mzq3ebkVtaeHr+cZ6Qssx3fpSiSb4NpGQJLmFXMFM8wPT+SQWhsf+m
/0gTBfVohf7u9eCHzH98Cvlhi/MFPmib3I/MGHeqYgQnGHQM5xoCY2+o0yTSP+Wjho53SOzATFET
Wqu7Nqz5s3NCHKFQOqBwcU3ouBJl0CBgnS/Yw5vNIy0IxBDE7s2S9nEpa3a97ePxiuwKcaOBtzue
upNZ4TIKaSPbYTkpbQ95dQVBCczyvuuNUt52JRYzs9rLMmqubRGtjjjpsBS63+X2XQQZIlI7sKHS
7ExpmebUPGzrIMBotB41mSXxsZZMjVhnokjeb8SyaKZ/OOAm6u+jai6XmkBhbhCjEUIVGMjZNEJw
KIpzL3vXYPMbDxtidfOGaSEstnNwWcvKOstwaM4WUHRGn2ary2Gw5osiphIiTnSYeDedH2aNQJsD
1HMJFiVfkuZDVKHsUF/j5BHpkGZu5s/lno2Y7WY/IhlBE4jWVBNFm4m4XWMHBjciPcVePomEvkLB
Nht8XbHVgpDKZrvwzFGuC+ilmz7VaZpcmr6MI5H6jwYzebLcbClynBFdPBRLbOal6fAyh2Iv64rk
olmbld91rpp6OH7CY6scuppR2lUF76PeaNtypu4aGSz4eoccOh5vqXZAc6U4jsIqDNAht80uODH4
zFw7a+NRHewRqh4WnDm1f+Sq+9jsS7jSVfo2QquJiYSCcML21NIqYPzG1GJ3UIwia4GG7sCEUh0E
tuaMt98tmJ3BM/VPIbRHbjzV1sSlfafU3D/bJceRQpaUU76KBVbS+9AvzSE7jhP0oI0OBMYnHMr9
wv6whKnlw9VaKF5v2KLQZm67EYH2Pa7W8HIgIpkQy7bgXXytQtxmrn7lIez6ZnDmpkO86Vj07KrR
Pknz2bMwplvBVIKB90CTUoeK9z6Flu5D3GkePms4/Je9WmbJHct8thilpkolCzufVsLpU5hNZgR/
Tesqm83vFr/xmLhrpk3gHDSW2e4HC9UXI8dqM8agqaJ+3hCJJjTpUdfNWLl+CAjF2cxoI7fXSHnU
+Q6gBMK6G7k6S/DZquey/2BXuryLYBzkzCGkY7vzoG5VcQgaNbVf24oz5qKnwu1fxdypt21qmFmf
oZwFFAxl3ZTffDzX+/dVE1T94wzwhyoknUkbP9RyRGkf6kpbb0L8YgRIGJ+G0nSYZ4HkFM2hWDcG
ylbhGldyrEKbHJWz7XhHaOWB6OkQMErBJaEvk2iYV4T0aw9KaONLONMRXBhrGT/hVjz5HwLKdn6y
zTvU7ywjVreg1opmdOoYZ9w4Gc/GlJOs3EqqpOu6i7A6t3vwfjBOLwAiYGcTjMXVbNtOe1CRTLwd
jBq93iU5fj8cfMEozwfQmnS9/dF1tguo8Qb8Ar39aGc1rsxpDtKZ3CaiTE4wDkbEFOx5vYgRTrGP
zuyk7iFutVMjGwskAze42BPWTVs0lX8/DV2fN0e7hTrZIQpja32nwbyNVxYyvdZ7UCHD+jDWzOqN
6IOgv1+lSuoGH8FA9mjAaJGseoP2cAtUR69lcYyzEfP6tfHDCtmaovHoCEJ5Hbrwi1PlYf0txQtR
6V0R0AJ5inKBSdwWoZdGblyPToZ9HGNMIk0V3xZlcIwrqwiuIb5D1D6qoCWsTZ/SsPbGyNliRw6B
feeIcVmDfeCNHjqGvcvD5De/om8beFfgvJ+TqkGdem4yc6C2FdJj4n5eRNv6O7q/fYyFPe4sxCiL
koJoLLZnFkwPOZf5X1t9TgTVe1qZYyViI2Fxd6EJHyHsKZZD6tP5CraVsE2EmaFr78RoXJVzgoy3
N7RzeLEid09IKtJOcfSItMo5ZcYau1M6+VLynYdJNCb6C4bCZA4yd4zXAkC3qoyOU1dliNTVQ82t
OK0lKc8muFBOu3bqBNukGAYie7gwjNLRdwVR8GwTuyGZtcwte1kOeo9NL7bmeOYMR83Rhk9aB6t3
inxMLfpT7ZLxW2fVhF5WvSEuwZR0K0TVmw2xKl3OaGSlfEKTeYlGBqitpTk5gTRq7rRPTKscpMsq
m/UDloNg+LZoGWC3R2LWxKwlUIxw8o5IiZh9svDB6qDJZZpRza6O2wGOfdRHJl6NYgwZHtxx6oMv
89zVzQFmqawvkyZXHItj25pYqka8kC9Ko9GM0djUweh8ByO2FNFuxgYGEjHnIXWDjWzRJgAnaveC
4WcPp98Lhs6Ue4KhMqfUrxMMbwrGsUAVmx0tiGgCwd0GKcxAtomfR81xyRBK/15OoFNmthlURtrt
NFjg4E7/HAkYo/hWTq23EpHKOuUbG+D4lb8rnBo3zA0BkZmKmU0c8F5UiGR9LHuHm/n5GjkwHeeB
9G8a7+gdwvA9IJvg8I7oFkinv66TQs3pzTrnNvbcqpAiL05pGyTVfAYDK1B3K/1/nspZW1N86nsE
ktMz7AZMUGGPtIjmzewuJpEPAzQdP1bU6xyNqLbdy3HnF4gqXaP+ZaJ51bR9L042hHQV3mAjDk3z
MoiRqkOqfUXPbdij3GDzqKogyLwDQW2WSFd1puAF6pUPxMo3gZpTkhpnnWMmmAfusnOPnStL4mx0
5c3pmioFphZtAvBkwRbMIVFg4PUm3hwDMx/jMseUd4v2A6l2vMqaH/h382kjerHezCUNg3AHA4xi
6DZNpQkNi2BKTDDvteZufy4P2Lu8FyS6G15qP7DxVZeeRifmswrnJOtPwpGFZFV3zIUSlAkxQX7w
e9/M3bJ2gU9VSMKqcZeUQ+hM53wBxu871DrQH99OFqA0MDxrzyPYrcpMsQLD5nwXqYaUL5GYBT2q
fsoQRh2KCQAkqJrZ9y792RkLQLMCqun3ynZNEpi3gozNdrR5IYMfEV6SePKexwXxhQtvdsmfgI8t
Wh2163XFo0odzaDEPyMftPsRJNgPdEt52gzJAQKDXxkxXVWI5gedJCAcAB11Hj8l5Cz9frEsS3/1
1NStN7al6Mt6mMmRjmDCmAzWKQxab7oLAHtP1hZuC+NvpZFJuvHiMlFYrx2T5MuoN4F8giCiuosB
h/HWxoqCLgJ0obXSSe4xECJGiUSzPjDqZsddnY5076yTbT3jaqLAFRA4c3lKewCs+NqWPTk4tVLo
Md0DtGbqn4CPp6QqRUgc9XPpAfg1oVVpVRHihkbBf+h2o1KDmRj1bOpHVuwtZkrCE5jrd7avsbBl
QFaTcYvIGhlIVEzNEidbTtor2MQ+wesy58kxTms93QZargMmdNopTwh8kFNwsFk+8YGnR8XWGZQQ
KYhcfcjDEdTu2kSiRiiJfWb+mTVC+ypYpUAGHDYpAv4J/xEqVy7o4USZLPBnYkGX19x0s0IaSLas
sgVt8zFcyXh9hWwlcrtzZjP7Z4jLvNLMmcytT7XmJNxrHBHGcW9prIqvZEtxhA+uCzMK/rLZsEZe
o5VudTGgDodYTTasdAZQjS0evUabDB0Ml9k5ULkzgS62X2ZWvl41el4PpGYEEQQHNho6hjD6rGYU
0sufwbLOX3Q8mjwTsf0yFTu8AeGtbIap53nfuOTzqpq5JOkpqu0+tCkCpz/rrEtb16E9BuMXEcym
e/NzapShZSq7rz/dy0thN02MC9IMUghslz8v5WIVtCqqE18yPzb7UxP4niIoZLNm73r9Wj+qgb/X
j6G2Uab2BFQlCBwvulKDjXzCXBbeF+1VE4nMlFa45W3F6KcsQ1QUHc7CNWjYNKYalgNFFFV2Yblt
R5e8myqE6WxEpLxm7/m5M//qfYA+MylCjcQtZ4IMupmfXr/9F0PlURYmsHXgsTqO+5yep/u4widd
ikdsWzT3wQFl0kIOV1Ko1y/1Ys55FIYjWkF0gmCUPq93E0YhLUAA9RilIWJJp3gJ8xkfW2mWSBAn
85tT7nkLBSyDIwMX72K6CS7Uxz/nQd8NXphQv39s/dTsUaNmsd1MGTv7e7AT5syKI+J9gomFn59K
XPj6d+x2lTh7/dmfDzNdUwFTxHRVWW4vuMKomms1R4n3mZoEqeOSplSpwlqadP71Kz0fZYhVNk9r
iEiSDtLz4nVBYBh6Tu58nupGFleIvpjUPMvJ1E4qdU3U+PoF/yQH0jQRtMFCSLTAFcyuYh79N1G+
MQ9XNpOl/9xj+cYM6vGIYZtjU1x4r3HflRr4YJYsabSVhUg5GV+/gR+0zt9XIKEWNjjAJSCBSR79
+c7iJxjjtrL+3KX2ktR7ellrARyyTqP8h1bXeqOQx+DMC3zf7N+/iuKWGE3JqwrwUk/P5p+DU+XC
lHgo/S+s4gaZQ7KFtcQV2iOOmJsQpBdw3hCjHacY2a3lLMxhiQ0Nmsi7NLZZ+BuP3YlYZAR4v3x1
ZthZ8JEKSnR74BiZO55ltJbDFYwbIHSOITWYsMvqXUkWM2RwvjBHazNiG8ge5ohvMVrgtuTPAv1A
aM+uWRSuCZqg9v+I+FzHBMtxDp/G0JySmfHHt6+nMukqjTvVRVoXlGVfH/4XEw5TQBjw0Knhl7yc
2hOZRWrZ6/Kpgc1CzJq0o0mBonU0EcCvkvXrlzTr9o8XzlYb/ejRILgQyhdMf1niejOE86cogXns
7acsClDgDtGita7tAexxvPFLXFnag3ZiExRaWFfyj6/fxvMn9zysOdk5g4jHpvH+7BCtg66eeZfp
p6Kh/HmeVf1Y3bvF7PaX7jC+wYZ9voMgpCKkR6UoQH8i9H+wD39bZgE2Nsi4DcNn1bX5+iByaaZF
nrcmsnr9uYwo6e/jy7fj0A3nP4DiRVJqP3uwZNZ2WdbKvcf8DFOqmPLlmBwSyqhkuhnUEdYCDe+K
vyQFG+alFjgfkqwJuIwtZV1KMKQ8pn+PgXJJHOqsQJru7CwhQ0klmwDSmXlqylraMmWAcAwaFqFC
B4U5jB4On1YWYMoaWpXgLEoSy3SKHFWZ/ZqEoMDMB10yhL7Bg0IGe4Pz/Gy8GYOIfcVmnaK98LJj
KkQyRlUw6XtclMzJjNWRWXLW3JA5vz7ez3QQeZtsYELCrTYyIeyjzxqOc9NSU3X8+C70mx/XmgSl
00J1JtSf2OrZgn723ktAOowCFtymSvrrp15NpkJgzTaDK3xp6pnkgi07nVsNMRUFq8gna70cWKoB
Hay2Kubj4qFm5u0LWMgkjSubmjr8avzRLTJNJLh1LmtnDe2V36mmMi98FSBrP1o/uuPyZ2lCOVRA
x50lUvMmc4eoBQYlDGje+4hpp8mMfrbQWJHM3ZyeB+dejDUBX7g41UwJ5PUhDf98fVLCG5eu7QJY
wrQIXdpnU7jjCVRot/HXUnnyY97Xwj24tEdPmFm3PjX+dDwkvo4uljAr413rx/WpcovyAQkxwIh1
OIE6HBJvE1nwizcYM3X3MfnrcFPqAZIXqofuKYvy24pW21ewuEO7CdBBX7b0coJ3SmAkm9rZcMWJ
lK5k66kqdhYQ5L9W+sjqHBIThLEW1oS/o2pYPFgrBChA9DgQbIeov/E5lYqDX1rQnpZe7cZ26fb0
xMsHhM788xLpJpo/7Ug5rylmWnijU34GNSEuIMMDNJzWznZ24P/lncv5/NjiJiegigYpJYxkGI5u
XteYlHnTA4w8uA7opPv1zqJu96mYIlw8UVj/EPjDQFgUT6dcT/mBNsEC3J5+kd7qOcqszeRXACzr
BjG3SFGwSfP8rwnmOVXzGArbOPfN3ZpPlMR8B9Xx2rL8LQz6W3+EYuwu4/DZkat/n04CC1EdVBcA
Q7O9ny3Zxesz4s/NmglBW5nNTBAq+C6BwrMJ0VD+kZ1I6m+8L0xZcWQs9kHZAAANeju4f/1ifx5Q
Py8mAcqZY54Y7nlEgkkeoV0f1d+AeFdghLR9h+i/C9W1KgDfehP5X9JUt7QIZfFGPPZi5v94TLA6
tGzYxJ/DJkCxRtCw++pbV9ckrl7ZFvpQeQ7At9cf8sc3/c8x/OMpfdcFeIDkBgfy8yRSu/iTKrAy
35y5Yc14LscFGpuVk+10Wsr3NVDT9xkOHO3GLgXkK0+hsH5UmQh2uhyBfQHWC971QR+d11Yn7zlv
B+KkqRwfqorgxR3rCsDp6Pi3tsrr74ilhJc15dlbBBTcv6KcPHXjwBhotxgQvvOqiHlsySqgelPQ
i3PmiMJaHy3f8gbCVt5NPTh/YT/aevS2K+/vjVjoGQiPITFhAGEQ4+JxRj8PCRxLDtoPl/WbP5nB
TzMvPeKqU570qjEOjcpPnhXp3eQmND3QnwugZS2i3r3+ZoSZzH+8GWnAmgYPgm4Hx/izAwU9vIr2
QYoHzETjgHJaX2x0KGS0G+iSoJjoV/oER1tPm8xqK7o9TXUC8xtdqTZAgreUifVudRL/5K0LhbM+
jj5XGfX0bV9YV9lSy8vFWxCgq7w7aqAlpGte2iagMYbhy6hpu+QNTnyyjeR7wkbVHFDr/74EeXbt
oVN7hAIgTlnStO8qgfcB8inD9GUp0+ke3YXiFuQ8B0SgnfngueM8bbw+S+7mMkrzbdrZPECqoTOp
MaEFIKHA0QjhTPzgCyu8zNLF/8uhqh1vaDqgpPr64Jqxez62PtUFySEFTva50NZESZj3LuNvXeaL
a6vz8oc285YFO9/avnZmcok3ruj8CXxlVknSLFC34JEQ7wCuxi39Fvsh7o6hDkfnU97msK4tz4Ja
MS0WTjZrfqARMbLTi6T/1nqIFWSJHi+zLLJvLYURxRtP/3JqEWqyfaJqJkHiPjel62coHmFS1+gL
02Agb2/iz02/4r/QVYvYdDbq6JupMmai+ICnyy5PA3FKgcPuqJNE0ZaGJ1oBfRPIj9mIEiulX0ro
tTWgnRBkCIx6Hjz/KU3OEiFx9oDa5M6bYXFc2JQI2eJ47oQN3ohYMxwthuWQF6N1hc8YxhyUMqzL
AEL7DWLCHGe5QPwsmTm9t42TFZcVbV4iSqi6yabsyhpICeTivaLp+SAUqSmxyPABKkN9llal1296
PLxsZiLtom1A1e/Gi7KaliuIOk1Hk77SGKBbvR3APlzNbTQMmyZrA3C1ods4Z4BT5v5oY0D619g3
2cepnkd0Bd2MUo/KYaK+/nZe7j/MFKP0DXQN7ZwXdT3PpRNa6LkAzE99YBPNUf4FlMdC15BXRk4l
v63DFJ9BTfqyqBzxiCVQbfXWbfyLCYt2OGGzB3L1pcAWSKmhwhGlfIJJD5PrxwsJ1ilFvBlBiYO9
quiu6+vpgLpCvG+jWH9KUW9rmSerc/fGmPyLBWsMEYx7gAvW8jlid62mWTW6yJ8SaQcfusAZ3rul
BfmSwu4F5+J0PUH2OW/9ujqDLetcjfB5KbEbc9pMpiGA5HpWl3ijet9BzncYc3dZ8ZaIzYuQAZEs
4PMscTDTJJXP1riq4qWKOn96ourdJfdEFgJTORfx7Gmw1TUSmAU9pWENQkTKRPMdCQdZbFbkbeaj
J5vhQURlcmlD0Lt3UaGmQ8IpcOjzvmS4k1xu/Y52788X/f88i7ulhS7x+A07jl02kKR8Hf9gTSB9
z8b4vzt5XD1m9dO/+B+/iBZB8PfICwQnCIBMUzgjiPvl4wGdgplK+kKZkCr278L88u8mMad2HrH7
Urb1/pto4SMzSfULFKjtkDEYmcl/w57xz1CZCj2wfRoDSKmBh365xS9Apb1xMUqN8X6J9mK5Qgf5
t9G4+Xlc/gfyPjdNRjbwj7+9vARimoIYFdEsgDA/ILi/nWhIdRkSbrSeFGL3xRqiOQ+oJGBI/3vM
/w9XMXfx21WIWrTG/3s9URscrM+NfhrFG9H2Ww/yLNKSGfDLRnGJab2V9u2S7br1y+tPQZby5xZm
eiaOwQhJE1iYMj3T5fcHMdLMeQJ46iSsuv/aILM3Y7Q8uxQfubSIi/K9Z1ew1MoJKuRgTwc9eJAi
YJYf6VnOx4we84ObIjy/hS6Z7/pR3rqiUmIH53e+jBDMh4WNObRHofrgqDj+gMkTLFeJs/gd7T7N
kSfziyFQyBg1iDLgw56H4bAvG0edprzf4r2X2jB+sYEqLJlelW27QLWZQARlPS65/QTt0i7lhY2d
JjpcsqYsLJb0yu6sAJ5cSeRoI0CTWkJdjEk16U2hx3KHp+N0OUXVek9TDFOZNnW3uey+Bm4l0XSr
vH1odWo3yLUCmTFc0lwf73W9+LczhaujhTbIvvH6HDqpXWzKyfEPQ4F0tdStcxWipLCnHqE3Gr78
e08a/2WId5dyJSxo1hAnCrUMzhVQO9YDIgzbpJnS2zhX81dwEcutWqmjEAZpuZUK60srW59m9Iw/
4rnQ57sKUaZ7ROCEtwNM9dT3mmqZoIX/3ep8TRqYk+xEbhamBx2M/q1SNl9kBhgi1FWDHMK4Qf+q
3QbA3PC9i8fLMog9Kvo+zcZY1BJY4OAUSGOMEout3LrOE/9pxFkGWbxx+pav+t5f3acIwNYnDXJl
609W9nEsdH5mLwjsADXsnGM9+0+GeRxt0rlbkaXGyjJHRE1vRLyODxPFgU2luY9cy+K8isTwABBH
bkHryYsqnP6LvTNbchTZtu0XsQ2n51USElL0fWa8YNnSN04PX38GUXXvyVDIQpb7+TxUmVVZVboA
x3Ffa84xo6sqHwJPN2vSP4ncuhsyLdmHhd5v3LqqtwOcuF2paTPwDdIg4L1PAbVwknXWFNfDgwkc
yce0zgDabNF1TdrdkDvoms2kf0jLuXtoq4D/uHYbJgYK6jvEd2Q94oo54J8xVqTmdF4Poe/Gcbmd
K6mLYJPDzNlorJ3X1CeSZE9BK99WGbo4NEaxCNYdOsZ78h5DIGgxYSIFdUVqlrF5o2Ui2UV07XfC
qIPvgU2Jk1miBNfa4MLySSPQYUuYX7dKAKrcTFGtbaZwstbjHBqHqarlpVRsTOT53O8tt7JuA3bu
O7Ln9Ftb5OHlYJjPQS7xoRIOSMKa2atQrqSlkSPRomLpyHpe07IOvnNQA9hfDWW70pVO2ZVT5Pw2
ktT5DUaEhoHSAMa3hfsdpbXwwk4agpwiR/UQyriULt3lfgRqSmrfPP7M0H4j+e7HzKNTqvpEHU1+
Tnn/MgtD4xGP9uzRnAOWryum2Dl2Ue/MwRi+OFrQkzVpRncqsg2/j7XM2hjdiNTGjnt8ItBkfoi0
aQ8SmdN1p4/Dt1rXi6uiC90b0ij1R8zWsLtI7FS8UQrzYuAkfKv3GPDDqnZuE9wnmCrM4a5G3ns7
JlF7TRvcuhQjtuVGuuZFWuF2F9Ls17D/rYdq0p1NC4TTx8ns9GtT1RhAimXxonDV3tVslIrVrAYp
qQ2WZW7gLJaE2pKMbsRWm6+irIweZN0nP83ZanzRswilSt7smBpA4izX3FZT1SCAor+/wcBHYIMZ
kfanGvIiG6xF01jK6HGm3EG0PH6IhWkQWZvEJV4EdNt84NeGj5oo58OUTvICMfu0zswgluvEKtRk
ZeaJu6eUY24JxbMgr4XufqnjcLgYYWmoS7hulMY5F0A1fQ2NBZwA/H4PwWu9/8e9H0mg6mTMKZ4d
LK5ETc3cdR+03IcRLQNiCGe8RZEvvw+yJc2m7NO7DC3hLkpU5CKsAq8cGmev7G3bb8m7/GWrmNw1
6J4Xb950BH6Zs3KAWWIyLcV3MlgBu2V4pH83LiTCqRmB5AkVsMBiZdcKy3wg07XeU5DMgX6Y9kIb
gBxN6kPr9U6K7Zc5PHN30V5QlFwIWMuQMNYgWKD569fdpOGR1rMFYJK2zYs9ts2mR99Xr4xaV7yY
YKurN2yC1oTaPfQdLMZGVD4TWJ/vWpcqLuSDwItnoaK5U/P1IMHFqONiqi67b46rt3uaIU5Kzmdi
bpwghck/LMh2iq7XLnAfipaRqXi1cOMrKyWkUyht6FK2Lke/RKUG8x0R/L6mykEeutPnh6QReK7t
0mq7hUU0+21R8YNVcrV8NwbJIMZG/dIuRLzYWAgYb9hsE1H+zh4QhKzmqmNYUhaCwzhTfRboy0B8
SOWxii3QucrIo3f0Gay1DW6iy/To55vzPl2oAHltmReBQM0cWg24aBlyMJaB4uzYjdZ7RD/pM7Vb
d1cUEt6DtBTPRHUFawqCQ/jG6Vg+do0LaUpJ7PF2sKBq4Otx16UL9iqC3XGr15PxTeQy84qKCU5k
JM5OZvQaWG7rwekqfiV8w/fw9ZpHJJeoDUMnvLUiJbxpk859KBJwWdT7IA7UVbFzat360rIhpeER
a8FlNtBN/sdhryGxu21JebqbFbX/1ReB8pSjOKTQ1BLC4yjWv88pJXrs96TyY0dDH7aqUYlruBPK
YxikLDL6QnDKtM5TzDH+itPEuXORy24VtTNfECQYL32tGC+JWU3XfKmsbSQjZTPFsbKB4QCrJQjK
qzlU6vsyygsPP0ruKSnFire73ppUNcrGIWEhVbdqUdACrZvkwqxh1cmS6IqiI4y2ZCJuR7NUL2xY
VV6B3nWfTy32TpkLsByqwUuM0OzQof6+CRwR7gVhpun6bS7PjpjvXMVAzM8J5WJ24vHabtClg4sK
18IguXaFvz69UWWS7y0IPl/cgADiNlANjq0xH0NyLnn8M2B47FKQHSSgkRCnUr4GCBuxBIoF/wBa
Mp3GaxaFaa9VQXGDznjeYIHoQngN1fSswlA1VwUSSW8m8mRri9S9zNwpWXWpndzoaUSKpw5kxOhy
1LHDTOa3PcBvqavxRtoNn247IusdFxAIiHHGS7bRRB0QNIddyOPb1O/dt0ZSQGvlamizgtAvBOqP
HcTfbceCwx6Ig/oFtdj2RoJnAS9j9dDnAWVMgyDiAVYn5UM09SuZFsojrXNIBk7es2M2dKwgPbQV
PMK8mq1ZJav5jYHt9BKyUtVDexBF9qwiM/PyCgIIhR/x/Q06aeSABI1hUL9PVGA7TN4lGjdjYbNC
50MPZmrQxOCq1qltH6zBmDynneo9WZogKfSpB0iauxZpn21PqX5VNPp8p1pgp6hModZcB/zDo6FI
8ltcCBqXRGEk64D/9DbRSWhFmiYDn8gdYxer+rwnatXaDTLeLVd0Y0cj5gLXjK7FHGsEUcX5gzam
tQcjsPBmmvU7rFVElenmpL1OCGYTvg3yQe91atJprFxAJrvtMGitsDGRDpUovxzZ2lthEEnTgRzL
kim45DLSTaYiE1+ZYVNvHacevBLcxS4I4HORIdJeAFmtwfBK1fbYIUYAwcx83VKc02A+rNPGytEQ
Kj8wrd+MWqNvtXHIl32b3DuRreFriB+HMprXtaOEPqvVjhvRrwWQtU0ILxHemPNFKUgXaBMQgqu4
kcEGcWlIwjDyb9VpYRmaleFldsX1krqM1r6jacKKXQCaCa6qIgrXeFgLz4ozCNroJ7vdPCfRa9j1
pp8iN5xXUzf2HvLm8qEifwClYwh4dpVr0UWUWNVtUaTVFyVEUspXPScHtwJ61tvWgy3wOWwyh0CQ
rp/mgxa76c6gxu2jZjYBsIXSuCVQZ75NQqt+qEIME4habThrY00C0mxZ3miTjRTUUbQjnSbZ0hHm
SI5Z6RAmglAw0crvbj3nF8JVdPg5dFlqrCyhPoDioimcXjTFd7b34utoFc6VcLtWXdeaWd71MiEY
jIS64TaYab+2yHNIp4uabevQt9PynGSzlIhpEnlrnuIGEfV3IzLkgFZwnm4M0SZ3hdmW247oia/0
0ChmjjgirifHbb+mWWQfUvK4X4LJVlErF53+rC5fSEvQ0lFJl/FH1JMXUewYVxHijBdy5HGEtXI4
ZGbYX+CuT3+0ZAFCKxU83BJj2y1miPxn3tjqureE8Q1oVUmINNbUg0g14xJehYmikgP2auoLg7Nu
Y3SobFvjSS/s3IOjKOAFkeB8XSrTr7S3nS9aaRee6s7Oml7CjNA/S9ZJn+MGMyMsHXWUQ8brlHHY
WKQXXSRJlvhJ1WcEFNJIxGNXW4eJUwW4bn1eDQIVKal59FnyRyWD/1XQ1Q1Z5VcUbpxN4cIHS0X1
UuuJjlEDfs5KhSNIeDs7413pWvljmeblZTtn2r6uIeWxn8+xu5BFncJIUHy9GZTc57hkKb+mNoPM
OdTmXnSW80z6Er7jqnN2nGLwDylx8AR1piWRyc5u2Som30ahl0+JTOWXqqtGe1cp5iQw/FLR3PWl
GZiIitjSGEpb3Bk63Qwq27Bg0toi+LmjaX3ote4XWj1YaZR3LkfXKSiilvOPolIt7I02GQZKej2X
fVauGl3Jdi2N1zX0rRK3eDVEYKqr9hpaYnhNkBR6ASNLMHc5pgSsSg5QUyfaPe//z8W+RX+57fHP
oexB0d7OB7dsutuU6vfGIMTheawbnQ8XaUqiyIO7pkL0qSvVq5E0wyv02Ye5g5u7teHbbDBICZTB
Mys7Xl/sy132QBDT0CJjl/W9qZI6tA5ItrOiTt3Ofd/B4YkMX3FKY4dp2L7UUguYTVp3hFHlLmfT
RAu/m5NJsior4crEIgPcb7QfOerwPYEE/RrQPiBrzn0xRmO4UCuh7fhTtI0cZftgxMZPTP/1TV+2
0/dwDlBZpEBGuW9TcuW687Dra5s7VjrOTobJWFNf4abogf1i95HxGPdlDbwu5oWtXWLJC/ZUU2S5
W5NcuFaPtFvOIM8syOnNWM3WATEzzPyhtaBJFMG30k1n8uwGx1/aWNfAJgAmmgqnGA3rjT825NWF
/VDcF3MTssNV7vI8x3flTPldECvWrS3VcGMllnYtol7/LegLrctkqDx09+EhKKLupjDH6DIzU/PB
WKzaEKPnQOm+JjRRYGk0u5zl1usrvdrQN1TvgqCz/GyA3l62KW6QXs8eWlbcVTcSAO+6vbqrs470
sRmXEPX8g46Kc4fM4DVyC9tPwogvFhvBAwup4ue621+ylbMPJDSF100oU/a/ZfG7a5M+3mRt9V0H
sv61cTAVcgSA6P198X6rF6Lqggs00smGasnAZGu0x05TaG8qIHJcIhLrEO91ISXe6LqszK0s6PGu
nagGYzjV2WOBHn6Vm5O7i+IlNYES1iO46V/jCMxZndmq1FKvD+o8/MAVlcOH0vI1myoOSRJy4yzA
lOWxKzyOE74CAPTA+29+obv9nEMuXRsoknx2hRnON+dHo8UQ8wheW5PrfqtNw+B3o/XN5ggyJvOl
Wat37KEsKmeUiZTOET8MNxsuDAginiV1CilpUd+EgfB7Vwl+R5Zu3pqqot01o/tbjobyHPLqPdEW
raMNcmQJh6weyUN1BGl6hYnTzR07T4tlsbHasF8RdJyfkcB9rILSAkXtR3vLRd993NXG1q8VveLg
Ljeo3/UKxbi4KpmTcsd5PD9D9P9Q2XWW0cBmLNQMLNdHNVd7xPaABR0TThkCw4NHv4pze/SysMo2
n1d4Tw1Fa5fw7kUmzNL3vryrNlZF+VFwYZETPo6JwScDl8KV2p6Vxr+X9i2VZA31NWZFyDLo1t2j
ejWpzrj2dIYqaL9dplmb+la9GH+YvCsZjvmupA36t0VyBtWELnTqcKhijgc140BoSklvd0q5ixrM
X0Q3lOw4kxpnWo/vJd//XB8vNC0MG1EqzKj3tzJl8ce9odR+PkV6sMoCYtoU3IT7VKOimVH+uK0m
QQUxm6OrLhvPqQOWWfG/6oB/x9fp0SPlW3o0R7MGl3oVqWnY+A5eU49NF4UMOTx9Pl/e9wr/GYT2
quqga6NXdGylGAE9Ta2r1X7bUrq1B3gZq9DWg+tMU2d/nrQREY07emhx6u3nQ5+aP7pmgUxwad58
aDDj7xhFqOmwInBSe7gE2pC6CoVgW1EzuYJpaq6mqA28z4c99errEMQQNHG5pKy9f6x641qlHTMs
8ZXZQeT9k+VS8gstZq1rM38/H+7UC0kgG2J2xJmOONZvhTXaObirDNe05qPU5I7D/+hJXHlnVpmj
jv2/z9IFy8MJnIXmWKjoEqb7z7OkPz78QObA3MS7/BOv8LhSmkxcUVJWd5Yzq98iso79dqAU//nl
npq0aFnQCRmo45Cgvr+7qa238xCqta8juLgzO8IwqpAl9vNRTt1UHuHSvlJpfB4L0wyyP1ALsvS8
rQKoH2hF4Kgjuzepzjy/UxdkAGik709VHj7P0QWNXbHE2rOgDjLbaEP5ajnl6+eXc26Mo5U0NlvN
4kNNmKjWXs1WvcOWfff5ECcnB/NP8HCYHvaHyeEmzlBrLawX9q5XYadqB60saJT1Q/wlwjzogYJV
b0Ik/ptKh6pMUNK5Fe3jq4cAHPIX3mPE7kzU9/fSgL2gK6UryWit0fSU7WLWS+VlpiQQViv3nHjt
431lPMwELvsoMu+O3z3JscqZCFfxcwx1F4Y13dkgD85sJT7ORaTdC2GM0i6aqiWx8c+GqhuKdq7T
TPpxG3brpirjNdkNl3ZCL+PzZ3hiJC4CbZ2x6Ds+hLy5uPwIgnVKn6UNtZHSXMBteazq5PnzcU48
JoETA0SjueyOjGXh/qPXbaHp1t3aLv05Vr06+wZPYp2kxQK2PSNy1D5+Y/V3Qx0tF9SorCUhg0iW
3qVwXxjhKh9spOqj2xN90xfz02SyHzPpf9QbaVDdV2vYnyC3oDPPWusldH93WkMZLa9BNdI4Aqxr
Okl1aPURoP8QzVdYkSnoywIOyQJ+5lzVehDLkvZg99l4PZQdFWw8nBmaRDtZDVY8n7lQ472MaVmb
+YLT11N5AXD4HQtcswypHXQp7mkTtS9uvuj7eud+sqz4Wz539qHLFsJiBvEVc+nWTidqJqO1t8hf
iU06s0JWKdD2pzzgYNRaEXEK+T28gqs5oLCUl6n08BRRb4x1G212Qrx8OJSwcHvNPiiJ0q1HozR8
etvDpm3JQmKcZEMJz75MDbQMSeoG65H1euOGw3q2w3FjsF1xuVsaamt3btTvNuCSMx+tE3MNW4RY
QJOAAVFTv59rUNcku4+J+5IozWWPQXLPUx99vEaEEYyBPvifT+6PGx401GhaQZwhe/nA6CP7oe+H
Ki9912kNktJK+FVh3V5aetXuAidsLyNKr48G6VB/JRt/mwLs5gBDYSQl08tebsUfr1UNPE2JOqsg
pWmavvTWIF4l/Z5HU1jJr7++SAQerEbUOvjreOtIX5Tz5tThQ+hruiIEZ9SUa4mHJ9Kj3sOtiJ11
Q4N9Ai1A0f7zwU8sUwuywKIXzsngg3DZTkMyKNEI+k1Qxjs5FI/hkqmH97/+620A0mTeJxuFEVrF
Y7MLNaAmJKAr84l2eZmmYthoDjrkOtP1v56mbDcQTCGM4vSBq+D9s6uasuxC1OToCjoy7S0Kr3py
A6zG2lJ4+vm3N9BQQV2wvwFQi5zj6IsSxmBmCYnnssxc94lNA+UyTPR0mkxPzyWHfnwBGYytDVsD
k4b28edLog2JrC7nyhTjMdKVF2KAfiaj/hgO1pk9yPIuvz/QMBTHUlS/GCeQUL6/iQsebyoUhBjE
P3k6tVK3NNFcZz14sCU1JSMv/vM7eXpEl60oKei8dMefF6OyHYLfUl+K/pC61bdyEo96vciKycBd
RZ12+fmAH+e+sTiE8FGx62DEo3fcbDh3tIGd+krXHaas9w0jvYkt9cwwHzc2yzAcDRH9svs4Lihg
RxrjmD/a7xVtCd4rjH0FKcv7/GI+LpWMgh0RA4iGM/HY5zIqaJeTRKR+DaaCjBUHdnf32y6su0S2
NNSdeQ2C68wqqX38UjIqCwc5AiYJmMevWpDPJC1EFBNck7zARajPt65Kwfm7dOln+GMouGE4rQgm
ShHrz25F20u1d+0owz2o22w7sC0CDinvAZ6T4lhVbA6WbYFcwh6QxVlPrkaYJnQm88yvP/lgCFhl
xgnkyscPBkkC5nuDV5fqdOElk5sclJE65+cP5uQsQ1e5yHs1opyPXyRD8hkJy8wvgEWtyrL31VQ8
OnZ7btdy4oXFkr3YnSxrQWW/f2FNO9OLShYsRGOFvU8Jov1oqeP286s5tQJZbAHAP3Io5969H2Um
HhqcpJIiHiI5pLf5TBG0RHZBk30nF+Hvd9GcGZGJ8slYsqiPT6hkDKJ/jnhFpzT4udy7Orbu8jp4
+fyqTr08WBvgFHAHubCjezc2aSFmULl+FpvObToJWmyB+ZNmS7mtQ9P5MWQkGVMtbM58qk6teShi
DfbVVMo+HHoonaqRbvQpNlftBjwYSRXhtsJZkswPLNdnRjs14Tn2aEx2TpYfimSETiIhJSLOr8Iq
3eV4u+8GjfSrz2/mERlj2TtxBudmanyO4DkfH/jdThsBHUrATd2gPseRWm4VFMcreIyL7aOxh6dk
sXJ0ZdvfyKlIr02Yz7vIQdMJMcWisZxUGyHJ8ssGBz1G1yXnTrfi5J2H37G8mThvjx1bddCo5oAt
z6fITZugld9E65ZrVGXNPradl26kOmFXEU2MQo+f06Fv9oFbvgK2Xc/WknI15MaeKpK7siacbi4e
+zOH1RPvGj1ttqA2/Ixlf/j+XctsfkM8st0eivlnNQsMFBViyiBDvzJ9+/yhnbgd2Ht4sc2lUPvB
uaiR8qkapM75cyB+qhQcNjl+uWbKCt92wRdQKm/P7DBOvHT454XFjoYv1octdl9n01iHJZeX4A3H
Ib7WUO3Qx6hnPIWTfJL1AFGIjDb/76+VLHjc++xshH68UhqKi9wQ4K/PWe2aLKWaqnR2RzU+JEEs
fJ4cMzyztTn1JLm1C2octDVL2fsnybsytI0hS19RQ7meRI8qAdze3UC4pJ9bHKQ/v8IT3xwukD0U
4ADqtccwkDyojSguubVjH9K5MOpho8pSbnBM2//NUEsGgQMUgTr/0Qehso24zQuOaMIti1szk6Ri
2a11EXdCnFm+Ts1RnRdq8SEslf6jL2mPJK6YqQz4Td49kp76yzQlWDSeXxzKO5zb7V8fjljAMF1o
BL7TPjl+AQUA3VJr5sKftRmNnz3c1129qagDnBnoxMJMSV3FpEzlGRvH8jz/OG1WM0A8NeAImIXm
SziOO2eWj2emhM6fcbShfzfGMkf/GMNVkjQxsKf6CPrFyojj6tCYjXmvdRZhvdnQcBdVmNFDXW0a
KwmfyqG2EQvRq+2cOqX416GGBMINHGVEAQcTxBsIufJjva1JdzCiO9A647qYSMIJYOLtsILRlk4d
cId9GOwj06FJAQ/z1hRLanRC+/5+dnPEVoUgt7TMGyxzvQxcDlBjeJNkKrvDcgnhS+P6JhrtaCfq
ZtpnJhLNXo9gDSt17zup+xiXabPmDqdbiIpofiKEgj7ixHxVDnPlBR2Qq3ZOh8vS0GPSpJNu+/nt
PTU3+YrbgnkC0u/4GEjErGwni7mJTPibHNtvTlTdGLqy1fOS8LKh/C9eO/bcbPYWRx/9w/dP04ym
QpLPUPitjJaa0/WgpfuhLc5sXj+W/IC70TWk8EeNwDr20BHsGun16BY+IvK7qoqBog7OD5k+0YS+
QpCy7kztNayLM0cm/fS4VGm5oxyujzdkbkXceDWY1ETKaf4SjSouodpQ7jC6qJmHZoYzjjRzch/T
Xm7wcwqa2wULudT6vYnK3wTLu9fVTtmK1ijWAcJQJly1o99JBxt3pCl6DuojUkCif8ON2wqL2os9
b0KQ4VpKXqID+XxFwpSRkt5EDFLC7yFis/qF50PcJnB7d+TLyy2OLv49ttR11LSJZ5MR+Sx189yj
OLWmW9ASsL1SZtDFcsv+eH/xoJp5kfaFT1D7RLt3NQ3qLhVtf2ZmnVqL/hjneGPUV32elcSL+46Z
qSC5rW6dR5H3+ety6oNoESpCX4F+m/WG8fjjYlQJsVYSj+3TdHLWOOFXHMZfyjRCU99MZ0xnJwej
XsmZBafrh22vVbMYFVDC0d9ZOSfReUeq8hYFKFrqNj5z+04tBBZlf74WWPY+bH6zaYI7hIrKx4J5
R/C8tSaR9qXM6l9tjGYhss7cyaOIj7fdNqcHjvxLmZQO/9EHeG6qjPvLPo2wA1JbZ00cHODKe41a
/KbUlcg3KkmyXuXq9zHBR/4UYmoIMfBdOaGTbt3SmJ5sLEHYM4KQaPDPn/Spactz1ikjUb+FjPF+
2g5j0ChpxDZnkNUv3Q2fwbY+ZDo6kv9iHNvhpMjxd7HMvR+n6ZUpqtDj+ZxEK6o57bdiUoZN2dVn
PqSntq0UpxBtqMvf7KP3UB9cHBxoL/0Wz0jUIHEdiru6NA+JI26yUj4CzT1TqDg1gf8Y8njDmsxG
hkZPzX1lGHdhV/5yjQxxu3Woy/7MmUM/NX85kdIkY/u4UC3e38d2cIxqHu2cZUabXtuo+j1A2VoT
OexgpU/C9ZLDuM5Zkb1YLl4DRSzKzBrRHxHSLwZFlZdAkh7eaTgWcLXhM4ra+iGc3XLjFFm2zoPG
2Y724Dw7JqsmweENgimlGTczPGR/LrXf6qBhZyF3cqzU16TsrpHiVF7Lli92+mGVT3rsdfmkPVSI
rvnYa+aZ2XTqLriLU5cSB/P2uAGbZVXTFPgT/Lma9zO4uFWrGi+E9F1QM31pYxjFn0/fU494cWYh
lLEpth7f9ioR4STZDPmxJNuxr7q62r6lQOohIcYLbzl7/nzEN+3E0YYQxQzsKY3XhWPm0ZMOFQKP
LCfLfSuf3XUE9/bBiES/LnRoX1GZZc+VlkOUMlBOvtkFnIjIy7ybCQFH0rdThgHl+uc/6sR9Z7Ox
WKBdjIEfjryuNTnkzeqZT/yD4UX1ZF0VEdvGCazIS1KL2UcX+f3zMY8wG28rKKoEqj7Lqg08UXs/
5cPRBOfc80ZDZEXKqofGFkGqvm2Cutm5tqWvmCkoJ80FGFtH64meDM4LQ2w+/yH6ibVy8YUjxwCr
SKPt6IeQsxRaeRvn+JYTndbI4muIdSJG0VYX5gV3xt63CWpkLFakwWcUkYGM0kclt7W/HfRB3U5T
QKynwcZba2f1C9viYhcNTCkcU+kWUZ+5Q5L/a0KMzZLde+SWRB5aYWNTK0XrR5a0F5StvXHCC61M
9YdUL8YbXltMaBMvwkvkdC6xbPZXlfD1MwfzU9dPBwwPur106I8LR5Tbkqxpda4/S8eHCFmaP1pj
/BKDkNp+fq9PDYXwGq0BbnQ+G0dfTZpOUubLZ8kt9WhTwWRk50EK3QEga/jy+Vhvz+34TVuqvzqn
Vz6Dx8d/4KfwsEEO+BV8MGfV0jDG7DUbYhcA7t8UdiYuRKkGt+2oDdeapoR3WquQDwvEaVcVxOa+
/aD/wzecwTcgy3NYcf4/SuBDTubVt3rKvhU//yQ4/Ps//UtwsM3/oMtfGsNEUdKSVlnI/x/Bwf0P
uw90R7Tmljo/U+7fqEzd/Q8dXma2ayxb9z8JDrr9H/YSHK8othqgWYA7/AXB4fgr4i4l8kUbSEGG
Y8LxrC5UDPk5AW6+HQpzXoGHh+0/htNTLkYsUqF5DoOwvCZ/zmwGtHWoQFCQl+LPcX2+peHTKrM1
+ePIdheWOd4+a4h3fzyE23/+vD+pEcenQUZBkL9oV02Wxg8fx5ZOXS/NaPTBf8a7QRvlXVrWrI22
UXlku2Qr0VDiMmSi3DeDfS7PEp7th8ukTKnhQgQAxTM+PgZ3HbTAfrJbv8ysbNyO6FS2pAVihUYo
cTlqUX0YUek3O3wQuVhVgU7kUF3F7JQauqwPJZKkcFUGDl7mIQIQFgosSc48pFvo4Es8EQk8OYGj
ytyvxgpzME5iYkzXSO6n31QW0ns9cdLNjB3Jjww80IFtyQMVfPkFN/G0C/oc/2gViomKh2RtW1Fw
nX1VjuIRTV51XQ80nUAd4KjUYUUMVlN9c/I8VvF59NPvqOGK+iLrn7OumHZNMhaXgQBZgDPPEeuh
1IpLELeUv+Op+ipClf9xGGP3siEW2WNHHty7PWCxTd9UarnnVhX5OoR2I9YBi6++00ISgSihNbAr
sKc9TuVECPFYRjcmzgzKMqDscVhp+GvsuL4rwTeGtJcwaSSt7awaC2XQrI8xhYh82JBnVx/IKZF3
TU6yNJKccWdJke0lMiNP6G3/nKh5/yyT2Xrg6WgeihjNKzQzW3fWKH9M8LbXoc1uJx6KiTzXoPza
kUZXYQEsVN9a8BoQnHD/tYV7aQkl9qWMpt8D/rgnoLvT06TWzYuFQeOSzFhjj2dPPHbZzC6lHYrL
sSzdyzxnM7NxE2kkKyPHvbOyiAdCgpxVXlMFGYD6XvPIp03vKyta0qJChPpaWf8wAv4xTBEIrkmt
mUNfGemkFkYnf4zEUj05SjvtrLjL9qXDw53satjAaSQjq9EReHuq1WT7ClMqlQszxVeujDtFBOl9
iIRvazmRvDYQQK0zAPi/UnVSVwVGW2pnqsqiIcrXeJT9M+2O+cqVPX+UHk27KufbJUau2B2U6jpI
l5ddkeaNQgoCkk6uheg+d9W6Ub7usRPlq57Qn19w7CfiPTTjJjR4EgHisRXZddOGIFEjJwe6476m
pLTbmWuuR7wXAJRHktaxVgXBvaUG8gfN5/mqGKLpSeNDuiuwH27QdKdbJS3an2piiceY3OlNtHi5
hMK9bUKe4xL6BRCaKZoVY/9rqrn6GZ9TuJIzT8Kw8JAYgvlfI0/5moV2cMia9OugNN0hiuv8JnR+
q50L5DBWcgiqTZBr+6gxX4ENyC9EwXXPITD3CMtVGu80XJEbw8heyV3rf7WGXV1XicmkHEkOHyMe
FIbqdhtIo7ohLse4cdvBvOmItXks4qb62plW+YppjdlqY4+vtaB81XGSXCTwGB5GZ3LIVE8cHNvF
UH4LHRzAbA8nQpJqN928XZwT8RI0ZaPcj4D32w05xPMVVdrmpeIYfj+VrXBWFGMJ52sFLvMsydfW
oMZ+S+4RPuRgjHe4pOsfFBVUHlOedjbOIkd+gaLmXkIMsPGNaLq8bi2M3doLxVeRWl/7EsDZj7ju
jK8xjqw09Ht9LgxklrNSeAjthu5qkkNgHoZQ74x7PNm4c41xehJAAdYl3DcCYZZQOClna8s8NNVV
S1G+WGBrLE1dcd2VrrbCGegeDCW9bdVGuSNP5l4xu2sjr/It3jHzbq6pJZn2qF/XZvgQmMF1jsdp
o1Lj8wkFivbAXp8aGpdel9Ff7Izpe+zknWf03c800vK9UoQ/ps6I9tFMP6gQXXVZ5v3gZWY/rimQ
tD+BnEkvjJuLsZXBFrWxwK1PNI6YargothkiYgjja2M2pivFrXrSpbERW4lzUNJKbuJMFnC93UDu
0d2gUlZGY42fylzlcUpNMs+y3+QYtMRTQXkBqmJMxFsU91Nhx56WK+4FEZXVFSX6AccaLyyWb3ER
T+jUO9cJ9zNl9bUmenWvFkrv5zbG4qrVHa8cFG1d6Q6vJeGku0hFqAi/Wr0YyODzu1A86Hngbimu
NJeicPXM07j3P8hZGog14FiKcnHmGXLwaHsfKy/pG2J4LeAHXXaNRjyepnZoOF1BlRQwN58wS26m
oPmhl0O3C82Qbx4fcGeLk7RfRRrCzgSY9j3tWYGlNW22qLaikSackoAxGV8ds0fgqafjRUEu95LY
nX7FpVTaa2u0pp1LSOawpqPtbFzTQV3SGzo7RJ1ekNCcrdGZur2nzqipm4lFBBhCurBYK96rKyNr
qothDuBeAPbco5loNtBweasaLwzRHBUUXFZTK8wDVL/xaR70ZF0v7AKaUP6QwTRVyoOorflbRcg1
1bZ8fqySqsSO37hgP013n3fBdBun+rzpg04e0hwAsUUmFNP9f9g7k+W6kewMv4v32YEhMTnCG+DO
93IUSZHcIChRwgwk5uHp/YFVHVFSlaWw115WtyRcAInMc/7zD9ngE2OFWb005Z3TAjFX4co6iPBZ
9DXl7mpybrYCEyF/tEySRzwzfXbsCJm8No87Gc6oMr1B7GpcTCDKFne5LjjLMYc6Jgl+xT7MyU0k
Iu8Jlx19nyeseNus4qM7TOHWG0N5RUCPTPxsFPcYgrrXer3Mpxk3PlLZLA+fk9puim8yqq+RHzgX
b4L3HshxbHBQhDcGSSfOrhS+fUfFtKUOkthuzjnR7C996szSd6wReq4x5u05nqPMDVI91b4plIT5
hrRHe9poqTYcl7r2CA8Tzb7Xc+tlzPskAQhK0ovsovZrYaa2dqW3cmACp5e4uL6gBdRQTJGj4mtV
CQuFzJVs58TW8KVK9Sro8nGtC1R9h+Qu30DWx6YYf47kLKaVt4syOXVYfkV8hD/fXLy6rSQMW4BD
wsysBIGyG7ZBmlTWzUxW02GJS/XFUK5og0bN2fpuNP+jRCLFlnMIXgV2RW15wV3YYnNW3bubhCPm
tCMt9E7LWg4c2L/zd/pol/mhCO/JO1+/gYwywQnxq95EVk9BFCdFUMfKulmwn7gXlVLcLmayuz5L
MiTGTIKCgiIv3kh7Ul8m1TPdiiFbIPrndIYWXZ/+KL7qxNAfEIu37woDLxJ3LfyjfdyAQZOmeTa2
lKH2pymrKcvWghFji0FmmzQ28iPAfXnJcX44SK0dN0U1shk3aZT6hTLQ2sdWy+HuFZW4LyMPI2nD
jG6igkqjtGx1HS0fv8Krn02x2pqEdb1uyksxfyc1wvUTz6E88epav2UbLN9NRUoheamgHS1l4smO
2Ij8ouHnrJ4T+1gX/VOcaLw7vRZuGRCRNe8jLCbP2ANz//0wbqJVD1pRbL3AMy2Cdl7LX9RDL043
5diRcAsAOxCvimn+jtAg2ZNEXG3LNPF8PRlxtJmtUDN8AjBzRGNe/Ru2w99QphWYJrEZ32SHufzf
eGCNQXIfZvbdIRJGfQqBcNdy2CmDOq0bHHnW8t6s1wyoRL22c4NofCx52H1n/a6h0X/GsNffsv4S
E3dsfs7Pwry+MqtCwQs8yITKP0CCZN04dmdsow7vmVlSEJKhAeIaadOtg2M1YlQLo4Gueo1CQgwx
X6hPrTnMZ9J86ue+l/IGV6jpcaTi/g1S8zeccv2xqxaLmT/srL+pCEFvMmcQZnsQian5Q1vanwgT
tgJNT+MbQVjphqOIBaYPrHjMglAdcE6dsnKq3lJF3exgxvOblIAPPPbHxhfnfjRT64+CoP5z4xsh
Gza8BL0f4WS1GcBZWDWxfX1ZRjHsm6aPN2zNy3YGaMLyvqeCShXNqxOvnymMr/t0lPUJSQUWgqFV
veOQ7dy5doTYucOILRRNVft1Z/2OnQWW+rdmFp6Zu/JecTlah8c/wp1WL6D0zoikJsTfwewkKt3W
hTfvqnlid0pgZhNP7HzHa3s4YJoV7UhDf0Ok8RlvHpNhM+WSsMZo08PMvxoaQ74MCmONZDGzs6YV
5qsB13NCSqbK4YyHhUvosp5tNJng8TTxQRdsJYfIw2xN02NE41NBvZoX3oUCctmVkzmf4a+Mm6aG
v12tO4yBed09mfP2J2E58/fCjTQEpeSZC99s2WNRhFL3ktFw7Hs2sDhcjclplulLoow/tBDPU/oE
oLITf9TqU7nUdyW8bfYUZPZE81HQe3gc+1JLAMLNTG2NKVTXGRSbS0pS227QgRzwVBqeSDCLUFlY
Rv7amH1mn7p8cYYLUbERDylJIo6ktpu2VpTFWtArM8zxbyD+F8sSjP1EKzfcUGk8VSGGbW1tYhXi
EPcWHTNKmk24rP9DSEEfbrSWYU0QJhA+B3hxrnFmwtniHmBOitOYmr7R4rTchGHMHUelV20nNmE8
0CZKeWfC/krMFPm00xqqRhqR1pXtZw3rkQCPCStoLYE7ToGj9NXU0Li5sVRf5rTPdk3SJft+oLrS
spEVuXQ0FCSj909dkr86Df3jMunqxR1zM9k0czLQVPLsvNXK4LQsKwZtxeIeXwfzqHNw3GXmkOxD
+Jxl4GL/fewst3qbZlG9yVmnNjRywyDjgvdpdm5zSyfqXuZaw7xlpOm387L9XBb0MhNuFke83KvX
bu3tyPvJg7johjGQS07eMhLAfqcvUXHEiYmupXRM4l0T564wm/5J03tjS0Rc9Wa1TbJHgDeflU73
vGnKhROgq/T2s5ECKNV1rq47BzNgP5TsJsSouhuT1B2X/5YI6itr4RtptR5PS/JgMaTTlvprVU48
lWIhJpPu0LcSuRyYo9cnAtZB5QwGaj7Bzhyh5JViPTI7AECFUT9DhXYv+gjMglmgd4l01ZyS2Skv
dsSDY+Y470vNsMhoLYcnRqG09+Oc7N0VAWJSqa6LDHzIwQj9kaHk8t3lK122ibsQ7WAXt8PkqC9d
39Fua1Z0o5cSO5sxZkIt+UdLclbuPn71JD1ALIKvWRgVcz8838f8qK+f6rTu7xqR7xsFWPJq1ROW
o02RYufBzG5LHCbIyNq8JpNGAx9Psr7TyoY3U6WUIh9nsSojLNrBeuZzBqsM8+5mBNcxsagAWOXu
cmc+LxEGb9MAuvaxDFHJU0hEJe6DUy/mKxmBeJjtXN99ID6lyfJBi4YvOS5SpG7QBWMclRxySUGV
M+e89KENQWOFB0QkeAzQsvFGJpcN03uAvCXBRS9TAEJjHH8nYme+WvjcymCaI4qRcbXvdCPQK01N
2X2toED5FMDeardowWTFLq3ucZjC24pXHOHNfpxwFfSZ2xuAOAufIKQKILjQjoH/COINVC+qLZmt
wBkAd+O2xC+SeOQCC8oMCz0KHq0B+GKoyswHRBADr/p5MSVAmdWN9VesAowtxlPzY4n1DSHjTX7E
+X3tGyXbGh19ePpAalA0a75LqdEE5ZLwLxUGYE+9sMWZOpf/wG8+DskpA7stq1gehSa+aRohAn7o
CF5fXlAs1S0Eqz+WJtGEOyWBhspKD+81PS8vqjKyDRIV9+J2bf1c6WBoOv7vyoe+W15GJCU3g6TT
CiKtY3MXRvuOZq16nSKKHZJOvcvosM9WY8wjjK26+arhI4qtR9br6OUKoBzCvw9Eb3qXdT3XzboN
I1xqz3mbg0h6iUPNmzX8dQ7R+ZxAp3mIV9SbumQ9BWjQXnWXJSGXvn3v67B6I1Y6unF6BWzUrOsH
8yLciMAhc5vbCVf066O8dT0QUtyesvtiJFebpA92JOhgDx9ng94BAfduFN84bPngToCog7DkDYEK
FkfF6LmX2qMMqefMeBibeQi8Ap9Du6ISlrTDQWyn+oOy8SdLel4kEvz8OOdaecFntrxYBkVssb4D
EuTwLYH0SJLyUlGcjzq7mYyGp3mkTCbA171oVW48iKJks2Ufe8adTr0goQlP4Bd28AEJDh2gpYvF
2ykq43GTTpSfLbuJCmhzsl1EXNmuriaKk45mp+DDxlfGBAWtiEQLZm2oXnNDAFCPYMZmEtIqdBTO
JqYHGwNwmSiXdfF8bLOTw9MAOZrPTSWjz3T1s/Jno1j7iXYChWrM6bYBtHlUDlW7IMh7DgbSdm6g
pST7eOA7yjyTUwvPeno8k7UmtPB+GsHLjHwqkiMBi/VpVDkg4rpVItgytk1mZjc4+WL+aycWqBf+
nmbtcT7EQCZ8kw3oNKKM+QrpBkqj2um/OWU47Tt+ul9S4JlB4tGEqLxSX7CLo+So2yU/koFOE6OS
+AaTz9dhsHhqiyPMo+HGfCrE9aLazDW6oWGsn6lKUun304yjFW5BHnVLbyXXI6aUpLrXlBNVFVJB
zsO8GXpe+Oyin8kMIPWP//z4MOeCoGJf6H3z1Ro5UxWHyrFcuukWZ9p5V8Rpsq/Ik9qaCVVl5Fhs
MswaoxtEVVAsFitZrpS90JGNzoxJdPa9l0tlb+OWBvYDKHZa3JNwub0f1ypgnmpaMmUs/R4ggTse
j06e4i3jypeFSGpMeyhmOwCVbW85XCyrevfUhd2fPMf/H1X+ZlRp2h+kuP95VPk5aSkk2qT866zy
z7/156zStf9FCAzkZeAYuqS/zio9g7EjLB9skRnbMXxkkvjnsFI6GNGvdhAw4+GTOSYzvxaXtfi/
/kMaTDhRxXqM4Qy6B2h7/+dh5crjtlaNtQGZGxr+36b9ZHjFWW/F9plAzuZAfNBKDC4bfExm7Km6
prXefj1G/HE6+scFEbtqMCsszH1+Np8n2txQhsKWEg4PUdYDZ93i9dOtnbu4HOCm/Rsu1Y8cgz+v
J+mw8DSAyvIzp8dL7aVFEibPThXbb6nHBUwkeg+txRb161v7saH/uBSvmneNrpYh8s+D3yYeY4S8
ujxnxWi9JU6KZXy3jrNA6fXrblm8JydL9esmtKb7X1/6H+6SlYT5AOwlHeLG+tT/QuUc62yYNdHI
c2uk7EmIpFH7WdTCZK0wBPz1xX5qXj9ulBUIlwJMmLLtZ+LoRMo0ZkyJPI+VzYUc1dD2kNeek2Xc
OSmIvZmq+FRMUwuvFFpM+0z2PIOxKU9EoBlM8379i/5++zbTaegAGF6Rm/izh1Oqx2GfR6HENIwg
EU519kVtnQb9H68FNcqC/MsYHNLnj4+aIEYtj+dZns121K97KdaKupju+9RQL7++rR8H++tztgmS
go220tHW+f6Pl0o6RUhV1cvzEMbfW3Tn257Zw2/e5j89OzYhwiC4GLvU+iP+snQA76RDqYWhLZ60
59QdOEjIPheBvmSU+7++o59MVf64JdwEdOTukkf4s5oDixR9WIiWPKfE8BQA+FxTJxna9vOG6Ztb
Z9abtGc+0sSb7lG1mkfQSPMP7s3X6T+jb9U/cBn+YQVDHWHb09ZPVUIL+fGmQ1TdYUiZeZ7czjiZ
KA8FLs3Uh0q0rFAUQRhWZkZjw7fqZ2Yp68drKVJs2UGaw68fyj+9AcbvnvTWN/03nmPGnGYqMsXH
O4TTPX4YZM1gfHGWqvG2//tL2TaOKDrkGBOPlx/ve1JuUzVObZ4Ti8freRGfrMjxnA9cmzfx64v9
uNWzfZODttoMIKbhcn9bvqTZV3ldK3EKSRpYfCEa9VLCpnpZRne6HcqZ3eHXV/wZU+WSwLqwYGyb
1Yz/0E/7IKJniYGV4520kJ4K0xdB/9+00709iumeODzeq2nhhxy7qfEAdOhtCyCMsyNKelk3sevD
UnP8fewgHaafLQvASGDxxGLRNwlmqL95SNYHoe6vKCY7FrspC9FDhLcyIH98JzjDpzSypjy1uVaQ
F0SLUyW22EXocXq/0gp0OEGepw25B1WK8GmLftC+axpydbczORGtHzJRSIKQ2NT3xSy698nIWLo0
S3xXa+p0vNGalEgBS2fG7+uRJ9/q2J3uc5tYE2Co7p0YRvPowINpNu0KFSFJrV+6wanObiTNU5Py
AP05w94QswXRMMYyvKduifFGjpmi6jSZFv9068RANoUX2wTfNQn5MlGfmPY+L2uu4fKkP+Ko6hpo
lOmYJFasT3AKbwmkZR4rQbLmyumWvQgXz6aZMKtzSx5Js07Wy/iEtW33nqV5/eKo0lAn4g7ne92l
ahFAegPNZRYlr/rs8cqcxbRXL3mMPZ5quoeXssvsNwKgWe0yNay3WSdps9XVekLTQLwVtIVfcZs2
DkPt1PcN+QRELzBVc5JIDj7772D5o2dxwugzzQpYDR/pysWQYSYCc5I80TAJn+BQ0vWZZvvetPjv
iApMHE4Mz4eZn3PfthGO7IPFVMiTvKcCpsuTDnPpPSsiwDfb7Dy4MiHEE2zQvCfoLvwpEc7mkUkN
/0qRYsqwdDw32Wtt/ceJWnJS71Rr5/jvFnEDtiuZvPmzs/JSZGwTZlWU8+Kc4rUw+fCWj0CcL1pq
TPfEAdhoFDUh7I1V5vo1IR2smgyt4ptjZzzNmbTjLhgqdy6DQYP5dFLrfikGp273TAbrfG/gI10H
QPbEujQArO92FfP9kQ88R9ticfXrGKIsr9IqOhdLbZcWjSEl502XhUTW6aXJWh5S4T21jIrbPcag
sM8FjanSXc6iDtLmtJsh/QIQEiprMkmPoCQ5+cLENymst6GqrTcsZCEpQB338o0169DezYV8E1zW
nI0R2fK1HIbywV2S+SoHWtjU7YRNfCpA2XZ6ogH35dVwJBOHy7RAuFCElqoHBQ7tB2yJkhFAycUJ
3LHS+Ro2uXZmDFspv8hI2EssTHEni6TVuVzmhwyy4ravYqVOGX00lZGdxf6iteVdR8uHb3XYF98q
q+m+uzSDR8tw+msMBnr6+ykNp6DP2JmIaWHjGjXV8BDErJ7tPGvaXWvN9tdpcXRQgxL+Vqs10Q6K
oDP6Xq+SjZ5WJcbCfXXtpYM+Ajy1mGvDYyEfoVNX5L/Z+7qcw7M+d069d9vRflFJ0e3mUi2vNm5I
J8hBEXbMo1xeAeqzLcrlJWj1gdfohtYQgEKWryQjOh2NdtxuMq1x9msxysRnqltj0zSF2NbUgP5A
8bIrXDJ12JhCZvugB33WYhOe1eqYNthfz1Y/fwujaiSIKBF3s1cVz/AxZIBwqPNVmSBYrBk5O1nz
5nSS7yNZxCZkihz0Q6PvClXxD7nimnQfje3fDDGvzhoz1oGJcrPqgqz2UKL7je24UbW+eTVeqHTd
g2Hqs7UpE5QNcvXsXTPMw43sI6b1REQHedfScFezgP5R9Y8qs2sVDGW7Y/Y1o9DSvuZOWz17eWIw
W9WnXStCc9Pn/A4v7Io7TiXidxa294st6xGaoMYbdSIjJUfCK2+1rle3EK9Z1AL2B/KysNOvhZHy
SbQtHcO2UgSDnPEJpsA2THgvAbtt9x41GhtStXj6w6wtLFmMS72nBt16hPH7ZGlbUmymEiiy1ga/
cDC/YiQgqpdQlxOByrUInDnHzrL1OI/dnhwJsltkda6afP3X9AmlUpZ0bEHsxhRmqmK3neijMJ+g
hLOHRX8YlOTTR+BZH+SE/ORg6Zl6UYplS3bGUIEd5WX+YlQYjjC96UdfNyuj4puPW1W8Wmnsqu+z
GqTfDg4GlrnTtYyF5fitcMc6CqxMWJ89O/SOTey1B5iagI7wUZLeJyko/tIOHWNG7HQtmURRQL5R
3T7jINaLTwSaVObBNWL3emjSJLBzrN5jvAkPqbCX3QxV4HHxooLARkeOj4PVFPdMAL8b+fI8GVK/
yTqjO7CvAkwaXgNLqVfGe9TF0Tv8gPFT1ANc3vLFM8AbMsJJZOSMC6y7JINdlbfOCby0rTYT9hWM
xG328SDr22jEP3jSzgjS56sawv09dppkOjewvXTf5i2kAcWO9yTKYSq3k97lzIYaCSlhyW9qXfb3
ReLWAQkX7Vc5CHK2usX8gok5AV62WgyYP0Zi+62L1jaLGwyqicDwfNxe2C680NqkhUtS0jh8CZUY
P41dlN3pfa9dkfZqvWajnUVBk8cQ4EG9Er9GknHtyTm5aibLPAnQVNuPh6h9M5JRnQvcE7ZlYvVn
SLwi9GUHVrfX2fJ2gmJ22ExQikOCs0Jn2sW4OTzYmVKHoTTx2CBl6aLNPVlM2FT43hCNLyRM1P1W
a1uZnKaEJDmCzzRBVH04uhlm2dqo9l7cM4+2SnFJnaV61BLG+4HI+qJkvOho2aFn8VyPnPDf9aFu
r3qlhv3EQXgu0xYCjPJieBdA5+YxZnPbZzLUk0BRWQhGjM5wFxnDaPplGlqKdZk3L2SimT7sdesy
JQCvvqnNXhesgRUArkXTh6T9VsYVcCZ43+zVurt1c0eyIerjt8qw+3DnCdB1uGnyKGVtbD9mz23v
JPdtodePPVyRJyJD5XaAzhbgjgM5CKkKA9E4Zry1pM7GVKOTIGhc4netIKccVRRIdiiGBE4Pj+p2
IExjXzINZdBZhcmNoYHqas0orqykg9GbMCzfucJEWU5+DObZrWMxGzISD5U5a/d7mMfTZ4Uu8+to
hc77aHck1GnKJmsNT1TouynjocYPyXL6jhylZvAYL3N/cDr1HYZ4dNumzBn8hXDHkzlOMQECmHUz
iGJG5kunaYifwPBa5ASYGJodws+NqNmjZcZ2VYsrRn1Wj3PhOeu1mXAPZ3iO7bnqA4cZzg3xvw6T
FlXmN6WXk0RSGpO4i4n3CjizW10eUC3nU/80xTW2p390sP+Phf4GC12t1egW/2cs9CohxLatOvDA
b2WXdPPx/b/+48+/9W8sFHGGu/JdsBI0Mdz5i27Dc/5lEFdL4YQVCWCpzbX+jYV6/wIEpWzEvhoL
FsuhWf83FmqChXr4Ba1G4dbaRf1vsFCsR9b+9y+9GB6rNKoYRDmIZFc7uZ96MZNhYoFUXTuXmqji
umcqawv2rjKERctJuM1I56z82RyI1aMy1SHiwuvEV57TH2ZmUvowqdsrBg3Sq+B0pcvnacmlfNI9
rOg2bEZf4A9Ej8XE5DOJbOvzwBD7Cuppd8v2LMJdUqVYn1A5O1fRyP8ZDPbkEbacxtiKdWl5xid1
ORAxfpc3nflFjPAQz3QBE0xh2+guQwpR9dHMwt65tEQNwX3I7bFnUlqYayIhnoKl0U6ELVSaD79o
t8zQywB/5o3ZaGYQO2b/ghvMCAm0R9FwlZkJs7y6wc1hl/FuP8FcLuyAxPkqQ5AXJo8kTWOaHlMm
B02SDvYRBQ6oGOSZT7bsjWPrdDHdQUr4nTdviatbFRl1gnXVYBh7kKCHmTHRrZ06YXrgj5hXsAPD
AgI6w64OjxaioEGTtp0u3qaMvEhXS4sRXoEjggWS7BZHTG8KBiY/myV2amu7AMvd61puXQ0epZPe
9Y5+7D2Phq1bvPBpKVznk3Ks8KHpZsM9NmFnik3aKitnjLnWMmS/pM8DcxhMNgwnyDBJ4Bmowa8J
QzjZXpWfO8UmiNM+BuBM20JEBfM8npntR24gIhVvncRe7usykom2D2liD5kOI7drEK4a3YieclzK
jePOQ0ygQJ3u3DkMD7IqjGe1mDATllYsDx6Fh/Q7wrWTgxSaS8Z4g83KI9RzsKRtXzLNFVvyBYi/
3ht9Sul9ZNxaYuya5laiv0UtwyLeHOFBFqYN26KVgcHw/JrIsHE7aSEBPF6pH5NhIfojtLfwTnMK
+2pM6WZgmsqqLhiNeh1iyK51/dWZlZgMy4CQTWwGrE0XQznhPGQTjFTLOEZ9c2Wt0UYLhRAprdey
XqgOLRJ4JoJSnazclXbWPgoR303IsvyGy+yiZSJuc5hfdG0kYc9Jwl04zJ80EkrIZMT9AEZjeiFI
WTsqS2a7LqyNk4dg0s9avd22At+CQk7JSfY5kfduBdc0n5ejVvNpGnZuPJIX91p2LkxvPSJYOu5E
IMmi2FWl03UnRGPpsU3GL0Bk+akh4/Nc206/WZYCU18YUwTOBa1U/U4uiucjoJEXogyiWnjCV5Sh
5F/F3ywGfFB+IE+H9IR2rTEHlw3UW3RxkLr6OboQy4HXAiKePUyOT10iSJmrEt0fDCsMJEjNLb8+
PafWLDhlp04dcffvvzFZnTcuSTc7h4/tQNmxyRxFgRItiKLq+liO1qfazO9J6LwserinWtXQsiwP
iU28jdZ6Jyca71uPUe1SGBtYzNsIFi7JL3HgDvKxrWkC5+kqhQ4Ps6qfdo3KSQsMF4SuoXyyTXw7
yDlpN3qRf8sl1AijHMlaJFfpUyLwMqh1PfA6RsWQ5tgEE/dKKiK+UkYBxPN5uo8/hLwj168Ed2vK
wPGGkbWlkFbzPuy9QXR5IGKvP7hN/nVx6Jhhjnsn8rkw/G0IFcDgNr2OvS5lDIpolK9Cv4vi+m4g
x0a43BRh69eTK9O3fN3Nsj50wLPTVpyVMuR9YtT2iU4qDnhhzU7hyPDi1PEz4bewwY3pe9wV+iFy
WoypgUBITFqdc0Tonfo5Mbct2/pdR8KTD7/WO2apcx/azd04dNqObcI9V6kYnYDMve4z+0q/MQYn
HGicuvQ6NfohqLus22u8qJ1W1f21FVnxvTlNHlW1dr80oiO0kBwrYKAg9fqbeSp2xJyQIpkqB8/P
9r4l1oAntNIZtXQH9dnk51XyLZYJNLmY06HGlTjTMbFNu4e8zOydUSzhpzEbr5Som4BOIn10RPpo
Qf7zczG8tYv3bEfw73uLHg+xBRqkHAWAMe6gOBwrO917RhryFGt5behRvR/d5mtJ9s7Wapb2oHXG
g8LCkwWcweIr4nw4W/WoXce6ed976pK38ZOdkd5FT7XVsLrw2Wm3tvBepTe2AZOCIFv3UiXcW7c1
922STvcTr450xgGvLrZR9zULI/05x8Z/05gOn5qQoW84w5UzD1uiuU4YCHc7a6iNc4PMw68HRcIn
6qk4yObc3VMQLse46g6dIkYpCbM97IAkiDxs4xI4/BxmebCEnuMzQ/IQ8OGX/5UYuG4l8Qj3el40
eRcXK4HFaeorGPIioHkiIDS14i94icpgNHr6gpozYcwfdTkcSjQO3rBwsKaetzWa7hNxxkBrTvGV
nu7gufNz6mT5duB+7CmrsgBjguQ8APTpjGJ3Ep6qEUSEaF5P0InAb8Nabfol1s9WYkW7WZiz3/aR
+RJWvSKFWicITTQdYT1uxs40FGZ5G4mhRdnQQDGDERQotHakqljpRtd1tSt71V8MuGBBYhjq4PUa
VHFTPMZiXI9nCKaV7fnCta5HDUsdUebljRapYdpIcDikEPOS9vdlKtyj12bLaRrMRzlp6gumUOTG
hQWZvjvLGaHUmLmOS5iUFWw9zlljO3Te10IMt3pMP9PJsbtvrfJ2LIUI6oy4oznubzKU521jNjsC
daoTsqTPbovvxpQQdCr0bqtzexuD7u2V7VUeRn0O39JFb7Z0Ls0RP3Njm1ZDvLehn/gucXBBQZuH
/+Hw4kWYz5SaK66IWcqeFEIwes/W/W5jnLjpLUULHZv5W+U68ydnpPnMevfFzCwVoCl0nqDJJBsR
2lpgOHH6AKFOAyjTVrcC3ABMc6Lnl+tHxAtLfeQgkHlcCFKpx8+LmrbYFum7arIvTG4dZjHl8Nls
B+LQ+vga4oq1mfH7IPlb6RBCE8zkgkU10ldak5/bZakgOPWSGqGMrnQjP4ChZgHEXMggvVfdu3AZ
wYncuL9De+UeFseuP4vFOxBfMj0MLf4KhKp6SeCh87igPHyvM/cru3O+qyGAb8hm7h+TVD/bpent
ldfMG2sUyTZUNgcEbiQboCoYU5ahlYGoUuO6hJpEF2nVl1RvSerr2vlSyNE7jJU+oaqov+YRlswE
KydoDtSgf2KDbKet2ZtE29rdGOd7WUbtThYy4/BqRflSMzo5w0K0djm14JM2NuYM8zJ3ieeQs0nE
ral/KXPL/kLcHdqiZU2HDeMalk5OwdDzzA3scOHeIHmQxXBy+kVA7tI2pWnchDQqJt9tSed+gr+6
Kag8ghiZcRTjkKLDyzw3/ejsMsbon0j56xr9ikIrKKB+Nt5ytI3xvQptUFQYPpuiU8i/YHcdQ1AA
f5ksz+eQ3PPWTlYqwT2TQW3yqkr9SfavQye7wMBknC4cqNDKq9BvwK2AMCr0xSX0rFCBerp6fjA7
nJ4B9YdTSfp82JjXaZyaj4kk+iJXtntO4oLhbQdrKHO8T/MS7/KBXDVwV7nX9C/gkBRMKdS1tAgf
9agp/Lw2NqGQ5gYuJGZzVuO7xIKcGnsut06NBUzJuitQ5PgYOOhBxYQsSOSwcYEM2U4gcxFmMkCc
RhO2ZPHr6GEJT4G/I2JeELGpHqcKzQ/EDAX7tjiPdjJvsBwtNrQqKctDIL6IHMWZmFfHqpL3Hmae
e3QnX/Oyf6zUjKjVBhMq6FOMzoIxNZZIhFS3UXImh01ZzZVopgEKnjCekACSrgbe+DgBPQVEdnHU
zaS1pDpZi2YFaBFbAjJcWpGFR6B9Uatph0gTyB6Q5D1r9A051+TcIhjfTjmTXw3nOntyw0dHzy91
3MvrRgL39HX5neIXSDNut3q6VEEsMoNXOtxMCDlwjOmLx0amRJwBH+9qWXpbic0WRbcLKiTS/Aqh
7WodlhU7xgP1te2GX7S2wQCNAIN9PGbTXT07Yue1th7MuUPVoyvvRlPpdTnN/TUa16CoSINc2ibz
Y6nN1waKTIEfMbaolYkIbxh8x3PGC9PS94p+A2Xai+Eub5Gy947e9hfa3JmHke3GfDmGbjZsFyH2
efxduDXGu3arXfQ2VYc6a25JSED8F7M9xrUL0p5oO6VobwejMffovPdGZek+tJozQ2cO0FQ7aZn7
CCcN15ZkeZuc/mvYR1+qKmP9VOZd3105VfhYDQuJw1MZvQoBKb6HbQntbwki07ksnvvsqmrTeF61
zzgcfaSuCJ4hUxJ5pukXKdVdOlKdiTbVgq4H9CKaPtKus7AaKc/ELTqswfWzYlo4EtKQ2+UkqH1N
qBjYF4vZhhX8Cj/lm5kx3TTDcfZj02j/m70z6Y0bS7v0L2KCl+Ml0OhFMOY5NFiSN4QsyyQv53n4
9f2EK7O6nNnI+mrRuwJykYYtKRQD+d7znvOcejFYpCtxv2ZvaaFgB8axyODjGoC5xsJMGfDYoi/J
tOe34a4O99rIFk45yUbFWlj7pUEgwC+StnwzBjTFcWBzWNtl9Tx0Mt315Bd2TNXJzqOHd2N5ubUu
pzk8DHrnrOkGe5pqknaQnS6e7NQ1jzXxAxG5O8xRzOLNlPXWSKdk3xFYXNMOXz9Z+QTZqTbeOcOr
U5JbHPBD/TLPYY+LswiP5uiafgcw4wTpj1zhPI4bsyBrouiKXPek09et52IBJjgRmDl7o9y0luFI
CjSj/XCBlnfv0SPonJuU3liwzZ1SmSsjSoOLI1oHXsz0jRQvErPh4gBNecYYaqmfB4tWq2kHMBIs
6dCfRVYwVjSRy73Y+wp3Il5W0jURpNkSaaWdMwbV83JI+PaNN/gdn52QvQdv14zYpUHSAkaLX4yj
Wkekj3fMjTs3yxVb8qxf33kzK67mdH1mdr5KsQEpOJAcpiQmHQ011k1RXMxRvfVs7O6xAj05cavm
LsR6liR/4x3AYclFCaxzaQSuTa9y5ms9x49CGNXBnRqdLEMab5uEotO6psCYzJN+aJOq3TeF+aOa
iVp7KZ3qnC2MOT4Lru6rkTTEVdW8jEWCWd9LwCSk6eBrg4bkX8TtMqmkdhgsdY0NWtuTIjuFjvul
kCizzNcVADne/s04rnOhb2hq6alRtDnLgKK8pxP5VrJj/xS3n3NR3pyiPU0ltdD1FCxnYkOoDPem
XDP3M5zJi6GN+PXwPuN49vVo5Kps68E2ApS3wpiOvj1O+4FPqt/dE4t613KNtEVNtrr/1rvqG5Ev
6MvVFQvFuIubyVhyhDxwif4Cyykn/DuuOGrxThaUlLV9g7GFBeuZSghjI8cBGWXmpotpeVeX4mFS
2k6qbjX3uAcIJuao+dGcv1SWhmwyDINcG6l44tr5YEzhxG/Ut6vkZ8+0HPyQNd+y1XSYPpjdUQSW
IoiHfUQIkCrR/FveFt5NhRovpLQ3FabfpTOa87MU1hUkPjH9UhjEGfR129juwqKwFQ5VQfaL1c8E
TsRVT1kQfUpRnZvZOCTSeTeFsS7T91Zkm66VP+q7p1qX8bSCZK4oUPeWlcp9wX50OVf9j7IF4Zpq
ydeo0qJVZRn39iPNTwy2lOks75YF5YXLPEcLiMTM2KICyGvqWkdcoP2mq53RL0HjXPCCG3uNmb5c
jCFk/6HnUN5XU80/4k5e9gnRUL2sVnkz5vUyal1czs6hJKSOg9p31JgxiCVpt0bFCSmS6OienYVb
cYeequ4In5FOLfLk3oLtQ72L0yq4Sq5q7aJoRG1njMY4SBYjE3n7pFlO1rDabXBB11oy1L4pIqQ2
Vi18CrPK6OK1sjxRESziObKDEs2BBIl+7KBCfWuS0U1aUCdeg2Lx/0ev33wW5/fss/lf90XAB8MF
17mo/d+//rH5x5/xmN2hRb/8YfVT8r51n/X08NmwnfrDk3v/l//Tv/xdOP+3Sryt/xslvmli/gMF
+6sW//Pr/tDi5W9wze+iPlUmvwvuvzOUPPEb1CLceQZOtT/oSfzv76K7qf+Gg4qluAeGB2q2Lf8T
0R2B/1fN3QLVRPOHIMVp4oH7i00MObiyMVolu0yBOnFDgkukUvhszBmxN5ud4LatbNA9hmi5EQnS
G9aiv8NwCs6SzzOxfgZSYkGo5gkQ8YUnJkJTSWAQaIiJDriThuesTGqWoo2Ku/kQxO7U8dkoWcCJ
Fr6KSzCPR8lFborg7Z5/MlNIbJudX9Ehtq4j02toSzadh+peuFhjzdjIYRivPykhP9Esbm8F+8Ie
Mao4OVkbHiZxRwqgyneKrOY1wCjSCAQ/d1M3KS74kcVMvU2nEr30kX1ep+0lU5ZgRoR6+b0PzdBZ
D57LdKv3QRivsi4ca241kWa/Rbo3UZrOGraNDkVrYqxeDMy0w7XCQhIt3JAy9vNMibhcF5QphA+U
DDpr8ttZZS3iMNO5mrI215dapJv2Tlj3fxmS3HJfxzop8w3SpbMIcdFCh5wirlyBaNxwKQY5m9IH
OCKwgmFeCnTXWaByf8vmKbz07lSsCkJLKMTuVJW4zSr5Ondjq3FVHMYVeWqAGs68bPkT5qCeNIWq
+rPL2Nj4iR6a29QxBXO4USyHIOhfa1j70ks3WZ3dKQQy3UhvXda9VBAxHe43TAWVVZVXGoQN3jAl
68G2o+Rem7zg1jvT+MzNLHnVI4DXbppHeJQ6EAVxYn9q+ageJDnRBaGUiopwzVtH7LvpWfbMN4AC
3HhoG1jGbp3vYi9v91ZAu4cQ6UOUquTWjzhvFq5GXVM+VPB9BocBIN+N3vRE1gvGvOZ5zTf7HtDK
CF0uR07JuySkpEwf2uzg6mkDh8hCBJ3jlImYZFiliWgTjoX34QDBSDkU1uraa071HvbcfhkCJv3s
TZIbRKuEtifWyFdNeq7f8NBOmwF8yxfTSJ+UVhpvDmaG0CcN/BFjjfziSD5U1mBaa27p1i7kaItI
PZLSNIfPACro+4x6uPJK+owxMYTtOxLfSs0xXYvRYC2Scjj0VmRf0qRJ12aP35BRKCi2dWgluwLO
8Ak2CJ33RifPws1BlRhDu/NUQkzNmjym/KJ5aroivJiDXWwTMzMPMIXGcwrMeZuFpQ3jOsJZ3Zfq
tcoj9cYrmm7GsTMPXTGn2y7PyzNGz/SjDFs6y4M6dPdxbc7Xym57Djbk9zNMhT07YukyVbRZivkU
2RwnWXzCUmfevFl3oJrwkdimYx0g38s43uccPi8dosSxr834ZWx0ckrmNOinMunjUxsl1VOXdMMj
HMcS13CYrzT4W28omupL3TvtgdJiMI+I1YpuaXc21iKLsqute8EOoOuwAQcZLnXlyXVd9fYPu6+r
DcmQ6WVUBN0QIzFDlRmZ3OBETIlEcRfpd8shK6w83BleeZjoEEbWNBlOre57lw/GAvtyutUh1i9y
mxOTEA3h9zh310akw3MdneobUf3uoFdDvE6xcPhObg03VXD0jCDDb4u6M2/BNEyvXRHPH3Yg+htP
SHAZi7J7QYUXfm8N2ZLPSbssslHBXrHUprSUUxFLK5JnoOTphpedT4t2p3G7Sfkd7kS7mUE9NIj2
urmCImmRCq3bK8iv3ECdnO6krT4iFmkbP2YjYo2CG6DjrcxhBtHhiZhnf4qC7FqiFZ6NwghfIfyl
m9n2qjUJdRyfOEz0kxMn+slrE++ssT27TWPfcaOg9OhYFCLdeOl4SauuxG7EB3XfdaG1nBF5aZwf
WgbXRIT7suBYEUon9nky8lNXIde4JpcaFM+D5thqb1SWeHQmFly+3mqB31TO9BGpgWL4gWLsmKFT
qW0zNdU3toUs1lSy517irYKqML4qjs27tLHTTQX2/0nUqnkI6QM/G+hxVEVVxN2AeVbPTd55yL3u
fOoZDt/LomNNK8TwkMa4p1jGNe4xH4bpO5FtuneTsLK3eW4Pey3M+k2AN+/ct7W5J8edr2VcVV8G
224wKHEGgHkwb8x4jG7c2co3x+uKb7LN3R9TnOAVddomXGAK/44Coe7hQbS0tgT/L7vDNDb20hV6
i9jH4/Q9jPI7SU86bsgm7d/LDJ3K743BJL85a2p/b3X6Qp1CuypcbHlghuPAtx2V/MgtUa0x01Yv
MswdZ2UVYfbNDEO5yTFsnDoRyEOPdZv4/FzvIsx5tFIRBp0M7m8oam16bnGeX5TMmlOCd3HVUSRC
V5XWnoIWB6uyEvTq1OU02efdCwELbNAl2i7rOyBui8YculsZNvI4a970qZtd2uGYjLldezzHh3Ro
tacosp23Kqb/Z0xYsDD3UgV4v2jTjTPPAdR7XRYkTXPzDNGbjkJab5cJ3h2spIEtN26LSMZ7YohN
fGNaBTKG1pqxcOV7os+gz2Pz3eqa4qSFuf0oEaMXQh/N49B6OFjCybjCItZ9UB+n+wu4r2gO38xt
5/dTHt+Bdsapk63ahUaBJynKyUWEhvnsyrZfja6GjFsV9kZzFEKi55gryQZmyWGYSsPCLHfsM5ob
nCzrg9QsJhrRlvOyG3rvUdiYAnK8m2s9qsWTHajI4rxYWtckqMhPGv3o3dIQLBYUxcIfdPMog3rg
Zc8sHScDEilcnL3XGnIlYq36jLoY06c2IQUHbeVuWT6VGIkabJPB1FzLOS2peyox5EWGsR0hbvlk
JTV/GGZv3gSidl+YBYyn0fTUtLgDpX7ITOveMoiO6yApX+0qdVea8m6mAWuA309vmTsG+NcGlzw6
slsV4SWvtZ2D9SH2ATHXATftav6Iyzqr2MUGw97oxqVdcHujLSPkrWlxpFGJfQ2YTfEFc7PuSIwo
Nsu1q5YmrX+KRZvVnU1AJBx86y9AYrNLj2mj9APWRRvud/m6tzrwRLh211os3C2mR3lxhTtyV3Dj
NwY0B8VXIWhXU7DtShWwRU7wL7sCUN7OTkPh885OrwRL8QnU1qiw7+oF42vfTFSMJcODU9/tfbM5
7Bx9yi+oECwoU9OpeXN4LtLmHKFAJsYm0bmsYH5hmB6ZVDGFGvrw2Otp+KwnRfqMHx9kF4YBy2fV
VF3KpPXIBd0rVUM72OluiY8k1IlAoU1wB0MyDnYx1tt5OYam2qsWiwXrNIEvMw69YsvZL2w+zUy5
jZegkUwCqwCAnWPQg4wZAUzs7ZTtraM15gmRdDp7FUKsl8Sh34bVuI/yYV6FDP6vMyq3spyn0AFK
0hnxGbeh4Le09lniiq9gSI27NS/1qwA7w8LNnFcx98Zuouxv0Q+Ruaw6wselOb/XEcA5V7vJEkHP
I9q8TGdBiL1iO1O0+bDRYTH7CUa3kSPCIU5FtkopY+FlMddgSC2fk2q3NFOGGy2NCdTH5gme3RuI
LLTavoUhliTpMkkkWmCW8sRkWC/TDHkAf1S5KFwr37O1Ntm/yXUU5tOepcMlIjjwxazzNPHlWGS+
7uT1WkC19WdtnP0g6cy7BZkzOAW/LgIKFjtlvk2aMSI8YkrIPInb2HYvoxMlfunkyQleZfKuQcg3
7m6XrG2cbYkFdY+ArZ+iLI2X2C0tf5Y1t7kmindx6cr11LSzX2I79icLs25ZtOGZLA13diIgF1vn
l6N7YxXPRCQwQtctYiAui3/xj/0/Ulq/5inxiOECw3TB3g7W1V9bHKIA+SDuZLxTlNIwwo2QIetZ
cpW24b08WnpefcBAJwqPzyFZ/v0P/zWU9Y8f7tA6hF2eyI7w/pQkwsnFJmQu450YYYHOqibvHqfR
RSZe8vD3P+rXmN/PH2WSo7wHCon5uX8OLcU4oZwxIkAv4LPkKz4jE9H3KSw+//7n/AWBzRNK+xUx
M0FwWBBu/jVpRMhjwonihruuRDeOZG3tnO4nlzNuATkkwCV7L2IrPlnZe4k3PeSqAk6BGsP74Zq9
Wr76+4f015f47rSz7p09BCX+UhjR6a2MWk4ZuwoW0Em/I8VMxZrx7r4ndqeHUf0xdj2vs4AD+/Nn
/9fJ+W/1I2zj//Iy/RXAXeQUc/zJx/nza37XjhCOftMNqFsEp3XyxjY1V79rR9ScweZGszdJk+pc
c1Gq/q+Pk+wif2WA67Khdf2Lj9P6jfw5pWxgucmuOZb4TyQly/wTXUsn1EnbCf+ZFLFS//enTGuJ
vk6+c4JdwZ5KILlmrDGGCMCOXTnJtHWB6ucI5iHIBuzQ5QnmseanSILfmwAHEepJZkDh0HEQ76K5
Qitn7HY+ZhzmK5AeEkN2Vk7Hgu1Y+hLPVkX4Zta/KzMcIdl1ydgtdDKYd7xu35ubmBjvMx4zFy9k
5fX9nmV2PZxqrtCrqE24EU/sc/APOtAcuUz4ogvaBRuLo95ByVvUpSTgpPLZWKLxfu07o14ZbF52
Vj9yHJyUFJ+OrSPi/ixO8CQf2BXKE6sBy4niE80lw44h191qlKft+iJTSLBxPt76StsYqjOWheGB
FhtpgNTSlsVvWNwfFe6Ol9FuSp8lPc6TaTxGnkAKuFsshGBFIzBvd0WqOOS5Zm0zR+ZcKhhy6oab
VoCmvOCV51nW505cYyO294DgmmtTDso5DOSsP3hGgBA1ngrqJ0od511bW41GYL8Ox2SlalDe1gBo
cVPLMoKHOhrDCZoHNM30vnMSQs/XGISyHkS2FZEY3lLYGBUVpNik7Dv3gPhEFmyGCYojGAEK4oFi
00SNxGj0O5FhluqZ+SkkdFo2rfT6Jjta7wnOLUuDu3pvGoLQ3kRaBgDr+N3L3VL98HA5/KDogRPP
2cjphRKPLp6BtdPGLnmXEpf6Kz50LBqk7PojoNFk72C34Ymqk4ACi7RTu5jdn7mqU6IXoqhXeoxZ
LoiS4dJQhbzQ41jxtmT5uZwINvoautNeqqSAjqrPa+InySaB3i3icnxonc4CW6alxjL2OA/4adWG
eylb1/Itk2fbN5QMtqhEbE1S6kV29MfUa0bs5r0wyvTDaCthcoOH77Ooq7u4JAPJih7wER7DxhP7
xsQiY5lhyjyDNWRr5d3XSFl968+FZV/vlY42s0kZ0kZm6YdQWQS+SMZsetPC6MqPOyHtlRsxi/GW
g0G+77qlulgicFkTyKFbJIaeHO4eM1ZFyJNLmTj5rgeVdY7bQLFlb1Pr6Eg173NGbBYkOoeuLnrn
MeKf1TFNAQI4O1HD0N1ZzlF33eY1GpPgKxEYb12Ad9qwtrRWSZXk+0645bNq5jOQX/t2f2dfEDn1
paubmGIrcSJvwU44JvkozdLmOM1ml2eg1H8UlHVeCjKvr2EZz4e6sui165N026QsZabYCTdK9ckm
IHQMfLNsvhsDLX6lU3uPoUV2xDGlcYSq+GU29AvABCzHmImOydzbTBqVtlWqGV7sChLTQiXjgLXM
NN4gUaPzdNNccG9OdfOBYpkOcagxf2iuxP7R8mysk1m1u65NPxwAZXiykfWWWjdV3iLpHeuxvIcy
cC31xYclp/AJc0qoI57X9jfcFmRHsBLzPUpthyZn+EyspOM7IEyDjgkrGbEDS6UUFHE1rs08lNvR
pr9wADUoF6Dd1bq1SS8v3K6ND4KYzhNnTDZfPD9PzVjdeFtjUDImGOaRRrYr8LYa/BrJcFy5e1lr
sNlAc8rvo5NHVy+V8bYPivy7G+veMtVJKS/KjBaG1VRY8IF1AdtQPbRZLXc480diq5P9KAC3ZpwC
JwP5wAz8oWXXpyuxnEYb96/rVvFZpT1X9k43vxZpSKVR1GH2H4SllqPu2G+2HLylKcr5oRhxSllu
Pbxg+mD+NFVxMtKSbvneHT9g3+JBNMz2R4iRgINDBdE4jZrNaBnmq4HZ9jKL2Lv0wBCvU24Xa5Hi
9zdYHB+oJdQfOeuR9uEImVTromjCVUNY711SQLS0xq54gJtFdnHiEONHqtMWFgeiH2yT9W3e5+6b
Sc2Mtpx5a61mLjl+1E49UakQplRecOWXAxYYV/bOyahIyvKJNDnlCeM5rFAU5WBH+8Kry2slWCi3
xAR5Zr1o+oynun2kNrJSfmUEcO31Ka3YTOKvCcbKWQhon7u5nqbOt4zqkyYDc8W47AE/M4oTllXl
k5Guj3NeDLfU1VYIR96pwuZMhHMi9QWqSktOkS6qJXt19TVtelhedIed3FJi/R5EgzYGlv/BAn28
7SVqXTEGMWpMYAF5As92qfsyecnQbV5CmddX7AYBAK4gPnRjhYmVbcWzqK1pRbRMbSbWj6tganGB
0HgVLS1+W0QZjsHtjsRUj6/X7Z4tWkemRWw1+VJDFPId24K7pkf6lagUa3RXBsU+HzT8W1kyTAdy
wFnixzW8K1lYJs9jO7xaI74Bu8fUjImXkzu+3HkvYuF8GHx/zS+CPL4SIxzYxureC4kxnLTWzI1e
UiFyxxY28Rph0zkCBy2foNnXIC3tmlV4GMjYWsphPHZVUa9ZHxAX/u9w/HNF+++GY4vzyN8Nx5ck
fY+K7Nfp+B9f9Pt07Fm/MZEyuRAZpsTZ9pg+/5iOdfM3rkvsTF2A5ne0yz+nYzpo+BuOZ2Cg7nvX
P5at5m8OOAdszQbkCr7uP1q22vafJmNBRzCtXuxbeQSCU+efjoB1n8h8dES1t1ptXJq4Pduob9dA
I+TNjvKIBLoXaghDdJHYq6R2OrzArU10x3UMxpoRiMeMfSTz4mBDvNasn7ivpFAivFhdWwSLr30d
u2/27OT7SISkZAZlLD0NsETFPJPtAbqCik08rjS9yo8Aecki51EJxXaCALjJJoGz5U5hnCMDKzoZ
HO8NpCUeVubxcFG31eSQzBk7eZ1Iiy3dIo6ONHa01sp0+jz3vZDlxXvfatErFL8mY79RJDS6MxM4
x9bWoxaabprplo9sQDZ6QYJHmsMZxZpesLWs0rk8Fw0NDrRRNfQJgM5TVkBC2jHrcYXzTteyfW5b
NuMRF0b8RswgDH9nabCNHijy5flEB5uybsCDTm8GilXfUwkAqEjoHwM8dmStJIrtASWN4XHGNK4K
DLxZh5txWjhdbuaLXFINwNXJY+e4iOTMAmKJOGvNxJHgOpV+jRcmchMcd2zG1Pc5mCYwHH6LfGyj
6xRcKF3D6sONkYxBfaYbRtvp2F2vOqPgAu2RnXFvkc9oonwXaUCTQ2zPj4nmdDFMX6IrvciHm0jJ
KzheOb0z+CYrhtqUSuEpWsZFU617mSVH7tnmpmisDCdn222SvGeBUuUFXJ8+7e7Ae5+tNO0mWV4s
TScKL1Sg41CP0nHpgAfmSmybC+WEBQVwbG3Z6WYvUK4RcpMAY9as9eUlVc4znqjwZoZVc8X95N64
B/dvUSZHlmd0adRlNN54PxTrqS/iLylkw2tqFBO37VIz/KEjghG4RrDEh+SePS8JvkTlaG7HyNEu
Gs0b7aKpWQH3bm0eAydIyd1p8bwUzOzTl/Ju4CRA7zxXjsgfORGQecATROEyK2xz9Bnf3dGnLXfe
5bXhgGDBi4ofO293A7uMzZBSbU6A3jx4MwPPQpT28IQxBvC5LAmcLTvOkz/EAEh5YbqzPS7CIs9X
GIQAcGDXwM8wu7t6sJ9U5QJq6Sw6BnD2HQUmAnRuouE4Duquv3RhaBzEOBZby/I69sRkBRZd2tS3
KHXyLzW2oE2P2e3bYEQvogKq3KZS7nmlYcqUmKKBvsvTPKXjLQDZssdQWD+FwpxfO3PO8K0Oo/Gh
ilo/aHPuqkVVme6e1K23tlT52XtVsBW2Xq0YvWdeQVc9eonsXtm6pi+Q5eIXc2jj+3FcJi+Vlnsc
JfmEOVpL+zT0qBXe1XYNHB/EGCeXTMbphhF/IvGbU18yYgtEIUs4xfK12kUogA2zPSuCw44eX/NA
jftRK0fYuWFi8i7GOBLZckwXcas1S3IdE1UcXekPAeM1z0vLQEhza0h/Q2k3w77QvXzJGGl8sYBK
Xlqtfo7n+lGVmvt9tJEXFjoVCNRrDIRSfaOc1ZNbK+uQ6RNZ9tYi+aWaYAk5ZudZjXsC9V3x0eia
x5mZemnXevHhdDCMy2Eurmbgzd+qAUmdDSXRGy8jUh+q0HoOKZrynQrr6d3dgecNVMEJ3lL3dqeS
54ytyMIZtt9EiNlXIwDUuAzfGzOKP1MCKX7TV0ejI+hnO8O4jPqOgTSiT8GkIRn/FovEIzRYLAEY
6TBQtwZ5mMSKdKooRm1dF7T+4SSTxS1RzT0+0gpvlXajOPdgESEIB7GOUzYbYD4YUTs+FIMFRiIJ
B/OxbwP5LRkyGDBd3AG2kByyV0CypwdLCyTHpdx+x65WHCA71BiuacPhn+rwXkISt7j4ZERyb2Cr
5LIBfZqE1pxdSOQTVCFzWArTxmHZxNGuyGRP8xbK6VETRnHGHkWnLvYCv9VHmrJl/iAGZ9qFGp0S
fNOQRqeg2WE78uBnWuNRaw2SEFgjPqyitn8UmvU9LivjKNy+YfCusmmRegAeas7jhP6SEwcoefLM
JDkyV2IlUPNHpBvA4nWqQKxxfC70+hF3nO5LQVtlDqGJ2IETrWMYbBud1eqtEnWx0hyDod5qhmYb
auQ+kj7ENhkHYLBr8YIzytqo0NbXfN4/1JzLh4oWBT/CMv9EcxZXkKgu9wMcjlUNVjA9YTSBltHk
/anIdSqrBkJ4CydjE2+hMNx452bLXPeGa4xH6ns1NhgmjVKkjD2W/ELjprXnEU5Lg8McZO3SZpGU
2Nk1CzQyGMZU7ETesgDHGkEvhB4fNdwX+J3yYtN2YwcwZWzfONhEy1QW7F3c5GvbiG+qInkDBnY+
kvcLu4VDA9vVklWGsFCwCMoig87PsfkhzD5ZQUHoHhUnsBW2g3pVhDQkW5JomVlrwSPrpebs6G67
GTyTbpuGU3sPlk/gUvGYkS0jIyFXR9pu6A4YwCLfzgl16nRCVSNM8hCCxHfyv2LFDpTXVcqvkUw/
a1ajO1Pjdq+7yZ2hzP+xSvGopLCdbR+3+k5XqbXsY0yfRhuLIwdk9eEp0NNtGmmbFhLFwmqC9Kba
lP07VrN12aqK3DGFAl2VeluT7f3aHZm8KKO3N4kR9Yc4K7CdpSOtROSbtaVOw6c/Ukm5MumW+mjt
ISY6mj7FHZvAboqc7dCbZOLs02wN5TanHmqhl56xLoT9Uenlresko0OMHRqlbcMlGnCXqdEdheE/
iiA5xMnMhJFyfk704uyW9c29p5aaajMPGcIlZ5qlHuUPFJwlezx54ZoWXhJ1Hlx2J86NBSrbHgZv
uA6s9GRmmvbgNZhbUqfztlhhQjo0shulYFdcltG6zciUzeRHQK9MN6/vxJIelXTTtJhV2rnMl1ZY
SAylndjkNFZxEXbNi4bFe8G13X1qoWltccIWvmeLT7Z72sqGpr+IM5aRRlza3MgSwgm52d0GQ3gf
cTZVNMDz9mNnv3XGPme/iDLhwStb9HYnfDIp3W7Mam+r8lBbhPEs91k73dLYvveGPf/3LPU/OksZ
0vnbRcP581v93iS/nqX+8UV/nKXs30xhYUa9LwN1lgZ8v3+epVhC2OwfHMkZ645++Oei4X7IoqpE
OrSquNK+01D/AEbo/8ligTDyr17VezM0uj2sRhRATv1/RrymZqdxg4/6o5nNXh+d5qQ2DE7kJrWX
U37sXT5k+LdigJ3YHojSLHirD0+2rJ1dM7fBY5rJYF7kPPxTLZRzwbDgHEeF1ZbwkkYXWJMiTRtc
6NZg4rtXq8mycy3dSi17w+vWXivjszFKks1k5kmH9XQtllCUfOK45hlUns2Aq1drnbH8miR6fm2H
oXvwcofkQEwH1BfwA8Pe0oAILMbayV916sS+dHqkGYtKFt5DGsnsoTZarILJvKP6YtzgVwivDr0J
D0Dm6wd2/cEaM4ZzmQMaNrTBbPfcSmdyLmbi944YV1ZksQ+OsS8+daR53103q7ZgkAKuz7MzXisU
0avjOtFLBfBo8hFnyqUZ9sbai1zx6NpV9GCPjlr1OueXhabn47EOBxTTqnlma92CMRQGmWELdd7X
zXJ+ytsu8cFVfUtGWHoLbiQIKlBxjhXXwoSQnd18jfOZea/iNXxOE5Wd5dBHa62N5n2dsTVdROxP
lmkvXV/lQNxx8mjx1fAatdXS8EIiRa3Bb1ASFNn4++nJ2epDgTQb5d2RAoCYyHPm0AiRDdMjKlO3
TkaP8xjWm4skSredWPCe3EofjohL05YlrfmOq7jYEwptHx0JSB1JSUtWwA1JHtcRbAoay7rTLCp9
XQmXmS9I85vW6uZjO1ntG8SU9MfEMv/J6Lt46bBMumSNrQFQdddMDu0rz1U5+SxYPeQrmb2addyv
heS6y51cx4+bzBsEdm3FYX78Xg1Nc8EMVBzV2I6+R1tIxcFi4niBN9b7uDeo1H5VC0Lp2mzmeCTI
Fq4slNpb3txHYser2tUUZPMi0wviOCgJRAit997o5QEUFFxO0y7PVs2k0uU6eQwI5z5DGZ2uQvPG
Vc8i4VjOlrVNOclvkSPTT67T6sptLuc9Fc6XhGNwuVB2oH2QJ6NNLwgbQefE4DA9s2LvDnnsuGhB
3KlizlQLyqzUEsSf/RqLTH+pRzUeHS/RV5HVdKfYLTlrFWXV36gzmN+oHKHNXkvL8VDacfgEgN6+
SHzTrKDCDSf5/BrrTfuAedFYJbbZYkvqZzIXQuTuwibZT3dCCw3DaUAWLhoyzcMilg6Cp1IBPk5R
77iH0QUGMQEPCmoqG0NMSdkXLiMlGjFW2Dys9FXfZfYq1kpG4Iij+L0Kpvw/7J3JcuRItmR/paT3
CIEZ5kVv3AGfSOc8xgbCmDAb5vHr+4AR8YqV0pUvc5+bKqnMYpD0cIdd06t6dIt07QaYWOrrIiqi
6yY2JQ1rtvE5T3JsNny2p+c2jB1cPm4/39t2ZkRbeElasIBKPqDVF6d+QSrZFJozhtuBAtFhp7AV
X6cAegUxYpUVVxo+qCdHKEx3jl2GVN3UdciTJMEpthTlt1zoXGB6u5jOxuIwImOoTmgvmwftKRpa
2KqpsDyYWFqE1JRAIwRopWq5mxiMifa71XQrc108N22o+i1aRlPVu9wuLX06CxK7E/5yIyqwKOxQ
eaPCo8xttt0Ib2Xf6veU88rZfoycouruOoMGMigYoJ/Vaakk6JRt5wKeqHxzkNl436RTxHgfsXtT
QG5yfbQeiyEd6Vp3K5KhO63vu/TbzMpYZDjMRdNwcMFD+sdw8L9oqoahr4rmf0dHPXxf0VHt9+8f
4yq/vup3XIVMCmzkVTJ9P+p/DQGeznyA4c+WrnBYmLnonb8TK/Yn2yXL6JqSnIsOUup/pgDD/ESN
NE9nx3Mt1/ibCH3TQSD+SI2ijxp49urewXMAZ/6PoqqDo1yLR0sdNc4cUe1hftALE7DawZ3N+OvS
rEkV3HjZyXneFi33eBYbxt6JQudQFxRA0pGKUISaCVWxxuQ2ZXoW2ImOJTmyW6pTGiMoyEC+AFKp
ufOQ6XnzIqA9stJpU/bgt9VxZAYsnfGEV91xMNpobyUq8jnFa2hxGfgA3KP7meJGosHcRND/pnZH
jotyHuVm+SadyxcTjetNASc4wo+kZSixd33rOL5OA8l2SJPoGiOOe1Bzkj9wc+XWPbQmh7Eh7fIl
Fn29l4O2nKDlebEfIYF9CV2ngl9SVKyOiiaKzmUzd49Z2tHZnS76XT820le5c8vFwDvjLax9t4ii
z+zPUB6MbABdAD8wS2r2qKne7BsHt+2YYNBDELotqxJFTOF1ZpU0b5Z+ENdqhcmpDDfnlN1oLvZ+
J2RnKObRDfKopaszq6178DAqGGtT3+qcNZceHoZj3y4atW+LONGeptFDDEojY2lGxDtdENz08lzb
sUN4z9VWS8nYP7B8NwOJ3n4ZhYW1NytR7GRtUI23tMttNcj27CQQEbNePsD5nr7OWW8H7YhWBTOl
vV2ykD9otvOd3ZdcDKsJeSRJnS899NdKzZ/1Imn3ojIg3gyR3BsSftVAMdSOo8Sm5BJDy7mfZXqO
LK6COU/VeEvpZhG4RT74Sey60CubZlfbMvFZlrKkguK6iVwc383ceF+w/o0/eLJ6u4Uxy8VAWaiA
z415a85jm1/OafXI5Sx9xJQ4v2m20PEDLJZ+1shzX7ga18Ky0PlLTjzaqarIbTe2DF0/XjL3FLJo
uwb6Xp7zUTzGiHJYgRmXDy65gduprAk9UTB0DT7RuzDrxJ42FeGCZpsIrXAOvdYnhApBi2DY6M0M
FaFfg6NkslIlBw/KQmPsqEtzt1LUEbNdKYvD3OPNVYsHSI31OICKXPbA5tkqSD+twQC3okg2k1yK
G02zDp5VE6PvVX1ubPkGtNwJL+EoTfEFysiznTTOXcF1PdRcoUGI6s1Q7vPOSDNnM3ij8r4u5lwn
QRTOy/UyTLhbeukWX7F2hMslJgmE/K5/tBCab5i6YxiieeY8mGGbBgQeRRDlyjuNpSMJbYZtPvsV
wc67atKKdNwm8xAdKhPk7aPMRzPDpKzTtx37ynZK58TywG01sFspNgIelLzuxUCREhtxZa/aSai/
LnFNh7teadEVXIHCecaGKOsmgB8sbtXk9eG3dAVPUFDjbXjCseI1NTPQ+xKqU2ixX/DYZGy8xhTZ
dhpygNl656VfMCzM2sFVg87aqMxHbUNSAOPF0DdQqsMJZMJ55Nh+wvhqvWUCYZfAF1m0o4g7ZENV
E6Cj/Mf8NptGl+1lOA3VgdSYo/wBEwDoHRGGcEWtjG+J4IBIiGlFPEB9xh5LAAlZFxIo9USEj6Jf
GGnGdapZiwhr7GYgsoVJ351lSZi3r2Oju8jYZuh+WQ5c/J3JiQK0Dvt6ArO3s8yR/6nnNB5TYQ0k
yhbh/JCPNP41WJSbd9czYmvhjfs1DHhWnlnTF+jxuZ+s0LdQ0WB69AYJNyHjvXIGd1/ifbhRMr9c
WFFA2xJWyYXBii/CqnIo2upMOolMAvAbNSA6+r0CANultjy5TrO3NJWun1VuMDTTJ0ETlYa2wzqO
ayCnNNKWtP9uiVJpG1tT6sqJ8Qu4g2NTDl4Pr1YaSsAHhnfBAs0A+oG7OpvMaN81HVSvZelzmqXa
Zf5az/UXzqjmiiUlsUMnROmE9OBupF7r9xE8sR2RFqgO+MNv6XwMORwUDW+wsq7LztV2OYHe06D0
8OsibeuGRnW/pS2ZvVIaHgr+qBd82olPKtp9HVCXy00XghxK6a+7cAhLnU0qBTaYvilDGuf0cywN
ccL/MlyZXA06TZm4f3Ry1Yx6KJ8ppqIgncPlxvbwouCZ37f5yvKFbX2c7aHfC6oE99ZQWFxgxLjS
MjSKzHIMU3hkASBh/wKcYvCIx9dt+VXDym3k+99PFDWQNk1oxcP2cFPNEV6DZb3lEM/e2/wCLBMz
OprZ1MQ8GhfzxcDnwFloedXbAIjqDO1ZfB96We6ogDECfHLiYFMy+YxXhFJLDwJCRS/bLmW3HzSK
SEumj/VTz+fw3Dddc8Nq17tEpCQLEav0ki7PZF8b8XCV0Xe4pfXSPuBX+Fy7ZnIJQz1+BgGlg8cQ
8OLT1mYSWLsPe7fE0l4Y+lWLw7jbJnzyb6zUmfaetJs3d22+be3MN6alIzxorYV6hWsfCwzut5kd
LxcCu9mXsY3qTTXBwcvmUj/GevQcNorOQsXqIVeOQ75uppWU+gB3owvtZVKhHpisJ0HOJvqFobVr
VLSJ6hXnzkQuYhMIjugeNUlw3geH3FL66UyBhzC6aYfJ9rY1AYktGJCVmh5JMLuww0ma6tnP4Kn+
M4c6981AKC1MrDdkEWYKM6ZJwNFTVglNA86TTxXxVefeaFI34siLCmyeD62Nr/L2n/n+L+l8q9vh
z+b7q+/jv07fm/b7/HHA5+O7ftmvAd8xPqEf22tbyOqZ+DjkO9Yni39CLkVHdvuYSjcFvmHM4660
sCLTkoWf4rdxwv3EWxh5kH/zPv/bf0f5Mwx+sv+Y8T2dt5vlgoLnXWbiVufff6jJ4bhU8FMtqkE4
mYytagxEjqhssouYLMsF3sZ6uI+slgi4nsT9cUhUd8vSeSj2dD4RmGsodadsNMNI5oS9Ab+PKLes
6PaIYCsmCOOtDuRDUZnhYbhaJm28ijJBbgWmWfgwSWW92Gp4y8UMnTovHoY6tO67rFxu28Z7KKsI
/okiFbopaRmkxlMgwOGKXM79uAbRXUzCd61NWKyrOv3Fy5Af+dgm8k6pMTu1fIwC9miEQ9ckx2hj
14JGN10VUwlKQxPiLlykBj1U8360sgHKxB6bCMpQENKLhhTnKmlHsu6D6IJlbL3tYtIL//5CZQuZ
3MaJv/D3n2w1reWrRzEggpBNcvcgOrxymxb9cYG4sgVAyxe21kh9gESVSFlgeYX3PKQLKHiVu/oL
ToblbFeDx5OQhstCB4nbjS3WZq3nuwui+RgqyFy1Sedtx6Q0egQZrwFalfCU2oytsQClcZkKZRVp
r31vWPccsgVh5t4Ql43bevp+tET+NGc5WJwh6sVLU6wtFNlEYJAwTzxdu1Wu/Vji0dtORh2eeEjH
3zRMB1cV6sX+/edjs9cceWc3QA/5z6ME2MJ6Zq0ZdWzi0Tu96dW+70F4ly5zW1LyIrcuoUa1DGuO
v0vkZeQKdoebvqNu4ZLZOo4PYS6yhSOFqOcupnKDvsXFgCOShtC3FJP5aTHL49CYHVfQdOh3XRLJ
FyobXXsnqtkFS5ZRidtzPX1h8cmip29bDB3rHrRtrSSgrNm6xy+bPzWakd/HVTO/1FXcXjKuew/p
MhBcMmRj+0guBm6YProIazN+TrEPsCydrQut4i/bJfEJOa+z6AaD/LdNF5RGa5Gt2hOLJk9u1ZiK
gcvaK+NyeV3UOO9ds/X2eS6NH6NtjKTpmqIoN7gPpvVSybJ/56V6F19lecmf5fV5tbNLW44SpzNh
LA7ipnRSmtOz9i6kVZta7DHbGmWW+Eunh+fCLhJ4wWwC96LzxA7OvfGU9262x0miURmB5TAnnpYU
7j4TenvfleYLZclgsyz9mcaemc7uoV6dufDklgDf77mIKGfetsRudpT9wnF1SBBgMCLoFaJRsP11
G3hMeXnT2ktx22oGU9Y8kw5PTHHqI0VwAGRfUABcWWl9HVOCuZxI0XI1z3CZM7pYxiP+dH1jFTOB
QXbmfFBZabJ1xB3OHTjhTTVir1LdMAWrI4p6+zBdtv3YajDqDBj4yPbXrA+yCyRJ6wafLhxGHGD8
H51WJ7dW5FxHXc0zL3OvTnp/nHTnZVi05BwKEX2dmzT9DkrnyM3R9pdqRVrYhj0yYZVQDufUsNVW
52veltrjQ6+lDaRLyuvre/aHzKvjIOKgjwcIwmwIl0dyyTqyZB1fDUbVnBa9Kp+IW897WTs6eA5S
znCHo0oHHzEvzH1D3gFlihU9or0iATjyoBBYOEbdH2x7vhjDqryNp6V99vj9jaMZLlN6pCXdaX17
iTBIEGgFDWGj0WasgmEOK4vpRK97kCOxUwr8XlVD94GMH2zAIKw1ctzLsinSi4E5nFpU1pobenNA
Sho23SCNN0x7hiK1HefirVzwvTTJLI9lWDtX5dxrD6QBefj3km4nnDMphDaVdxSWukvDlZBkgIN1
2qc8dLmVjK6F39IVwL2NJ0uddeEPj4KwU44nzZeY52FIrp+iyuahNS08o5qxcH1b03msDivkDHct
J0xT2mqPitMc0X6lycdhlHfCWr8RfuzJJwvLT5IPNJ2O+oj3NR41T11xbM9XgOXKmUvS0gVtTzSL
mlbrZ/PVP3Lo/yKHSgMv55+OS2XTxf/y37I/wvR/fuHv1aj9ycIryjqSv2aCVuIPq1G8igxU/9M5
+h8hLKrGTMKN60jzIYRlfVqh9/hDdekSxCJV9Rti9CusCf/ov1bsmQ7f/8PEZLrUpaA3GBKjqeWa
wlh3qR8mJprRq9aeHHm5sNiNln3SRnMXEjTiwgkiX+tML6gKh+z54GKf26D8Lq8aFxuxlYk4tEOl
XYZMe8Fca8Uumuty65RLey4jdYgboz/RH+X4BAXti7JX2n0Nz2dbss+/6BIU18os7PsBNewxdb1O
bXrQzMhodcl1l7CFTaCHGqRFINaxMoD8Ghr7tGZdwc+Nb9yKDnhDz7ZRNCcexHw46vB2XOrriS4X
h9dxTYCJQ91y2rlorFsnt0/CDEF2ZJ4fR/W33hLYPlOeDwXFM1tul/MZVkkEq133p0H/Gms8QGiI
0YKQRtId7T1cV1fGA9edvaYs9UwfcRq01Xps5WYAqeQaG6IZaFEGlkV2xi538Lpg0mkORmHz/QtS
F7xSpt8p1zvMbZ/cwQov/QJ32KHKJLNQOa9JjWo4EOy5bmZP5waYLQF7E56iklIXU68M3PKW4UcJ
ORUsIRO4pbw9ZYlzjoUXchAXd55ejEEXOnukIeSpkY5ygBOUnoBeIiKkA5bT9xopoS1suifALDw2
ye4EGDY7vyOQ4edzT8OMpdlB7vZfipaoxTQVpwr6zkXF83NrENYqF4fcPOe7tdQKe6QNvZU9wabG
k+NB5e64j27dTAJxXkLtaTaSklaW3iJBgWXF6EHl0csNwRjayFFyRD0A1GWrLdzBdxxQJe0kLEBI
2uy3k24CAIIVYbnRfuppXanJrgWeSD9XU2Ve1GAGZ5xcW1LLyDRtM8I0jvax0Tsbr0a5ydmwZWn9
ULb2kzstmJJHZxORuNlpKtEDQfnT3qmKt8VKP6d1h7WrDJvtmI5wJbxUO9XS+27CzsAZ7dHPk4oH
ZsmNPfKWcJvo1ivTctdHHECSCgY8dvSxubj+TIoD4TdYx1qm4vNsogfRDnYxadmXZTanAKtaFaRJ
Oh8sFRWsAUAbEhMDfKrS2neiyjzECykiEwrPFtx+7WeiedHaroAvP4U+SQngc+Vc74XL32AJxWtn
M+/vQLE/YnONzkqPi53hfom8Vj9NkVNvrcrWHnJTgHNncjV9J0+SuwL3+Va1DDBpFs/7ipzaw6o4
Y68lVL3AgvPbdjkz0+Y7Ym5jwKRr75aM89DibhioCXABDkX9JrEbSOJsXAN4UJR/WbAtSP6lG8Y+
+yhkA+I5coeDlBEwnUFe4HPrfU3G1SP8CF5Fikh9aabO1o68EbIxEAjdKumlsFL9kfIOCFKawHg6
0NbTxZWz9XqijKR0FO5oYwYK0esn0bWjBVyDiOV21LKYLhAQ/0jvNp0bKmN4wYbIj9pfOhr3Os/W
LlWJkxVM2ZVmZl+SAfB+qlyIoDXL2t4dNN9ZeD2rpbUODoApwqn6jymMqcEbS+u0uj0wSXf3QAaP
AEfsk7s4hKUb684O05qGOINyekBWNC/ktm+a+Jll7X0lCnaXkF8MRX+T40ZmeEnEfk6074W5zLu8
IcDWOZfJuPqfHbXHKzlvlKnUzom0BgpwW/lzOOCHZwm3EWbyVpfkpSJ3uW9LOR0ciq/wCTraZnT7
bit0dw4kdwlcjMQw9chuzrN0dn0h37wa/oGLNgv/p7XuQxlH28Kh2RayKPUsKZmp+vvQ5iMwxDkE
IZoaez0n90gWMduluRzQoAhRzl1W+aNXuIcYHmmZy8+23V5imU2PyFhP7tiS8SLQSXWcYR97tMoH
zxuec0glPrrrdztGERzCpNuOEass0V84ZtdcVa48JSV4ZKss8zOhB7w6zU0eh7CYjJjWwrr+0TTw
oymlDzfW0pd7E7+mH7LOD1DZ2ZZAIkYNRgizsPUe8pSqByP+DK/Le5hNYEu5EheLnfa7Qc71rnNZ
0kwu31Ety0PN7eWmJaaQCg6hSQsnZlQSzBCK8l3TWxbuPOu+yhC47a5OLua6PUYNC3pSxsjZHfBP
GjJ1Py5q+zXPppcx7OllmoEA9xKfbpTHu152435SuHvBvltbpxi86y4fbvTIYX1imusPTldA3Ybb
zuIOU4R3lHOWwYh1cKoTbvy2maPga8+9B/i0JhFrkIvkWdj3GP2XhmdN0uAACe0Dz9/kBIN63EfU
gAWjq1nbvsGvQa6QWPRiWDva0gy4nhWtiezO9pGTPo9DYh0XzX2Yu/aizSDqs7r4YWiVc6JFLtxp
FD5uzMoWO6t0gMyYhX5yq3UNBQWcTGgZ7hq7gR7nzjhUvuR2q7pHkwApNDeCvbWnDhOQATAttOi5
5fjUhUMBgz+t7TYl0sG7r3ChgzceHBUnpjCUDxkgYKs1DrUsE5LGTsU1/NHox7XQkZx002JLsNqS
p3e2qUnhYUhXMrTuDJMLXfNaAvxf1Kkxhtbx6M9yMamgUNCHHcN6qJqlac7/qJF/SY20bPmnCa4b
3AZrfPpNJf/pPPz5hb/1SPOT7a2uAiI/q+a3Ogt+mQ5c/RPiu6D/3JY28IOVs/F7vJaf+Ee2q4NH
+Bn++rcg6X1yhIUkSR2t4dlr9usP4/SfjdfyvRb4Q1UVC6FVKXWELk0H6sIfGQd5YbRLUekc6o7K
Zr9fG2SAyK9p9JAMJjuNlAJZMplNsRvZBXkb2TbNER+10HdL3dDuE1P4ygWz7XLLjxl8tA06Qu83
3tcK7/71uF6niWPp1Mr1k9hQmsR9u9BaeIBiBqFm58xdmtEKLeBhzWKXZAHr5SaNKfDFh0/MZG5O
83q5F66p48ldlsdQru1BZs4SvXlXBEjb1fdRtuoE+rtmIN7lg3clIXtXFcp3hQH3V+YzjIY+9TGH
hPaF76iS0ddxFSemVaaw5jLtyZohXkC2QcdAAkXToJoQpxWlDjIoV9HDc4mlDasQkpRxdx5WcUSs
MkmoY2jelKt4Qmkwp42DjQM3PeLKtMos2iq4gJj3SGhUIXftVZBxG15modHjsd7v9RUiCJtpFXHk
KudIj1feXCUeaFbFTbfKPt0qAIHILG/SVRSi5QN9COucOlmraJSu8lE2xgD80La7Lc/Ls3JEpAez
Y6M5QedkC6ZQopDGu8sebaql+vletECr924Tol1JLY1opF0lLdX0xtOUZ3KX9oa7LxCK0b4gmJ3N
VRCbDZ3YWckd37KG9g6nl8tW0Q6tk0E0+UerwagwC3HnDDeFlyu/HU2YhZF+Y/YrY5Pz37gimNG/
rhmkx6YwpuuhTa2tV9iB1rrdFlcCBowYUpChpvwEFTu85OBQt5gTzXNmyueEwJOflTB8UGVm2GNR
eD/3Vk1FjFUcRiyCeinobsV+eQftVb8G5OT44WSOx8iGDp8abkDTBLmIXi/9kN0wYNShDA8pMKQd
BrXshzeOX0XoabvSNMMSLTgXd7zJaazGUIM1V9C2ldMkJlxrJD8uTaZe67bk3bZlOL2gqzbeFG5t
Q0ttX5YCzsECZG0Xg9SE0+HyU7axtY36iNtRL5JTPsTai+nA2qngW91ZeVWdZwgoJ8dtgSxr8Rw0
Yhq2udnEV8ZQ877hbTtuJnuW+2qOw02v4sRPdaqlATlxoUGAme7msbM2Q5SAzNvbZjFH4tEN8ykB
pydGBitLLKbd++kYR7F7BzUDGMF21qDI30uZWeO9xfRtmRsMD7F4EqAa0kC30uTCbnTnFhhPGD9P
5lKA5RdpDp7KK1G86U6Z+f5DcsU2Tj57JNj0TU6xAt1fTEVNYIpSs14mz1DpcSyZsjc5eUR+mxRr
jdo3JW0w90OSmCMLi6QnVBJFWmpQWKQP6WuWdQ1FaMuQKQffpNWSBalAg/tDKyeebD2Vrq80fUdr
h4OA/gWPr+DtyVVWDyZEQWwfIpnWuXKcIdQycrluUBdYCqLD3Lnma1+qsfvqZB7U2ldeI6+n7Knv
ylNCuxzOTxVmncF/2WF2xOPDzn0TQzsPHxReHczJNfamrewagoO0zkzBPyf1XzqpoR+wRvvvvsBr
+IH/sTH8+QW/LYHrMbyihrj6cR5zDv/7hDY/cXKTpHJWm58w16LJ3ye0+OQRzbaRunANrsf3v09o
99Nq7Oco4q+TL8fH9zdOaIHF8YP+ZSGIeYLFJJ49gwXWe9b7o/4VjloERtqyjjB6Kt446ZLBDK7C
E7mCYUu2EIWa9RwkY8xMsJDDk4sm/MoVenq0lFu9mkQInzGptc/RhBT+4ZX8pdf9i/LBm5JFY/t/
/88fyVv8dFLn1+cHRJC031lhH9Q5j4MnFKNnHtPBLN8sqNc3EA7U2k3HJ75O8nnvVTr3/qpkpfjn
35ssxh9eGyh37FKpgSSn5dqm8YcYOngiWmv6pD6GUfhS1CHVFGOfeOfMQ7T27Qo3HQgzHAbGbDsX
k+lRMpk2yedpUcs3p2/rwa+W2ThF2PmCzO7zfZc3fRY0dWnfOugd83bqKScIx6K7xDtX7VC1KEui
6GcD+54blTm0xXUsZx07tWCg192actqRE5UHzoKZGaOWVm+MDkPagBnnFboENVottr2ldcsLpzWX
oCnz/o5VhNqVs6nAjXYGUbWo9rx464VxujUSU3/WmkYLIL089GSA86251NyWHbtSV41JSbcWa+OA
WG8Mh1krOPmx1ZMn7Ig5Ls440KwZIhNUhPO3Bc/DFwX3FHM6T/xLa0yRZ/BTPjOvsLVNdNYgGDDi
CW4xTIEDi555R7GSvZ88NnuaKccW9IWs77xeS2/1lmYTP8VoTtGJbvsUIeoNFYOTF4w9OYHdYEwu
vm4+SndT6EbsnOqabPJixt2DoNY+wL019scVz01vgVTd3ZSQ2twKYwR7k2AV3BUiC12esF22nk92
xbCIGrwWyjQ6EkKUyBGiORnltFmoF6po6Dig2Ejwr2A6N6NlvTjp7AbgWNVNpppphxlFNsxz5ArM
hkZUiJST2OkpfX5Nx3w351LbL9KNvtWxHHaZnhCbGQafT6pHZZNT3C1yHtiDl316WlI39V2rc95i
p6sOdD0ugZdX3WFOmhLtR3YRdpIUo/mWy/mE5IbOvGdVLEC3uGBOXRE+GamksXCMuS7mjhV/N0d9
uBbUXlkbOMzFdxwFa4HNUhsIlwnVnB6EI7rThsUyNrZDYd0auLuP3w9FejzWE5ICVHu8pwcumaoN
jriS5LoRsgBPp1AJ8uJd9k2lRHmJmzTpXurl+C3LhmJt4YsBjmwqVQ36ua29BhhCkue0u6nBlNdt
C0pv6RfjCD8oHV7sCVTnJVHn8o1iTwCzodcTnHZErXVfVdinOTeCrsYMxxY0CTrqWLSgDN0ZYINQ
M1WuTieCHttvcj8bMAYPrEZJHmuhIvRaqqaI/KaPo+ozbX9EMWimW0G7s6Ua/PyZfmCrH3MUdOqy
icek8mtUrLe2dNYWPLq2AT/iL5yzNrsDurE+DAG001aRqOt06QEo92VNU4j0+G7N+rsxPeHuDRcx
BjWGDFSrwWyfu8ROCXAkAz89EuVyqEtMA0k5Vq9wLsvXccA4SOvlQK1mPPJBDrg7TNqm16f+i05r
i07tWWNBXg9HagEqWZVvTZsj1FZazlpvfZSj1/M6mfDUgi599wpo3XBFV/gCisDQGJez0aBqdz+F
9K4sPieBmN+svm/06kSEWee/qJBf1w2AzdCyNqVYxuFFRZSmtbg1LPXWzx3jLQVB7UXZLPZVjeN8
8IdyKLXdCHApXfMf1b4mS3Q9q3hAQC4T2W5akU63jFLy2ixLPlgJgtp1Y+XYvxVTtOXTQzsc4RN3
ZNuHLi4uC8KwWJP5CXjvkkI6KloccOPVpGc2SDdh7yvwGJ+BLNOcxIuTeds8ojfML1171jd9PLsN
exNnfCVGXl7F9uwBEbfTkupwHfa8hD2ZjW35pcUJhpfEPg6el1rrTn687e3cyH0NLMCwd+M1fCPc
BFi9LNnRmPgad4Lt+hkPekjdm0b6LkZ5e5BZP9lcN3rrqzUoktkDXSS4LCHJyZJMCP3l06WZp+UF
Mb6YApKlIfZeo8FONTmQwJ0agV8tB1kv5UKYpw1Z33LOLPzK3uybHtnrjagLR8IFaqnD7UtJtG7u
oITs1WjMPP0GO22YUmEtUfBp7iCecNHgwv78z+D4VwZHIqGCieG/D473Zf//3aD++sJ/b1BRM4Vt
UeXwG0j5MVyKRmNwJcOowZzy7wGSNSkDIgGSNTjy7lP7HS6V1JuvCo9tUHPwnjj5G/Pj+yz8cYAE
lYleBF9TkC1hV7ua5T4OkJ6ObBmGtXbBU2K4dS2zCBak/mORL1ngVH3r6xja74zc5hNSMo6IYfZg
sruYZGhvfpgzu7gwWllsRd25rDN1WshYNaqtKkWK/UjFQdZFd1FlHMyMwrPQXMcTUz2NfXYzShoL
s3HtsianToAF1SBsTchshYJOZWY6vU5mLu87RRSQcl3MmoS1rsxxaB+wCMFTdnBq4M/Mv+kaUH/X
eKTL6IdRgcbBAXc7e3N3l5b2WsZEQRP9cX1xl/BIp5/XrS9mB1sKBUNFBj6Qps00JwI640s7FtFU
BCkT0slE69h1bW9scakuNt4gXb/CqS2nzWjCux+mCQacM2GcBRNH4HLRGz1gEgxZmtbWpd64B2xG
d5WOMdvACXQGBnmhwqnwU2zxq++aJ1RMrqSu3XDX6VWx5Q1TBq4SzaaG9rZJIPyAGKF4SUEIXzqK
qR1Lc05FCrckLKmw7U2K0ycZoW9NijQTghJTX5Yv97Wlan+c4ydYt/JxLCz7OJnO8KoE9ZExJzcw
AKMMr7BeEdTEuJw0yHVaLPSLQYXGco+5Lsv6IIHQr33N8gnX8YaRVFsQPdqUGUmBJd2y2DKZTWGd
dZsOVtldbSj3yos8PDWjC7eGGMhQj/sCgfAAJpq8b6EIByaCpqmpYKjTnE7vgBpqRdzR9tgaA4Xk
iXVJKAEviqCNNdCyhXZFFpeUbcClya40+pIrzddILLH8L39K3OUvxZue4FUA5w9a5fDqpzhOrqdb
pfJVNm9+SuheWyarot4A00/HW4bIgpIAGllpD3EW+ml3jNl6v+zNpWo6MATviUBq9IgHasN7VpAw
aU5yUP7MEeq/YoXZz5ThmKiZzCG7DgKIYs0iYsKbbsf3gOL8HlbEi0BwMVszjMl7nFHDKOcFxDK0
p/g98MgxwX2hW3OQmMVwzCuv/mYtUb34ZS3DOwUdAoIqmWamuqyKn8Kf8cp0plezWFOXyzDaAwb6
NYxJSAFygaBWBuWUtGa55jbB/hDhZLk2M9iswU5AFdNz9h73BGlrfK7XDCj9qtF1veZC7TUh2g1k
Re332Cg/gH5e9NYiRUaqdFrzpcmaNLXbRj2xMCR+6rxHUeE3IJYif2NVXLOq8ZpadSuHAKv1HmaN
1lwrftBu4aJB2rV7D76m1hqCFWseNtZJxvZrRpYDNdo7nNyxGKxrLx2ih/A9U/ser63XpO0/B+Jf
OhBNpIw/OxAfu7f4o5JChGP9gl8HIVQ4UAq667o6sDn5bqP+fRAKKAtYhUBrgHVmKuMQ+q2kyE+c
TcgkK3rht+vaAb2g68Z6WiG+rF7tv3EEvu8wPuw4wC0A0NMN9BsDxB4q/3+egGW9orxmbhr0Z2kQ
Mt2xmucd9yIiRYVpHEn6Zws+zqi6AL/ffhPznOwnMmQ3c62aQwNS6YI5fUJn7wE3J2K6i+fZusG5
0+oGj8qJKRh6Aw+MARdxYZvhyMNunlRNqHJwPfMxDievqA6srrEhR1zHcf7loXbtFeZQnHgqNTid
JWwdl5MNqGV/GCExT8MxctCBw2MI7iU9ganAHl4NvMj3miLpFVRUQ/8/9s5sOW7k2qJfBAcSM14L
NbJKxalIiXpBsEUJ85QYE19/F0rua4ndlq7vs8MRDtndVBEoIPPkOXuvbW2idGT2zr20TMjyGP50
PhbbSb1EbxUGrouIAX33AJ2AwL4xT85hUcS7xjVm9KD0Ky9lgUxx7ipzz0VVBBn02h9jXCQXL7Uk
vKYiTnHZ2eduAkBFrEZEZGbYv/oCKItsccXj2paIvjFeBn41kDYb+NPsGuVNGjGGZamZM1hfm5Ej
bXM03LkoxaJZmM5xlA3aAV3CCIKX9VE9akr0sw61PUsXNkxtG+7OgMXcQ2jRq67ZCz0KxeIEyUhs
nx5g0CTyQ42iCv/pimAdoxgO/10R/k8rAll/jCX/fYn8/FUy1Ol+WhS+/8yfA1DxD5zOTCqJjf8+
5vzf9ipeDQtSpc4Q63ud+8MA1GZR4IvyjH95tf9VHgP7x0BhgbMUTBnc/2RtQDH5Y3HMgkTP18fz
YVKDA0xd/vkP/UumEf2cEACzJ8gXCW9MGCV9LPM3ncr3XVIPhjzXyMpn+ixC+vs+JdEDhomHct+n
JU2HQfeBFE9h9XlRWN8VDj2KnHaeXCOUrb9vZv9WQbl8Xz9eIuHDEMwc3dMBdtJ3dN5dYuzkhJ5n
6Pgiy68oK2U7UtEKPhcH6EPKgPU1Ym3yV22ZmGs8fMnXSaNu2DjSMde5FEAD+zTZdYOXB2ajNTf9
QgtvvbTUgjRH+9EpWW/aKMIj0roE1Dn5uP7hofqbNvPfXgTqVICjOGh4kN7dQV1aNTDM2d+TOGxs
JoueGtmz1iFxR/XUMP8hVjBzzY1WYA4gAKl+GelNY90GYUlEnz/dkdkz3VUtNBZ9mJMdvdV5O+BX
J2NvyLbeMIpLkfTdVpVzRzY0eP7dr6/hfSN/+R48lzkCGyR8VuOd9ae1TOwZLulFFLTjWjK4JeOF
pAqX08yvP2nZz37Y767fOJuwaXOO9Oy/gARsyGas4nzSgIKS0VXDl+d4zY3szOZetxHv/frz3r1E
18/z6cBbBo844NvlCfzhJTJEW5bg+fi8KJH3rCg4Qnuagb/+lL+5f6ARLFTKHogGdvOfP8UHkQT5
T/P20hgTTqrpt9r0k33Wepdff5DxN6+rbVBi45xhXfjLopBGGIlGnsG9gSr+MLst1ajPM6MUX5wq
TLqPImaGD6M0e1CD7Z3qHPejlZLOiP97Pha23dxL5TACcQYbij9xxQP4SNxC0TK6QbyldgnP5tMQ
0e8JzFm30F2l44z7KeJD0IkS6uxBLGsNp/04OnOy//VFmler2U9PCfISwdLgGsxOfN9+1xdYWod9
PMtpPwK9W5HUMB4gSbQHDX44WZ8tlDaz+oZpQVsMyZwClZvu82JRnIm622a1ROdGWHSyYvq5bpwS
IYGRJWfbV9ZndyyKjxwpGE+PxqPwiyWAcsxJuYaGeoHOTz4mrVckqvH0RHIR7IYoUTv4uoL6/jPL
WbZ3Otu+jXrDBptXUYE5fkx1EuLmwMG8h9ipQAsmxYYKSOxas/IusAvTQ6qlwAkBC0GOjcIvMUgP
YBlZdLDqebitczE2q2F2rROD+JySAj5gPRhW4Fh1Hzi9U+VBJwDIZuB+n7t2SUCgU1EWSrvFl0tg
HnRchGdxt0E/be7s0ErJdHVADxJ2zWTfnS0YyKZ+obVSfEQ3nX2DrFUhwdN9uB1LqALS6WopHMt4
+uQyEFq7hSGvybGHVIEUwvTi3Dp55q3hdOHoMYtkvO3pkPyB1st+1Zt2o00+ypsw+6plmvdB43QH
/y5hDOTKGypQfmtHNEAn/MM0aOUZ7g4JmhPz61XEHGlFmtUOH81puZ9rgjc4WPoewp2KwY4ozBc7
xoxjTbG+RHsWJyus1ZOWZzR14R7NZ9FrGGPVck7T2V8w3Y3mjpaqd8DFbL5KYK93KfepPHSUokHj
tuYls7bwmXkihjxb9Y1pvlaNrLZZbGhrs55Q8xHGK59K5OZk3gMCHEIaxO1URftR9ds4Nu+NsOg3
rG3DocsrRcDt1HkL3eoNV26xlo6o75XMPyQhiSVMw0AIRHm/7sOM/nHBSELq+g3R59FKjyxrlfpT
9Fim0Ycwcj7Hk9L3cdfpD6GYFXkhzke0oa8GLYz1KFsQ9KnjP5Oo6W1NKcXJnfoRu1rmr6phhral
myhv00bjIKsTCkdgLktUPwZiCZS30mo6asCtdxnEXJQUXvii1bHil5nCLcpAK4izxXYn9QZ5LJuR
u2YbQvUbeU6JDiNJ1n3kGDvZttrRnqvq1BFPF0hsT6/p2Op05FuXjoGyPdruRlrfzmhNWKZaQQtM
CesQI5rZCzPR927F6+JoKN4z9OYGuugNlrcYUW6M4LeLwwCDfvlFDlb0KUXq++a4rfpkDnK8KTxv
OGSDj9cCufcJJiQTgi4jkDHUh0NPUNqtpjKIq7lSkYk82G3FoUx8d4bM3xD/VuhRgR51np6sgbwV
iD/xQc/gWlp5ZQWpYq7qm32yE05TnhIso+hmUZFgZwDxXfZodTmVNTeMlLO1U/WKYEIwIU2rZ9sw
HdS3oZNjddZVlK/DZew8DwwQZEUoag3Oc51E7BxiZpBo6H290YfR2HDF8sZ16NCNUmVYwnRF/01v
P87+aN0avKhnlehNv87CDvOkDlLzK0Pkce3n+rxXjAu/xO4U4RxM3Ofr+KlkQnjRdOqLvKrjW8yW
VCcDJR8hCjqnPzpJa9Q2xE33goH8pDvZQx5Zzac0NbM1qY7jOtGoCzWbFN48E+YBrVS2rUHWPldd
mx+axG7fZi0mdTa1WHskF9nUlF9OXjGTw++3V8qsz2Y8hzduK9m54AuLAAcQXK1qIRXIgSvHmXK7
GDDWdm8am6aDAQhCMbqd3ZpxF75Ofsbwc2ZljrMIbk1+k6zH0ToMHZcEwgUdPQ00Qvay1N7QrLVv
BQtDMJdtsqs7Y97rqZMHvtuHN9QqdlATqodPJ5c3g8PzKsxYfaMGHp6TQbKuV0Zzk6K5hNdlW8ZO
6EWzg95tHzu0Pw+KD4jXGjrc1Ry6Db+2iu3PIwJbKCFO3D3obs2f0B4+SN1oFqew+KR7NtpfBOHu
0FS7NjXmET+Gbh7tSQfay6IgELbhGmysbR2T01RkiHSGPGXaY4bxpiph84QL9LvrkpWdjfYGaMad
DEt/YOAckZFbDyrecfvd7IsERhufOBA3WFQVOUbdVDKAJ1NEX0tsrkjWwoKprDUpMlIBs1vxeRqN
qZj/e2DFD5p06jeuOIhVywHnFwfWREbJO8nuP3/ozxOr/Q8DSQkuOernRbFLOfunZJcYBdddsu9c
Dp8LTOB/21im/w8OpBDCaFs5DtWj/69uFhY706EAo570DANa1X9yYnXFX1QvfLzJkdWh12vTCF7K
8R/KbQJYqqpCs8eZFcIfQvrKY2fzbV471eC+MGnMhp9V6dkLuSOKn1jrosBiHH5M4qg/mxWGMVYA
c2u7oQg3EmDBXazofsHxzC9ViTsJd4Z3aMLuErILewvz5hU6Ji2eteQGP7VSK58NRC13dTGyzwyG
Jt/ssKyOVUzhbxGO81rqJCAEk9Har2ZN1bdaTg/PnVNpX7PJJUzdJAP6K3A1301vktYaz3HlbiRW
HxQi6ZHc4xrz+xCWl9G0cJkRIt9b576jS8YqXWkXzbIRC8M1GTa1x6buUrgyH03wrbmGOZ2FnNAc
ZLH3Oc9y2DstJ1huC3PWvZjGiMwI0Qd4wZZeHMfzTeiNBBSIRrdWSPz/sIq5PLJhIDfxZmttSyv7
RNwyTCsRWpR5LIl5aI7PjG3VAnaCRwQEMmFGUdR3kNh1l/l8bB3o4mkvLNts4ahEn+hrx2DIYEAj
8Mew81y3CdFXrjNp5O6QsVqjdwxBr4Z+lAN5mLHe3zaJOTdbzXbERcJqee3p+83Al1EdWJHlwaAE
bA42dbnLLHbRKiZC/eJntGrIhONoGyUdm2le2/z1nZlzGpEEZ51b00Ri4XYtVhgTey+0L06PxsqL
/RKipmzKbDuWfXUU+JiXViF/zJF0InImgspZNaSoF4GKC37GNlXmnuqSszcwBVKx7a4In1PLy5LA
7h3v1A3WogKNgQCto8n2nz3y8/qA6aT/TEGJilZ6CBCugCisNDaXUfRwPke3YjRDfoV5MAkRea2n
vGl3Fqmv9B6ndj76JYOvlSoEh4QInkGQMschN2q5KRA3rPTYZXMe32ie4hcYgQZFGzTZ3N1iCOsX
bBpoPqJwAGpuA+FDyDO5ILo9FxjAORzIZ922XajjAauHZCZMIe3e0rSCbIR8BPXQtPy1RMXJfJen
adcEUKqHdlhhpeYfWN4iYJmc5eI9egsoAAzGdoEcF4nc3ND8sRxaGRPV9oAqjA4Q2m8tsLSaiwh7
Q78j1RUvz/KJjksq4HbQHLbiHGbcqoFKmQTpGIXPo8w6L2AWHeFnHQ0yuilUrVedOtwLgB9VR0eX
9UuD93tAQDTJPXAr27qPUrramcnA6JAQKNhuQuAVJllNCX9/ZOZclqLyO8VEVny0lgyI5+tv6dEl
jva5wi0TMJDkl8Wux1OmYWo4+xLrGmauFhpS6yxSl2xxwT12Y0YTqsqXr5Qx63JPUqW35w7LJwD/
tjoqoCDt2VcJVC7Pj1rwIhWH76xCi87UmGaGO+asUG7ayD2eHaG2SVPn3+bZ5olMHW15poSBvCKy
Na/YVf1A/94VxQQets6mYHKzblx3PuVJOzvjAwig6W4AOPFi8qSZqMR74fGcloigfMuvT53HiaS2
kbDZhkZccWswueuLMjIDHDvuQpEPj6mv/Ge+TCdeL36LhzRWzLZyPG8vndW3IcRfY3oceIp36egV
2xlDSKAPkU3t3rVfUs0UAC/YdJ5zP58ePUcrAtcgDGplyFFyMdyAk0OfgKsrMvgrc2WXbdChhTLX
tl+SqsAtY/4wcdTfj8J3vzR1SktMlJVnbhhJEKBgtBmCGRL1Dma53F81xeGzdF1WEDKgwD4YxXg7
CtvaWEACOU125oj1DxwU2CWrPpikx+2Ino6JkGbHuC9FXT4QC+nA6M9Qw6xcjnNP/tVuSzn91XIL
8yaUXbJP8Zi+5bY7P3tRP7lbInPSUyOd5KsJTv+CJ01BVyiJDaGlGDCufSIkQT5ztm/XJfCCChiI
RyEr4CUak5afBIdZ/r+p3OpeoTYlhIWvC5iaN4BcnCMCfFRHA8F71qqYQ/OFmI/22KFvbAIgQIKD
qsw+MCywsW2OSwVJfJcTJOHsnuyoYfwvi6+27cfWZvY4sq4m1aibspu8M02oB1GgDkDzLhjZZ97Q
ilMOW7C55/QbH+jv0i0FBDcP5kCkd1Z/GJmhI1nrw7tyIGqrUy5sfa3uH0RZfjKjEYhx57czVOA+
MU91VurGU1ib1TOqS/kIsO8utofmgcw6AvuiFooOM7XH0u2AvvWcgm8by9Nxs+ScaqJY/xQZ43S0
Qu8yR4bzsWegvasIHAEEN5aVz/tRI+QbJArNzBz3U+0zF6qNu7aNKjA5dWxvcoLKTpAkyOgJm06/
b+Oq2kyGi4IgJUwT5oPE347Cq96gFi0xC4bx+DkE75UHwurtdKsXfQ9EsclzVHzCyjcU2RWR1Hp3
McBivyQG2hS2QoyXfWr1cJ61+jA4KJWD0Uw/T2zvR0KC+nNn6J9H6TUfarrTZIOOU+2Avgi7EwwU
iOY0JR+VT9anmlJxnwmn+4bGUn5WflQ1r9De8uEe/2wYcY6YCeXMszKoG/nJUHN4H8ciXGdORnvE
E9Np6PDh5MyuYd8B+UBudytl52xaw4zoOKDCzDsS0xoisze4NY37NOmGF/CZ4ToqYufOr337lt5A
5JLIhH8SP7Bbn0EcZh/0sDHKNeYS7R4dp712ycTecLvAP1ok3ddtUX6mA01oelU/hX2t32S6fO7Y
EjdxynMKN/RF4EROx7Q9acq2Po1jZCJMyZQEzdoKULFxfGwjjnAmzYcPvSvhY9LyyVyjw4pAHCys
gnqyTmPcWVyhx/kuttDHRTUANTY/7exYPCqgp07F6FV7Ixcfw9TCfp47xUoaHNJpIXH2nvJ8LRhE
shbCLY0BrbFT+OG85hyL2dWB8bhF/6RPK8OozXsvspw7z5fdYyWtno2+HCquJ8aNM08YMTuCRmRm
r+o+enL0BvEMSVBrYU51QKq5jfC2KB6JeyRnMaX82Bq4+9eTkackseuLurJzwPOpNo7vigmUEY4Q
ddFhZR1Vay7SaX5wIBXqAyvQsE8mkl3WXeHfm51OkGfZx/xPw6qP8Pibh9iGeBqosh03OD5gtMRj
JW569JhETjoc5ELngHKX5JmMDq7e5iFe/6J/jvuYhgnSa2ZO5GJF0xA9DTVJ9m47IYtqWvPGqYtp
P+kR4Rd+7IFqdfge0N2OECkLHfS95/aO3KosRu/vFB2mncluthjn2B3z2Ecr5Rb5rh5JWal9Lnwg
nOgxTCsXAkETpjRYxLj30jZZExQCcTMMVzpSxIc4xH6/wlKH305FaD4tZdGgiVV/nKRVbUfDmMwt
PzN9cAuc/oHLevOWNr3zjVbnuEkyx573sU8YaO26zd6XfrjJl9KqJlV9lQ+K3hE+/SqgQ+yAGm9g
BQCiDLze6z+MtTDWocrJwBnQ3GckeB/h5g/nufVq84n9LfvQlTlcwgBXXHGXdrDR2syuHvpiipyH
nIgxaIWaL1egcygLytH6IxOGHm19QmN4gXRqQYh+2S1q0Ee4ZtOpzDAYKigaU5C2XnjfUgYsYZs1
K68yI9hfAxlis0nzNrT8lwjn48McjmRBFVG8bbJenezWts9NGeMc9ptGI6HY7m/MKu+Ok2jAS5XJ
dCfsrr3EY3HTjM2x9uZp3fhGAzu/ar8gEqdX0jXyBuFKuJOR90yhNm5pyawHV1r3tKzyfGUPWYZL
cCpIxIVyP4pt4s9kq4yWJPqSWUGVrgrDmR96U6//mLIiJ/0AXv+ANhuZlAkZFpgWjNisl1rxRS3o
WM0HIqvR3ocnWyd2/4fX1TSkVQlsVn5Hz+LANLVDODk7eKbuQwWjtr7SassrudYs9ddu9OsPEzIj
qPM8C4dsTFDJzqnKMCKksftA4AT+waTgT2AsZFaGd1VNmNtCQpJaDr9h/DjHVgXLQ3qRexcZdXPH
7nfoCnbQ8TczjfdzL1/HjYBo0mTUKizINT8fjEEwADCOqGtdSSb9aHIStZPYuMzKbd98KX470Xs/
koJ/Y2LlM5gd6xalwrvBFxkbCpVGW+1LsMOnLqZ0BwECo1brsNYbVf8Fb6xlnaPB682DZJ4aInQn
C6v4kNppzsrHi72h12nJ20IO4lxozlzfSCg9zwOgOYhgFQWgNZchZVvhtG96pJs+B3qrmx8NRwvl
BtCp3Cd9T5lZp/ZrZQ9j99hidGq3cyfE2Aalgy7m88x5IgtCb+LAFoW2Sa0fcRYh9YvBp2syMM1V
+8YjU37zgPo/msQNLZLmln+fYWb9ohcEUsGQw7C4rJ06Byyaffczps0WkBoHh50HyXCv+Bcl6vBa
ODsZC2fatMKrXq5n4cJpxPmH9s3fjIbfDx8ZPNoOAlwP5apOc+bdl55RITNt0Ku9TdeXk2aScjbo
EeFF31tq/3aQvvxFP87Lrh+E45oyAEWv8f7pInuFvLecD8pjZjA0J4piw0iG74d3z3ptE4+zdVQR
hoLhpvrdGP+vn85A1wMQj8PZN3FR//xs14hiXF0RxCfT2rg440g3u0kU9WMu9xV5ms7K6VwOAdpY
cGz79T0WeODeXTuaLaxSviGwOf/l2sfU1hChSlIVRc3fPowRTGY3a4xLmbYcmxE/cPGDpaojMSHU
qLosew5+ZeTm6A4m8X1E+1/o12/bm57Fd/Pv25sfX9sYHH9XlT9Lcq4/9qdOTzj/YJG0adp/l6wz
+f1Tp2dY/1gai0vXk8XuT4keuj74AJgk+SHLulok/1TjAFW1OOXgg8R9xKr7H9G+fl5PmQDweKMJ
RagndHqo79/luZobPNm9c19AJp0D9tf+nujVBeo4Nu3nH27M3ywcP79R1w/DWolTEz6kw+W+W7wj
e1roAZ11H2sc/UurMgCFDP5zlnTLy7QseZHuWq/+kMr9/+OjTVrFHuFSTF3evcyJlompq4R1T3YC
H+2TFboZ1Ai4mPJPXExvYlVpdUnLrQ3hEvzmdf55n1yu3DUsWtQehjq+uPcfb5gJmEh82fc5GYSU
aBo1SqB3PVtPUi0fNy3tnl9fsvHzEvLPD+VRsdB6Yot9LxIpazxgUe0b97ZRsmyAET8YhUNXE7WX
/1x3qCisBHMTa3fPVhJ3fffm0Bvd5YQb0o1ivrar6dpN+5awwHAzzyy6RB2x5IX2oIvjUIdKrJO5
os/REp8Qr6e8pI/16+tYVBH/2gW+X8a18c54AMqd9U6F4o2eSfsiNu7pWPKs9DmNu3zpyXkgwC45
eYjHKWM89+tPZXjw10/1eT1ctLVQit89MDQS3XSypbhPMZleSjxyiDfL+JueTs29EvP0YFu1ONsu
qqaViulC//rz//piuhQ6i3wJeBIjs3fvCn6qMkNqKe4dzZkekuWFUdj77qLht/v5u73meodNwWZL
w4IPREj/804XKrcrdb0X9xayrQfG5PSgSUuktR2aZvs2ZRYhULqzvJ06XebaHXlZNGDkd+DAtN98
3X934SbgZ3NRIpt/eWoNS6v8Rg8ZsDMrbKCxhnl1MrpCH7BkZr+TOP3dS7IIHnkv+Q/+8nejHVGn
eqKZg3EvW3jmpYrpE187t72rV8dCLo27gR4prEGecj+fKRkHZAwBGn+k9QLA0lFzhukhor+LOwRE
46ljYL8RHbOaOB6YmpJCzVtmE+A93vi4HvLtr5+VJRfv/cPqGnx/iLVsnPDvGddpHoW9p3xxHxK0
0mxnqnEieXlupq6oX6QstCD3mFyQvOsjwiHMleRESrdW+c2+VgXlQ5JZaHPmcc7lWoR6++ZJfXr4
9e/5d78m6i7qKepGjinv3mRtMvqBoFJxb88uN+R6m0VNg1zoobg0CB9/U6kuO+hPNwYmBk81ey7a
Vh3t6rtPLLrISPVMtfcjnb0j4xH7NfSZlIW4PlGP6CTWStOh4R0mIZU9UIuYKAESVR4T3Lw1Jz3V
vZkwoO4AYiQ7XeMlSEzGP7jQq+P1FrXsGg4Yi9g/tYNLMx1N4gk8t3UwXC5oVgxwfn0bv1fYPy6J
bNYcOhhJCguI0F8QQrOX+S6laHQP6wx9U61muU5dLb0l/ER1+xIw8Bik7pB2a8NmfE8gBGnXJPQx
fljl/N16oOhABkYKlQ25h7sd5kjr9kjsCNksRaTMFfkhNJd0c6YFosej9lRrRdStdbeqMHdHCAEC
pqa0cXRD581I27HfsAU4pBCnS5QuOXX3EOvio9cW6QktSHUeUnrBa49k035VG7n2SSg3w26t8i96
1oo16YAyXtEjnGGfTEP8puxKOaAi43KddOzfN8xcC6zYZlrfAT0gSmSKiSBekc6q4xLHbEqLzdXq
577M03Fthq776PtNjFgjjaBZS4NmCHr1SM5A/XyaeKhQvD8aLZfwDYu2y/YzgQrkKfa9hY+mwTl1
CDmdnIyop9yuh/AGNoP/qKAhM8WjZS/vtRH3IpF2XWmDZDLIayrwTNd3LkhmGUy+FYdrL8X5EMU9
227GMwLll1fOqZQP7SQmuoTSwN+4WHP47Srbfm0JrkuC0mO1oQRcxr01b3ObKH6Mo3UeA7VDC+wR
Wku4Bv059wSnIOvZmUUsPADFZY824wY1aqpgoVbNCfmaJ6CxVkWcrepk8g6o14A3Z373BUGcw7wD
JQ6NSBywvllEZ2lY+PJ9AGoNZ6tR1+dPMBuTG2MgtB1yqvGH6qqK4x+jQdc3wi3WhuozART2J5JO
7FXj1PEbD8r0NYLcvIyNo3Kt93w9qOg64DJRbcM3dYeAB+uq5grLafLQmGlAHKruzWp0J5hwPtQX
zfaSDO+cxzTlpixzv7i4Q1jp8NvjXFXuunBBvGNjUxbSS5L0iK9b4j0FOiu7DjIr0QQxRwp6NEbm
TPj1Jy2m8c2vm6WlXDNpKLytBlZhl8/geir6Q6hFtKE66hHSWFZ7zXptvJHpDpC5WtGyCvOnSWv5
xlTIXLdA/9MHg+svI7NlepYonspV7Ak2U4vwPFwawoUSQiQSrg0kUUSaL/NFXZcePMSRx6uMmNyT
T8KSnVjRfe8yvAxm5VivIRMT0m516lXi3lmNitF+ncLZf6aN2L61dHwOtDZZeCzWIdcqMM3IuEGo
xRvqARMz+etVswx4OXFUR8o6okMdiNKZKqpjVmbGpdGXUbWqcvoq3cD6zHJGMzO3fDgAQnT8P9G8
CMQIuxHn75NEFDjMFj2bmyMNdmqyUE3+DZoQ6ZlYJpYYztXeKWoK/+S71fRg2A6b+nex1bJGUsN5
pxB93fE6XAwrr31r/OVWLqFFlxaLKJb95bdltMH4DNEQmnLKTgOORKLu8Kjzxyx3aIAwpGPAGtHU
6enDnK9nY7WM4gfAQZuraKBPOG6YeWpciNdhe+6mRV+8VI/K4N4LJKcwVHh/U5RGQ/uWVDwM6fIn
dOM0ZxhhIy/IBvv1GomOCap9q3N228aPmhfSvKl+p6RVD9dCYc6aUt1Mae68XiNOMOjx1Tb8MpPh
pW+MARiNJSiiD6Rp6WdIEoybq5DMF5ln1YnHiO+OljvFe9Ww8bT0ekAeTA96qlOEV+ATkEZk9UvY
5+zmKkMTsgmBHr86IOZCZCoOud9NK/nNB35mWPRwilGKJmkxXQucfilVspnx+vfDj7kMrVXqI+7M
bWXhKtayJl1BTVwioQBmAWizLZAbSLJ3bDv8gigq6Wp5WjmmYKFF+EdOty1clddXSKAPZnqOh4ky
iJ2nW8vx3rPG9i33W76jmjh5o+N/+pFgAy4tm7WNYFAsYnihdkIhKGAZMA8O3/S5bE33wOVUR5OB
PGTUHtwpIEZ+W6Z4cs9YUZy75fG0y1yc9ShlZ8qsnr85HShXLSbf/Yd6JLF9X8QhZ0DhEMsK8GBm
YEvDi18GpARNOCtbWnHC85+nIXEvaYZyedM1OmkNhs8zcu1IxcXIPcWpzPVfF4EsN0F9JSV3JSdc
6uQoun6NzxtWO8vHFyNygauqIO9E/QJ6nwn80sGj3G/20HT4VkE+eOucjZz7MFKCEtsZPoMdm+4m
FTmv0ut4X3VgdhsjmTWs0zZvvJQtv8n1SbSYyLXHMWEJsAU1+ua7kMSKmqi98+FXjAevWr6gtLFY
mgxY9/tC0v5MunnyYavQXtzMTkdRZHg9NZBBEtij0ul0koGKvIMJfxH4KccQa/IEUiHazsQIKjGs
WOd9RMqJvwgqal70hsnh3fUK2YmokVuHFUhW6COvB9551OqXme7yZUCQfiFoNSNfhCPtBbWyuFQA
Hs1Nt1RpM5yc/HvFeN021azzRNW5hkLFu6o47No/lQaK6rQ3UCb3PSeZ5a4hFpx8BL0CbAfSeF56
h6vIktB6rfuO97Vc9FMMKHmtIBOFa5c8jm3f5igSbOKN3hoyz5PAsJZmY9xKwC8xjzzZcNj+HuIk
dEyyERjQqMRGzWMTamE/THIEksLMBGmMJnX79Z+KlQThTbkEoTGhtQ5ZU2nVhlzKMb8pCMstNvgD
jOYRjepIxR6iAw8IahbnJL2ufZMBCb2KBIs8pUi0HMmtjvMKSuvqOC834PtatBzch9RgXVgWVhkR
MhJcn90wmtjWpg7s+OQm6g+cRuH99fm0jD7cpTQCdkPZWNkHt/d4RDy9R/BhZ8NNHCnAuN8fiGIs
vG816GBmR3KQey0t/U2+JMWhWhWX61PhTNnS6jZCwXwTY49oSnFO7aXbkLULT4UhkihxtV/VTHOm
BW5j0ISQMO1mEuK5oO9tVcgteSCtkX+mKITkmvVenAHg4XhfFgdk89W4FnnEm+WGDTsMSjRzW9U8
NH1asdoTYHuLJWO+56TOQ61rAgEWIg65v66AABRop1ahy83uwqvihawIjNruuDSD2ICAo0emGoN6
6FgUqkgO4RakuM9yhUtr5oHreM3MRvG5Ua2mh0JZHAlqjmo4tNGoRHbEdZMU4/F0Q2fQ1lg84XJK
aqH5cQCPMu27fijjW8HEuTqULKNnqS9sZtvrFv1TUvG06yKc5aWze4qQSMv852uCXkk6Idfr+iNg
R8N97L2puDVMG0p9qAWZn7Z7WDFEh0pW9jGL0m+RSZKmi8ZkZTocqYl3MXmBJzR1hJqxI6lkJIKX
lqdPhaKc5yxV3Oek5gut7HGedlqfmlu9hDuzihpSPuJhIjq9rtMPptUKEbBrFgdO9tN+UauogBFg
+SGs8Lb4U0694BgTiyFF5sL9MTpvM01tp980y+J/k4YRjUh0x9RUvVVxggEdfNAqgy4MXbY+aHKE
NY9RavD1yKLmvxtfcJNMe57u6ACOK88c4eqjZgEJPFDjFEtJ18Te9AB6nQpvajTc+kiUrgfljAnD
cTR9XlU/bhhl6JJfD1UKzSajoj5AyMNvOl03k5AEu5fZTqrsa0WNye6C/GCD6AfmEXF5z6EXssJd
D4YRuSL1TY7TgyWvY02rCFUIj/TTGJehFjwlfsTMrPbF+arNE1rXvhmz8taOuWiGeJzgOJL+Pm0l
sx6czBGr1ewkxmXgk4PruumnGYsjslmTtAWc08gHWNTr0PdOhQS7gyif9tUIofkFzMQII5V1TyJI
O3c58YtJqGU3WmVvnWhZmee5YgfibBfvDTtOvlqDo7dHu+5547olLtTOGv8EsWmpMJrq2C+quCIr
PevgusgvDxzYpm7fcr5ZESgpd4jn+21uGYbHWQUhoZ7N4uJ5yAYn22dVos/DLXFTjW0jDA1OEtd5
lcOU7wItg6CaBrFebU+8D3PEZvS9ZLb14pvD3HlFl6zQtxhmoEk7qjO2fHJ8IahzeppiZz7Flkqe
kDhka7BUPqszp52Z1CAD8r/rFDrASqvW7qTmVEBSZr/0NqY0p72BkO1LX5v2Wwo//mtOVfkN03lL
uT0yC6auMo6ibvWToCgj8MgbPyFUdiTOlzAHxt0A6N/AqWpubARcZ2LKvXWUOslHEq+jR4cafwr6
gsDQrLX1nfJsdfbNOnyKwdF++R/2zqy3bWTbwn8l6HcJnIeHPsDVYFt27MTOnBdCsRWS4igOoqhf
f78iqURS3OlOM8AhLi7zFsklsljDrrXXXivZ1LSkx5KfEynHtvt6H484sZJgqxCwLiT8x3CuMT41
sML/Z3j+LsNDYgHE8ycZnlVevHgPyfoHFnv7lwcWuzk2YZoLgcpGi0FQ1Q8sdgUTbJSHyHo0uRYF
nOqQ6ZHGBugUtZwmFdskJwB6v2syUHRtiKpI0t7IKNi/wmI3rFMwDGq9KjSsNeHGjfwmKftTmNet
NVica9db5JFZ3iRWTCgTK2l+o9aRNgs1wVcOSlV+IF8Ot9fFWsnf+TPEVaqrwMtG0K+c0rzICjt7
A5YwonAoJGzEjvjSs0fsmA1nBtLb5gLpXpg0O0GqIZ1iZhflunQEn0SDd4O3N+JwWqAbs61NAZAu
KDobh4O9FaDvmtVuhoaC5b6T4xzTkq2OKYRtrD8iBfxebrg/OPDW7/YImEx5JMio25E0KwRbyBW8
IVJ1UIh2gk3Ehg6xaD9yUPLF6RdCNE5Us0wy4SAlo3vfSdf5zNutq6sMptztvqrjyU7wl/aCybQW
nCbq8NQLSKfea2TmjM3E3osnh2qbz8mm+GjLwI4yTDTLYC3V0RvX0/ElETyqdc7HpgS3iv3pXQIB
TegSbW8trab6GWrOaIPqsQvbDJExXyveBLBHXzuJrN47DZELtTdIXfhQ4e0SWqP9DMNfe2KZW3yr
WdYnBky/GfeMDWgOiU1LMM1URpisODv1QxkE6RWwJGgA/DK59F7h+oDjJsqZWjgzt1RPanqlTWIU
0jSK24hqyB4byAQZ+2LiRMUVDsnFOy2n4Aq8aC/PR1sFi5h1DQEuyzE1tCu9fLm3lKsCmpwv+HKl
YM5RtfXeiWvpGtHAdzW2N1MbCafP6JbX17IHGQgPNI8C13ruyoWO6K/rPuRarGIdbGLdYK2jzV3Y
EPlsvPrMCQ5gBkWpufE6UEcOOs7m9pOTOco9xkLrue4aqEvt01XR0AWxGjPmzsZnzYSzd71jX8nW
hjpF6XX3kpJh8AwZ4iC2Q869rBYfMRWPoc2bwcJr6IpVQ13cNTRGLH/yz1K1Kb/66y2JmCjVb4RU
wZvA0NYzJP1K+Er5xpgWWCkWkyqNslu445/Zbcu7UYodoFJJKy2OPptVleAmhGrUYit4l6FgYKLY
IeezKKutT5SMlG/3oxIvxa0TQk+hUBizYkHmlBpip2OgJoRLZFV9hsyfSDO55mg2z0ebnCpXwQ7d
85bnuol7OMfPrXS/FTzSQDBK0w1I8nQn1879FsJppcuf9rn9ScpKih+BHTNTQifFNnzQGo2KxOxy
K8irUOaMDxRfvnWddCVxPEApUJBdM0F71UPiqldeiN5hDEkYeWdDuXJZcx5ogboQNffucmwuLMOu
FjvcZombDc1j03PzSrnNG+Kt5ewylyK39FPUEHMzwdHNpPxiLVi7W8HfzQSTF8lPOL2C3VtC84VF
5y2ChvqroBUaXZWOjEwUCkvrG0iI62Du59RVTNCe1G9zrDzmppp4C0688nyTCstCczSayalhfdCy
qNYnxf4mlszRlVvk3mVgsb07hjK60B3CW1uqq4tYWwN9IcT+cUfFxSxab6obyzdB9YpoIlKgBDvI
qk2CbK3fA0oH89QIqEVAzWVqbak0XeO0eL0OVGSlYA1dImqJp6IcubfVVq/ogbUwEAklfaFTYXEL
W3f0vnKhrYY3JaWasyjMU8BCNyFQHqnRxTq9MerdR9wCEH4lgF7s9s5+rvOtm1CXkls5VNEo1bXR
DqmzZKMAjeOdYy4C8D5Wqmxzr9qZ+hYlA6RBcb6ZebrsVdMaYV6s0p0EIZkwCD7tCX2otDCrG4qw
0GfItlT1WGui/dLbTUh8ZhegefJkt9/ehXu3/gqKglMJADy+li56/KaflhTk5I+aY2xmhulBj/QM
oTJJLejCieoQCMvJXvph+ZmNBVdF3Eyu4v2mYpY6aD5OirSqKCWP/OJRidlt5qZm5i+1CPG4rSu/
cUmNXKmjSLoBGU2nWWytL0NzhFnrHqAs5bQls8Gi6Z/UOB6PcBXKYmkh1RRZOnbgLYwKkyWRAL4x
CupE2bGtizyVFMQlZftmF5s+QF344Bj7emrmrnlJsI5upJP5X0uwpwQo3oLrnrL2VvI2BDZXNsA9
csSZ0A02M0n4xsvJdJTslHqqM0VvvdQlHJQo8ArCdDSt93iO6SiVXaMZ4VxU5eZmF0UbHJJ2+RPk
8d3UjdKK9EBITYRKwfO+1LxFtre/WBB0F66egZZiW1AG1ReElcq5BGI2R3j9XSJn3sLKcvcK9SF1
FjnW3RaxBKrr1Ts1wvDLKrf6faX50UU2yu/cev1QSvnovvLWr3f067Wz0xVmY3jnmtH+YmcENluj
7+rU025zA1svKJVaYLsxbEqsgzIQjndaAB5XlfTrw6b0XQOR3gLArc4lN5lTooT2HrJCyAmD6dSI
v2uNErxBnkOae47NYTjyJXv0scqFfrxPlcR+5uvIynMWFhLzu0AOMbIyC1mur1Ldf6M3Erz7Ro43
x8OddAZwFyIFVHaggkZ5hIQQ76puFH2Rm9u8UrBp9WYpmsUf1LTcfYgSaXdtClXgUugDb+pRhVRw
ZO4wya4BPigVrlj6w5g+gCB4VQudYTlixbSCkbGshQox8dz6mhKEUp2gnBQ9WPvSv46kKKcuheJV
juYXdaNqrJSjy1woHee1tblAwk+mtF0IIUcxy2sA5oVTfQ21AU9K9z1CiOnMXFONnaWAJlTiqNqV
n+0RW5b2eomiQSnj32moFNgmqLXcZGkZefNCyVDJIo1WUgDNziVd6Dl728SqPWs9zc2SEqiAg3ad
y7E721v5tlw0tOTQC0ZoUQidaM5lZUCqQLNfyRi9FdOk2G/8Czxf7Xli2aQbPbXE+sHdSJ9w3vLk
GY4B63vLyzYPgMdIGthG7U8TSJGXue9wgoVlcbVv9K1hNWzRuq4zEz6jkMAObdueOTmy2FGjkB0K
sew9CtwXRq5fqgXOEZjECVltWMhk/8DucK9AdRubOwS4R/gTztXdCAXLWhxiiYA24TQyFDJcQsXb
EXrebooRBDYPQuY7bSS/86CQpn5WFB9ZvPdzlU66oYTvi2YG+AKZHDEnvFHIt2EAC3BiU9Y4r4py
XU+yUlemBV4g6VQzvOhVvMmh9RuBV84L3btN9SrFLBT98koomRuNqDnsG/0+b6TOc7DpSw3C/tzm
pV1bjSh6GGv1E0rd+E0Rc79Dtdq8cTQPIXX0Cs2XOZKixsxxZde+jSRdnSq1+bEQwrS1kKg1XMRq
QyFbq+x0aZGRQkXXEiHLT2qqkQqG8w1jFbIFe4li34YIRayUkUMFDOaBS9ZT/9qvRjIQgmZ83G6D
vMaILjIxbNr4WJgVEu5lLiXVSPUU6gO8bXWuG1U8Scjfzkmu2ZdwyMu5vttuwVS21R211tVDjsrk
ZB1X0MGxeZskKCgu6w0SjUgBJ9qF7CfQzFI5hVGrbAusTHbYsjrFZj4ycI9TtpL5BHFp9xJK0v7O
wpvpTYrMuz5lPV9/TQo5f2vHUvjRlSU0zHWSFtfU6DrXlORI1wj3w3NivN5IG9e4V/dFNa2kNFko
AMfz0V4fTWRTS+c1/izE/pIx15FFniaU9wQszVF8USFmf7kOR/FiJ1FUkdph9Tah8ossYTYv0g0m
NC7Z6rUg1a8FvZ5FYjtjAjJZzK1CwMLKpwqJNuTo03kgSPp1w9cPBHU/EST+oKHz+8QoYSRtCKAg
+3sN799sSgBEMcC2QB8ciUoqBFJRLLBt6gYqUULwf+v83wEZs2WxRJ2ewvT7cpXVD6u8DItvDkzi
08Y54W3y7750UD18vqEXq39WEv8jZ7S5qeaOf9ZGuOTByqfVn39o5lhrtILABZoLWlyICWr3MSA1
LhpwQ2EJQwbhakmqR530V93w8yds+/Pn3/nZE7QdtHj68w/qhUUh/wmu8qu9oOLswdn520NKNHjc
CzbKzdTlm2D+bS+BefCDA+oFyKbgLH07gRwQwgPwwQ+v+rgTkOSDEiwcU9At+K88/SM+vYWYiyQi
TmjQUJj/2cOftfB9HqDyoENJMEXBR3PxjMcPb8OUhidpqNQFN1f7gwMaAbCqe88DzRgTa8kaklDP
DgFbG3OSQURFyPj9V4bA8ilCPMzH4tV/LI6Z8LKttZOyLfv4tq7+wlqoamOFs5MoA2nf8flaKMtj
w4DTI2xpxDW4tRAzI4Wb7rUMaMqYpzcUlH7bXgBfPp4JYMjsCFRhQaxsvzC4oSBJ7QrVYygoY5NX
rSiiO4+f3jLG8EoRz0DyeJhP32ne9BoDKq9YVuCzGl1UcDYGTAvzS3ZL4My2Ewa3H6q61K1R/34Q
aEhbQ9Xm39lmYJJnYYJQ06IO9fHZDCAh9xsE6pi6IJt6kjbyE5PqZCpIYwSuoTuDbjVXG4AMaEvk
2H9eU/XLkSFOcURFEsU07UOezQQRGaqI16Ia1e6Yg5sJFATZvZdDIj+8ThDPah9S7HzHQ8FmvZCI
CyjTbHuJMpdhhQcIerT39O+XAxZFhMNIvFLD0lxnncA0GFP/hMSI1k2IoXWCTDVc7wlhYWKjUbpl
doHyWS/YHKUsQmWC6XYotPHIgFYFxiiTuNfSqMlj3dRlHVz12aHABoHRfVdrOayJYFlq7yEgqkap
GIPd9W22H68Gpj7WDOHaCG+1uQa3JiIB+AMX45d3BmIgTdGFicW3gX7cC7iAowtOUTWsi+ZqF+EB
TQRKvq2+iyL4EdEwUvtUhR2e8rgXhHUIRyaE3dXhnZglTNJ7rgQgR3ikmsyE0x3RNMY4xbLzHvCC
wb19CsV7R4g8PI4v+NXzbo/fusmokA3hyNKtAIN798S0olC51y6gWGNd2ExAkmmvs63QIja0TJxp
RGQkrsGNAQy6hAhpr17glMRblig876KeswgZEhisNFslvz24fQB0WxiD9Hp+lcOgxl4Pbta+5fNR
gBmKBqzISan9fHCjQNHgT/TsBY3DIrRCCxj62ZigzSNwVuyijwFtg5Rl9w4GNGksMwEQCu4wsbNJ
YNljfgZBCCQa2qvp7wH1AtKdvRdEAFTQAlEu3OKj54gB1OQxIgOERFY73gb0/Lweq++GQBKBwyES
0sr3qX68LQIeciaAgmB3x4bhbYs4GfUNiQCQKbs3yKU8HxLaKmCBJJRgus8HiBuB8fZdEHVSKSJb
cDgknQHJhj1WOI8LhYJ2QRjeWBBZ3569IIBkomNk188XRLTYLSAEMKWhPr5N3Nb38aUxDHXGOoT8
w7J/vCDYMugibj+sFwPtBUWV7N4LAuL6FiGGfUBL6NbjXjAFmgKcYONo3FyDSy7irqz1HQssi4CD
xIFmdxo4ixPpBWREOEx3C/CA9kYFvKRvmCyIJholKBwWn50KzBJQI5F+/T5VhoWckQcR8ky9Dgsc
lixGANo5zx+WLB3gkBkn9Muaa3B7I1xrpfdUEJkjgPQuSmoS6ScLgjlGksoSEHPbCy1eO6QZoVBS
0HcssOyRLMDwo4uWWfaOewHKCXuHEEkbbGoJtaPeMTNQOWCs+e1gdAakcXKCbqFASupYScObEfBh
WmSjR27JHncKjN9H/PFYkGWDbtDZG7B/FNfgzk+cH/uDCFBPECHVBL2iuc4DBX3MSJAIJbqYeYBj
AXX+vusCWAJHZBs1zrYXztYFEzyN6aJIh41ycCcH4gW5L6CkknJGfBRtvm5GnJ2fTBAViwlBJWzb
S4MbC8hxye3G9e/XBeIFjc4UxbTtTnjWCyJqIkQHe+zMsYa0R2rcWf+5oEGugJT4PC0TiJ0YAVht
uFGj4JH17QWOBjhm26j6fouHjncHcYDCfFgS3MTmagO0AY0FFcPH3nukDvWOaAht3WfXRdA1VVOh
aAz2GKmyJPTuBWzXSatpQOltL5wdI4kaEewQ9IwuLT242BlYTGkX63+/LoK0qpylAQ06JPVsj4ST
JjZJ+Jt48okj25DmgtEoafY9R0JFJ0RAtre9Ts8ORM2gbiQnkSRtrl9YEf5BV32rg5l6fvjUVMD4
q/y5Qpm/+sKh8uPHz7uqj6a0A1r/yReFxEb7298LZP5zQglvXvTRh4cX3/xO9+fdA/740ye/dXiq
w39e+atsieUrjlOiKqi7zbtlRBXN/4TLL8toecJHb9K93+/kzz9O7vNoR/ibhvPgrF0BTfduN0Mu
Oz5tuCHQ9284WMb5Mj/coniNLQ2zb8vTZeh/TbIzh8+W19e7bWzpsuVTcnzXbUVN/5bjePVY+I9l
cdJ4w0Hr2/hsFS6rZbY6brnld/VuuauweJF8fYERTRl98U8GS0se6fsr2CRn/tNJwx0vo2/Ll6sE
HZ3Tlttcf9+Wr+hx3z/ucVkFoDj8x7MiQN+W+p9N9cXT0jsZgB05o+8NL9DkjBP/dEa2Ke/eTcdP
/vJsFWnTqL1bTqrTl9fmJfs2e/Pj2tRSYns3TAPlY1AfhkGz7LX5s75Nv0xKP/+hm9vkVN+2b5d+
fLJ6UN31O7aX22VWh8v46bg7gPBEZqP/Lef58tEr81VRnIzpLkfTu33/0fPd5Wl5YYv892+avSBP
ipOR3ZXt9W87x9ouR/3wZG2iOFYgtL+j9aTMzpsW9Ya9m07i4mwN6XipfVu+W33JkLE+7e0Wt+/f
9HZ5um8BdQgQuH/D1YurZZTmnn+6rXd52N/R/vUqy1cnKxXYrUAtf0fjt6ud/3iyjXXEot/R+Ces
Ig+32ZwPWsy5d9NJVngvpsssYac8HS4tkPl7fmC2DM7nfptX7dv8K88/7fEWeOvdbBASkZyearpi
ot5NZyv3vIK74SD2bfj1Ko7zOtwuz44JXdayb/MPXvK0erHIf9jbWpCvb/NvkvIvBqLAkn/Dsa/9
gR8HYgdV973/t/T+Ks9XJyFFB/31b3t3eqrswLS+7b4rlt7xmtKhU32bfb/KIna2k5bbktTeLT+n
EAoQBMjct+mfe8z9tSTJPzrffPg7edO+7fv5YxLn/knkprZYW++Owa4E871DD4u9pyu1/3nLzyFN
37DIH/GngyjKc392Cq6JbzyGq2X2n/8FAAD//w==</cx:binary>
              </cx:geoCache>
            </cx:geography>
          </cx:layoutPr>
        </cx:series>
      </cx:plotAreaRegion>
    </cx:plotArea>
    <cx:legend pos="r" align="min" overlay="0">
      <cx:spPr>
        <a:solidFill>
          <a:schemeClr val="accent1">
            <a:lumMod val="40000"/>
            <a:lumOff val="60000"/>
          </a:schemeClr>
        </a:solidFill>
      </cx:spPr>
    </cx:legend>
  </cx:chart>
  <cx:spPr>
    <a:solidFill>
      <a:schemeClr val="accent1">
        <a:lumMod val="40000"/>
        <a:lumOff val="6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openxmlformats.org/officeDocument/2006/relationships/image" Target="../media/image5.emf"/><Relationship Id="rId2" Type="http://schemas.microsoft.com/office/2014/relationships/chartEx" Target="../charts/chartEx3.xml"/><Relationship Id="rId16" Type="http://schemas.openxmlformats.org/officeDocument/2006/relationships/chart" Target="../charts/chart17.xml"/><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image" Target="../media/image4.emf"/><Relationship Id="rId5" Type="http://schemas.openxmlformats.org/officeDocument/2006/relationships/chart" Target="../charts/chart11.xml"/><Relationship Id="rId15" Type="http://schemas.openxmlformats.org/officeDocument/2006/relationships/image" Target="../media/image6.emf"/><Relationship Id="rId10" Type="http://schemas.openxmlformats.org/officeDocument/2006/relationships/chart" Target="../charts/chart14.xml"/><Relationship Id="rId4" Type="http://schemas.microsoft.com/office/2014/relationships/chartEx" Target="../charts/chartEx4.xml"/><Relationship Id="rId9" Type="http://schemas.openxmlformats.org/officeDocument/2006/relationships/image" Target="../media/image3.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289560</xdr:colOff>
      <xdr:row>0</xdr:row>
      <xdr:rowOff>72390</xdr:rowOff>
    </xdr:from>
    <xdr:to>
      <xdr:col>11</xdr:col>
      <xdr:colOff>594360</xdr:colOff>
      <xdr:row>15</xdr:row>
      <xdr:rowOff>72390</xdr:rowOff>
    </xdr:to>
    <xdr:graphicFrame macro="">
      <xdr:nvGraphicFramePr>
        <xdr:cNvPr id="2" name="Chart 1">
          <a:extLst>
            <a:ext uri="{FF2B5EF4-FFF2-40B4-BE49-F238E27FC236}">
              <a16:creationId xmlns:a16="http://schemas.microsoft.com/office/drawing/2014/main" id="{76148429-B1C1-7102-F9BE-E77F720A2F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220980</xdr:colOff>
      <xdr:row>7</xdr:row>
      <xdr:rowOff>106680</xdr:rowOff>
    </xdr:from>
    <xdr:to>
      <xdr:col>12</xdr:col>
      <xdr:colOff>220980</xdr:colOff>
      <xdr:row>21</xdr:row>
      <xdr:rowOff>13335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FD261B45-ED85-84F6-E56E-1206AB39A5E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30174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449580</xdr:colOff>
      <xdr:row>1</xdr:row>
      <xdr:rowOff>72390</xdr:rowOff>
    </xdr:from>
    <xdr:to>
      <xdr:col>15</xdr:col>
      <xdr:colOff>144780</xdr:colOff>
      <xdr:row>16</xdr:row>
      <xdr:rowOff>72390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B878AB4-09C6-8886-25C7-726B597975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00700" y="2552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586740</xdr:colOff>
      <xdr:row>1</xdr:row>
      <xdr:rowOff>140970</xdr:rowOff>
    </xdr:from>
    <xdr:to>
      <xdr:col>11</xdr:col>
      <xdr:colOff>281940</xdr:colOff>
      <xdr:row>16</xdr:row>
      <xdr:rowOff>140970</xdr:rowOff>
    </xdr:to>
    <xdr:graphicFrame macro="">
      <xdr:nvGraphicFramePr>
        <xdr:cNvPr id="2" name="Chart 1">
          <a:extLst>
            <a:ext uri="{FF2B5EF4-FFF2-40B4-BE49-F238E27FC236}">
              <a16:creationId xmlns:a16="http://schemas.microsoft.com/office/drawing/2014/main" id="{0302811E-2D9D-AF71-10F1-3D45C2B7A7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312420</xdr:colOff>
      <xdr:row>3</xdr:row>
      <xdr:rowOff>72390</xdr:rowOff>
    </xdr:from>
    <xdr:to>
      <xdr:col>15</xdr:col>
      <xdr:colOff>15240</xdr:colOff>
      <xdr:row>20</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A5829CD-5309-FC4F-3F80-65DC393CCC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51220" y="621030"/>
              <a:ext cx="5189220" cy="32118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586740</xdr:colOff>
      <xdr:row>3</xdr:row>
      <xdr:rowOff>0</xdr:rowOff>
    </xdr:from>
    <xdr:to>
      <xdr:col>18</xdr:col>
      <xdr:colOff>586740</xdr:colOff>
      <xdr:row>16</xdr:row>
      <xdr:rowOff>89535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C1B0EB6-8871-1C1A-746A-3FC385A54A0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483340" y="548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175260</xdr:colOff>
      <xdr:row>0</xdr:row>
      <xdr:rowOff>163830</xdr:rowOff>
    </xdr:from>
    <xdr:to>
      <xdr:col>12</xdr:col>
      <xdr:colOff>480060</xdr:colOff>
      <xdr:row>15</xdr:row>
      <xdr:rowOff>163830</xdr:rowOff>
    </xdr:to>
    <xdr:graphicFrame macro="">
      <xdr:nvGraphicFramePr>
        <xdr:cNvPr id="2" name="Chart 1">
          <a:extLst>
            <a:ext uri="{FF2B5EF4-FFF2-40B4-BE49-F238E27FC236}">
              <a16:creationId xmlns:a16="http://schemas.microsoft.com/office/drawing/2014/main" id="{28387360-1E48-9567-4FD0-9AF077B00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18</xdr:row>
      <xdr:rowOff>0</xdr:rowOff>
    </xdr:from>
    <xdr:to>
      <xdr:col>2</xdr:col>
      <xdr:colOff>106680</xdr:colOff>
      <xdr:row>20</xdr:row>
      <xdr:rowOff>163830</xdr:rowOff>
    </xdr:to>
    <xdr:graphicFrame macro="">
      <xdr:nvGraphicFramePr>
        <xdr:cNvPr id="2" name="Chart 1">
          <a:extLst>
            <a:ext uri="{FF2B5EF4-FFF2-40B4-BE49-F238E27FC236}">
              <a16:creationId xmlns:a16="http://schemas.microsoft.com/office/drawing/2014/main" id="{4BC0D99B-665A-D3BD-F627-49F071D814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106680</xdr:colOff>
      <xdr:row>18</xdr:row>
      <xdr:rowOff>15240</xdr:rowOff>
    </xdr:from>
    <xdr:to>
      <xdr:col>5</xdr:col>
      <xdr:colOff>784860</xdr:colOff>
      <xdr:row>21</xdr:row>
      <xdr:rowOff>34290</xdr:rowOff>
    </xdr:to>
    <xdr:graphicFrame macro="">
      <xdr:nvGraphicFramePr>
        <xdr:cNvPr id="3" name="Chart 2">
          <a:extLst>
            <a:ext uri="{FF2B5EF4-FFF2-40B4-BE49-F238E27FC236}">
              <a16:creationId xmlns:a16="http://schemas.microsoft.com/office/drawing/2014/main" id="{311A57B9-7266-A404-9423-80317AFE77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327660</xdr:colOff>
      <xdr:row>18</xdr:row>
      <xdr:rowOff>7620</xdr:rowOff>
    </xdr:from>
    <xdr:to>
      <xdr:col>8</xdr:col>
      <xdr:colOff>891540</xdr:colOff>
      <xdr:row>20</xdr:row>
      <xdr:rowOff>95250</xdr:rowOff>
    </xdr:to>
    <xdr:graphicFrame macro="">
      <xdr:nvGraphicFramePr>
        <xdr:cNvPr id="4" name="Chart 3">
          <a:extLst>
            <a:ext uri="{FF2B5EF4-FFF2-40B4-BE49-F238E27FC236}">
              <a16:creationId xmlns:a16="http://schemas.microsoft.com/office/drawing/2014/main" id="{26ED4619-619A-928E-2AF8-45A50169B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15240</xdr:colOff>
      <xdr:row>18</xdr:row>
      <xdr:rowOff>0</xdr:rowOff>
    </xdr:from>
    <xdr:to>
      <xdr:col>13</xdr:col>
      <xdr:colOff>38100</xdr:colOff>
      <xdr:row>20</xdr:row>
      <xdr:rowOff>91440</xdr:rowOff>
    </xdr:to>
    <xdr:graphicFrame macro="">
      <xdr:nvGraphicFramePr>
        <xdr:cNvPr id="5" name="Chart 4">
          <a:extLst>
            <a:ext uri="{FF2B5EF4-FFF2-40B4-BE49-F238E27FC236}">
              <a16:creationId xmlns:a16="http://schemas.microsoft.com/office/drawing/2014/main" id="{479D7A75-C23F-BA05-C2F1-F9D376666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152400</xdr:colOff>
      <xdr:row>18</xdr:row>
      <xdr:rowOff>7620</xdr:rowOff>
    </xdr:from>
    <xdr:to>
      <xdr:col>16</xdr:col>
      <xdr:colOff>76200</xdr:colOff>
      <xdr:row>20</xdr:row>
      <xdr:rowOff>49530</xdr:rowOff>
    </xdr:to>
    <xdr:graphicFrame macro="">
      <xdr:nvGraphicFramePr>
        <xdr:cNvPr id="6" name="Chart 5">
          <a:extLst>
            <a:ext uri="{FF2B5EF4-FFF2-40B4-BE49-F238E27FC236}">
              <a16:creationId xmlns:a16="http://schemas.microsoft.com/office/drawing/2014/main" id="{BAEF4299-0418-15DA-EA7E-DB8AFFCF24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280035</xdr:colOff>
      <xdr:row>0</xdr:row>
      <xdr:rowOff>0</xdr:rowOff>
    </xdr:from>
    <xdr:to>
      <xdr:col>22</xdr:col>
      <xdr:colOff>9525</xdr:colOff>
      <xdr:row>2</xdr:row>
      <xdr:rowOff>171450</xdr:rowOff>
    </xdr:to>
    <xdr:sp macro="" textlink="">
      <xdr:nvSpPr>
        <xdr:cNvPr id="5" name="Scroll: Horizontal 4">
          <a:extLst>
            <a:ext uri="{FF2B5EF4-FFF2-40B4-BE49-F238E27FC236}">
              <a16:creationId xmlns:a16="http://schemas.microsoft.com/office/drawing/2014/main" id="{8B47B927-0200-BD04-9274-4EEB08D06F16}"/>
            </a:ext>
          </a:extLst>
        </xdr:cNvPr>
        <xdr:cNvSpPr/>
      </xdr:nvSpPr>
      <xdr:spPr>
        <a:xfrm>
          <a:off x="280035" y="0"/>
          <a:ext cx="13140690" cy="533400"/>
        </a:xfrm>
        <a:prstGeom prst="horizontalScroll">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solidFill>
                <a:schemeClr val="bg1"/>
              </a:solidFill>
              <a:latin typeface="Times New Roman" panose="02020603050405020304" pitchFamily="18" charset="0"/>
              <a:cs typeface="Times New Roman" panose="02020603050405020304" pitchFamily="18" charset="0"/>
            </a:rPr>
            <a:t>                                                     </a:t>
          </a:r>
          <a:r>
            <a:rPr lang="en-IN" sz="2000" b="1">
              <a:solidFill>
                <a:schemeClr val="bg1"/>
              </a:solidFill>
              <a:latin typeface="Times New Roman" panose="02020603050405020304" pitchFamily="18" charset="0"/>
              <a:cs typeface="Times New Roman" panose="02020603050405020304" pitchFamily="18" charset="0"/>
            </a:rPr>
            <a:t>ECOMMERCE SALES ANALYSIS DASHBOARD</a:t>
          </a:r>
        </a:p>
      </xdr:txBody>
    </xdr:sp>
    <xdr:clientData/>
  </xdr:twoCellAnchor>
  <xdr:twoCellAnchor>
    <xdr:from>
      <xdr:col>0</xdr:col>
      <xdr:colOff>472440</xdr:colOff>
      <xdr:row>12</xdr:row>
      <xdr:rowOff>76200</xdr:rowOff>
    </xdr:from>
    <xdr:to>
      <xdr:col>8</xdr:col>
      <xdr:colOff>259080</xdr:colOff>
      <xdr:row>24</xdr:row>
      <xdr:rowOff>76200</xdr:rowOff>
    </xdr:to>
    <xdr:sp macro="" textlink="">
      <xdr:nvSpPr>
        <xdr:cNvPr id="18" name="Rectangle: Rounded Corners 17">
          <a:extLst>
            <a:ext uri="{FF2B5EF4-FFF2-40B4-BE49-F238E27FC236}">
              <a16:creationId xmlns:a16="http://schemas.microsoft.com/office/drawing/2014/main" id="{59A52ECA-0679-3D26-0BB7-E4806CBA0699}"/>
            </a:ext>
          </a:extLst>
        </xdr:cNvPr>
        <xdr:cNvSpPr/>
      </xdr:nvSpPr>
      <xdr:spPr>
        <a:xfrm>
          <a:off x="472440" y="2270760"/>
          <a:ext cx="4663440" cy="2194560"/>
        </a:xfrm>
        <a:prstGeom prst="roundRect">
          <a:avLst/>
        </a:prstGeom>
        <a:solidFill>
          <a:schemeClr val="accent1">
            <a:lumMod val="40000"/>
            <a:lumOff val="60000"/>
          </a:schemeClr>
        </a:solidFill>
        <a:ln>
          <a:gradFill>
            <a:gsLst>
              <a:gs pos="0">
                <a:schemeClr val="accent1">
                  <a:lumMod val="5000"/>
                  <a:lumOff val="95000"/>
                </a:schemeClr>
              </a:gs>
              <a:gs pos="41952">
                <a:srgbClr val="C6DDF0"/>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510540</xdr:colOff>
      <xdr:row>12</xdr:row>
      <xdr:rowOff>68580</xdr:rowOff>
    </xdr:from>
    <xdr:to>
      <xdr:col>16</xdr:col>
      <xdr:colOff>190500</xdr:colOff>
      <xdr:row>24</xdr:row>
      <xdr:rowOff>0</xdr:rowOff>
    </xdr:to>
    <xdr:sp macro="" textlink="">
      <xdr:nvSpPr>
        <xdr:cNvPr id="19" name="Rectangle: Rounded Corners 18">
          <a:extLst>
            <a:ext uri="{FF2B5EF4-FFF2-40B4-BE49-F238E27FC236}">
              <a16:creationId xmlns:a16="http://schemas.microsoft.com/office/drawing/2014/main" id="{1B178B39-9095-F895-A7E7-37DB2E65F377}"/>
            </a:ext>
          </a:extLst>
        </xdr:cNvPr>
        <xdr:cNvSpPr/>
      </xdr:nvSpPr>
      <xdr:spPr>
        <a:xfrm>
          <a:off x="5387340" y="2263140"/>
          <a:ext cx="4556760" cy="2125980"/>
        </a:xfrm>
        <a:prstGeom prst="roundRect">
          <a:avLst/>
        </a:prstGeom>
        <a:solidFill>
          <a:schemeClr val="accent1">
            <a:lumMod val="40000"/>
            <a:lumOff val="60000"/>
          </a:schemeClr>
        </a:solidFill>
        <a:ln>
          <a:gradFill>
            <a:gsLst>
              <a:gs pos="0">
                <a:schemeClr val="accent1">
                  <a:lumMod val="5000"/>
                  <a:lumOff val="95000"/>
                </a:schemeClr>
              </a:gs>
              <a:gs pos="38000">
                <a:schemeClr val="accent1">
                  <a:lumMod val="45000"/>
                  <a:lumOff val="55000"/>
                </a:schemeClr>
              </a:gs>
              <a:gs pos="24000">
                <a:schemeClr val="accent1">
                  <a:lumMod val="45000"/>
                  <a:lumOff val="5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114300</xdr:colOff>
      <xdr:row>14</xdr:row>
      <xdr:rowOff>68580</xdr:rowOff>
    </xdr:from>
    <xdr:to>
      <xdr:col>7</xdr:col>
      <xdr:colOff>441960</xdr:colOff>
      <xdr:row>23</xdr:row>
      <xdr:rowOff>160020</xdr:rowOff>
    </xdr:to>
    <xdr:graphicFrame macro="">
      <xdr:nvGraphicFramePr>
        <xdr:cNvPr id="20" name="Chart 19">
          <a:extLst>
            <a:ext uri="{FF2B5EF4-FFF2-40B4-BE49-F238E27FC236}">
              <a16:creationId xmlns:a16="http://schemas.microsoft.com/office/drawing/2014/main" id="{F6500294-F129-40C6-A92C-B8C183008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24123</xdr:colOff>
      <xdr:row>12</xdr:row>
      <xdr:rowOff>121920</xdr:rowOff>
    </xdr:from>
    <xdr:to>
      <xdr:col>6</xdr:col>
      <xdr:colOff>274320</xdr:colOff>
      <xdr:row>14</xdr:row>
      <xdr:rowOff>97126</xdr:rowOff>
    </xdr:to>
    <xdr:sp macro="" textlink="">
      <xdr:nvSpPr>
        <xdr:cNvPr id="21" name="Rectangle: Rounded Corners 20">
          <a:extLst>
            <a:ext uri="{FF2B5EF4-FFF2-40B4-BE49-F238E27FC236}">
              <a16:creationId xmlns:a16="http://schemas.microsoft.com/office/drawing/2014/main" id="{05F0220E-4B7A-1DA2-1482-264334D40029}"/>
            </a:ext>
          </a:extLst>
        </xdr:cNvPr>
        <xdr:cNvSpPr/>
      </xdr:nvSpPr>
      <xdr:spPr>
        <a:xfrm>
          <a:off x="633723" y="2316480"/>
          <a:ext cx="3298197" cy="340966"/>
        </a:xfrm>
        <a:prstGeom prst="roundRect">
          <a:avLst/>
        </a:prstGeom>
        <a:solidFill>
          <a:schemeClr val="accent1">
            <a:lumMod val="40000"/>
            <a:lumOff val="6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a:t>SALES</a:t>
          </a:r>
          <a:r>
            <a:rPr lang="en-IN" sz="1400" baseline="0"/>
            <a:t> AND PROFIT ANALYSIS </a:t>
          </a:r>
        </a:p>
        <a:p>
          <a:pPr algn="l"/>
          <a:endParaRPr lang="en-IN" sz="1200"/>
        </a:p>
      </xdr:txBody>
    </xdr:sp>
    <xdr:clientData/>
  </xdr:twoCellAnchor>
  <xdr:twoCellAnchor>
    <xdr:from>
      <xdr:col>9</xdr:col>
      <xdr:colOff>91440</xdr:colOff>
      <xdr:row>12</xdr:row>
      <xdr:rowOff>137159</xdr:rowOff>
    </xdr:from>
    <xdr:to>
      <xdr:col>15</xdr:col>
      <xdr:colOff>123872</xdr:colOff>
      <xdr:row>14</xdr:row>
      <xdr:rowOff>63200</xdr:rowOff>
    </xdr:to>
    <xdr:sp macro="" textlink="">
      <xdr:nvSpPr>
        <xdr:cNvPr id="23" name="Rectangle: Rounded Corners 22">
          <a:extLst>
            <a:ext uri="{FF2B5EF4-FFF2-40B4-BE49-F238E27FC236}">
              <a16:creationId xmlns:a16="http://schemas.microsoft.com/office/drawing/2014/main" id="{E943EE39-1EB8-FFEF-78CD-5B5A21F5CC7F}"/>
            </a:ext>
          </a:extLst>
        </xdr:cNvPr>
        <xdr:cNvSpPr/>
      </xdr:nvSpPr>
      <xdr:spPr>
        <a:xfrm>
          <a:off x="5577840" y="2331719"/>
          <a:ext cx="3690032" cy="291801"/>
        </a:xfrm>
        <a:prstGeom prst="round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rPr>
            <a:t>CATEGORY WISE PROFIT</a:t>
          </a:r>
        </a:p>
      </xdr:txBody>
    </xdr:sp>
    <xdr:clientData/>
  </xdr:twoCellAnchor>
  <xdr:twoCellAnchor>
    <xdr:from>
      <xdr:col>9</xdr:col>
      <xdr:colOff>403859</xdr:colOff>
      <xdr:row>14</xdr:row>
      <xdr:rowOff>22860</xdr:rowOff>
    </xdr:from>
    <xdr:to>
      <xdr:col>15</xdr:col>
      <xdr:colOff>341894</xdr:colOff>
      <xdr:row>23</xdr:row>
      <xdr:rowOff>52712</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920946FB-7884-43F1-86B1-BFDD092A71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890259" y="2583180"/>
              <a:ext cx="3595635" cy="16757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510540</xdr:colOff>
      <xdr:row>12</xdr:row>
      <xdr:rowOff>68580</xdr:rowOff>
    </xdr:from>
    <xdr:to>
      <xdr:col>21</xdr:col>
      <xdr:colOff>525780</xdr:colOff>
      <xdr:row>24</xdr:row>
      <xdr:rowOff>144780</xdr:rowOff>
    </xdr:to>
    <xdr:sp macro="" textlink="">
      <xdr:nvSpPr>
        <xdr:cNvPr id="25" name="Rectangle: Rounded Corners 24">
          <a:extLst>
            <a:ext uri="{FF2B5EF4-FFF2-40B4-BE49-F238E27FC236}">
              <a16:creationId xmlns:a16="http://schemas.microsoft.com/office/drawing/2014/main" id="{35445023-8252-4269-B38A-04F7658AB064}"/>
            </a:ext>
          </a:extLst>
        </xdr:cNvPr>
        <xdr:cNvSpPr/>
      </xdr:nvSpPr>
      <xdr:spPr>
        <a:xfrm>
          <a:off x="10264140" y="2263140"/>
          <a:ext cx="3063240" cy="2270760"/>
        </a:xfrm>
        <a:prstGeom prst="roundRect">
          <a:avLst/>
        </a:prstGeom>
        <a:solidFill>
          <a:schemeClr val="accent1">
            <a:lumMod val="40000"/>
            <a:lumOff val="60000"/>
          </a:schemeClr>
        </a:solidFill>
        <a:ln>
          <a:gradFill>
            <a:gsLst>
              <a:gs pos="0">
                <a:schemeClr val="accent1">
                  <a:lumMod val="5000"/>
                  <a:lumOff val="95000"/>
                </a:schemeClr>
              </a:gs>
              <a:gs pos="38000">
                <a:schemeClr val="accent1">
                  <a:lumMod val="45000"/>
                  <a:lumOff val="55000"/>
                </a:schemeClr>
              </a:gs>
              <a:gs pos="24000">
                <a:schemeClr val="accent1">
                  <a:lumMod val="45000"/>
                  <a:lumOff val="5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182880</xdr:colOff>
      <xdr:row>24</xdr:row>
      <xdr:rowOff>144780</xdr:rowOff>
    </xdr:from>
    <xdr:to>
      <xdr:col>7</xdr:col>
      <xdr:colOff>83820</xdr:colOff>
      <xdr:row>37</xdr:row>
      <xdr:rowOff>15240</xdr:rowOff>
    </xdr:to>
    <xdr:sp macro="" textlink="">
      <xdr:nvSpPr>
        <xdr:cNvPr id="2" name="Rectangle: Rounded Corners 1">
          <a:extLst>
            <a:ext uri="{FF2B5EF4-FFF2-40B4-BE49-F238E27FC236}">
              <a16:creationId xmlns:a16="http://schemas.microsoft.com/office/drawing/2014/main" id="{555F6B5E-8FB9-C418-6D92-C9DD3A8BF624}"/>
            </a:ext>
          </a:extLst>
        </xdr:cNvPr>
        <xdr:cNvSpPr/>
      </xdr:nvSpPr>
      <xdr:spPr>
        <a:xfrm>
          <a:off x="182880" y="4533900"/>
          <a:ext cx="4168140" cy="2247900"/>
        </a:xfrm>
        <a:prstGeom prst="roundRect">
          <a:avLst/>
        </a:prstGeom>
        <a:solidFill>
          <a:schemeClr val="accent1">
            <a:lumMod val="40000"/>
            <a:lumOff val="60000"/>
          </a:schemeClr>
        </a:solidFill>
        <a:ln>
          <a:gradFill>
            <a:gsLst>
              <a:gs pos="0">
                <a:schemeClr val="accent1">
                  <a:lumMod val="5000"/>
                  <a:lumOff val="95000"/>
                </a:schemeClr>
              </a:gs>
              <a:gs pos="38000">
                <a:schemeClr val="accent1">
                  <a:lumMod val="45000"/>
                  <a:lumOff val="55000"/>
                </a:schemeClr>
              </a:gs>
              <a:gs pos="24000">
                <a:schemeClr val="accent1">
                  <a:lumMod val="45000"/>
                  <a:lumOff val="5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7279</xdr:colOff>
      <xdr:row>12</xdr:row>
      <xdr:rowOff>179871</xdr:rowOff>
    </xdr:from>
    <xdr:to>
      <xdr:col>21</xdr:col>
      <xdr:colOff>366100</xdr:colOff>
      <xdr:row>14</xdr:row>
      <xdr:rowOff>171450</xdr:rowOff>
    </xdr:to>
    <xdr:sp macro="" textlink="">
      <xdr:nvSpPr>
        <xdr:cNvPr id="27" name="Rectangle: Rounded Corners 26">
          <a:extLst>
            <a:ext uri="{FF2B5EF4-FFF2-40B4-BE49-F238E27FC236}">
              <a16:creationId xmlns:a16="http://schemas.microsoft.com/office/drawing/2014/main" id="{62D10DBC-BE15-61D0-1C79-8B74144E041D}"/>
            </a:ext>
          </a:extLst>
        </xdr:cNvPr>
        <xdr:cNvSpPr/>
      </xdr:nvSpPr>
      <xdr:spPr>
        <a:xfrm>
          <a:off x="10370479" y="2351571"/>
          <a:ext cx="2797221" cy="353529"/>
        </a:xfrm>
        <a:prstGeom prst="round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rPr>
            <a:t>CATEGORY</a:t>
          </a:r>
          <a:r>
            <a:rPr lang="en-IN" sz="1400" baseline="0">
              <a:solidFill>
                <a:schemeClr val="tx1"/>
              </a:solidFill>
            </a:rPr>
            <a:t> WISE SALES SHARE %</a:t>
          </a:r>
          <a:endParaRPr lang="en-IN" sz="1400">
            <a:solidFill>
              <a:schemeClr val="tx1"/>
            </a:solidFill>
          </a:endParaRPr>
        </a:p>
      </xdr:txBody>
    </xdr:sp>
    <xdr:clientData/>
  </xdr:twoCellAnchor>
  <xdr:twoCellAnchor>
    <xdr:from>
      <xdr:col>17</xdr:col>
      <xdr:colOff>145059</xdr:colOff>
      <xdr:row>14</xdr:row>
      <xdr:rowOff>180212</xdr:rowOff>
    </xdr:from>
    <xdr:to>
      <xdr:col>21</xdr:col>
      <xdr:colOff>133068</xdr:colOff>
      <xdr:row>23</xdr:row>
      <xdr:rowOff>106753</xdr:rowOff>
    </xdr:to>
    <xdr:graphicFrame macro="">
      <xdr:nvGraphicFramePr>
        <xdr:cNvPr id="30" name="Chart 29">
          <a:extLst>
            <a:ext uri="{FF2B5EF4-FFF2-40B4-BE49-F238E27FC236}">
              <a16:creationId xmlns:a16="http://schemas.microsoft.com/office/drawing/2014/main" id="{18475B5B-B4FB-464A-856D-F1B6F5261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190500</xdr:colOff>
      <xdr:row>24</xdr:row>
      <xdr:rowOff>175260</xdr:rowOff>
    </xdr:from>
    <xdr:to>
      <xdr:col>14</xdr:col>
      <xdr:colOff>373380</xdr:colOff>
      <xdr:row>36</xdr:row>
      <xdr:rowOff>152400</xdr:rowOff>
    </xdr:to>
    <xdr:sp macro="" textlink="">
      <xdr:nvSpPr>
        <xdr:cNvPr id="34" name="Rectangle: Rounded Corners 33">
          <a:extLst>
            <a:ext uri="{FF2B5EF4-FFF2-40B4-BE49-F238E27FC236}">
              <a16:creationId xmlns:a16="http://schemas.microsoft.com/office/drawing/2014/main" id="{53FFEE30-52F8-46A7-8C6E-125C331C1814}"/>
            </a:ext>
          </a:extLst>
        </xdr:cNvPr>
        <xdr:cNvSpPr/>
      </xdr:nvSpPr>
      <xdr:spPr>
        <a:xfrm>
          <a:off x="4457700" y="4564380"/>
          <a:ext cx="4450080" cy="2171700"/>
        </a:xfrm>
        <a:prstGeom prst="roundRect">
          <a:avLst/>
        </a:prstGeom>
        <a:solidFill>
          <a:schemeClr val="accent1">
            <a:lumMod val="40000"/>
            <a:lumOff val="60000"/>
          </a:schemeClr>
        </a:solidFill>
        <a:ln>
          <a:gradFill>
            <a:gsLst>
              <a:gs pos="0">
                <a:schemeClr val="accent1">
                  <a:lumMod val="5000"/>
                  <a:lumOff val="95000"/>
                </a:schemeClr>
              </a:gs>
              <a:gs pos="38000">
                <a:schemeClr val="accent1">
                  <a:lumMod val="45000"/>
                  <a:lumOff val="55000"/>
                </a:schemeClr>
              </a:gs>
              <a:gs pos="24000">
                <a:schemeClr val="accent1">
                  <a:lumMod val="45000"/>
                  <a:lumOff val="5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502920</xdr:colOff>
      <xdr:row>25</xdr:row>
      <xdr:rowOff>22860</xdr:rowOff>
    </xdr:from>
    <xdr:to>
      <xdr:col>22</xdr:col>
      <xdr:colOff>22860</xdr:colOff>
      <xdr:row>36</xdr:row>
      <xdr:rowOff>121920</xdr:rowOff>
    </xdr:to>
    <xdr:sp macro="" textlink="">
      <xdr:nvSpPr>
        <xdr:cNvPr id="35" name="Rectangle: Rounded Corners 34">
          <a:extLst>
            <a:ext uri="{FF2B5EF4-FFF2-40B4-BE49-F238E27FC236}">
              <a16:creationId xmlns:a16="http://schemas.microsoft.com/office/drawing/2014/main" id="{6D95043B-AF59-4FDC-BB8C-5C657A741137}"/>
            </a:ext>
          </a:extLst>
        </xdr:cNvPr>
        <xdr:cNvSpPr/>
      </xdr:nvSpPr>
      <xdr:spPr>
        <a:xfrm>
          <a:off x="9037320" y="4594860"/>
          <a:ext cx="4396740" cy="2110740"/>
        </a:xfrm>
        <a:prstGeom prst="roundRect">
          <a:avLst/>
        </a:prstGeom>
        <a:solidFill>
          <a:schemeClr val="accent1">
            <a:lumMod val="40000"/>
            <a:lumOff val="60000"/>
          </a:schemeClr>
        </a:solidFill>
        <a:ln>
          <a:gradFill>
            <a:gsLst>
              <a:gs pos="0">
                <a:schemeClr val="accent1">
                  <a:lumMod val="5000"/>
                  <a:lumOff val="95000"/>
                </a:schemeClr>
              </a:gs>
              <a:gs pos="38000">
                <a:schemeClr val="accent1">
                  <a:lumMod val="45000"/>
                  <a:lumOff val="55000"/>
                </a:schemeClr>
              </a:gs>
              <a:gs pos="24000">
                <a:schemeClr val="accent1">
                  <a:lumMod val="45000"/>
                  <a:lumOff val="5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502920</xdr:colOff>
      <xdr:row>26</xdr:row>
      <xdr:rowOff>106680</xdr:rowOff>
    </xdr:from>
    <xdr:to>
      <xdr:col>6</xdr:col>
      <xdr:colOff>365760</xdr:colOff>
      <xdr:row>36</xdr:row>
      <xdr:rowOff>99060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D60BFC03-EBFE-456F-896F-D365DE036E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02920" y="4861560"/>
              <a:ext cx="3520440" cy="1821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121920</xdr:colOff>
      <xdr:row>26</xdr:row>
      <xdr:rowOff>30480</xdr:rowOff>
    </xdr:from>
    <xdr:to>
      <xdr:col>13</xdr:col>
      <xdr:colOff>525780</xdr:colOff>
      <xdr:row>36</xdr:row>
      <xdr:rowOff>83820</xdr:rowOff>
    </xdr:to>
    <xdr:graphicFrame macro="">
      <xdr:nvGraphicFramePr>
        <xdr:cNvPr id="38" name="Chart 37">
          <a:extLst>
            <a:ext uri="{FF2B5EF4-FFF2-40B4-BE49-F238E27FC236}">
              <a16:creationId xmlns:a16="http://schemas.microsoft.com/office/drawing/2014/main" id="{92B9A6E7-9801-48FB-B92A-9CD602C14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426720</xdr:colOff>
      <xdr:row>27</xdr:row>
      <xdr:rowOff>83821</xdr:rowOff>
    </xdr:from>
    <xdr:to>
      <xdr:col>21</xdr:col>
      <xdr:colOff>388620</xdr:colOff>
      <xdr:row>35</xdr:row>
      <xdr:rowOff>76200</xdr:rowOff>
    </xdr:to>
    <mc:AlternateContent xmlns:mc="http://schemas.openxmlformats.org/markup-compatibility/2006">
      <mc:Choice xmlns:a14="http://schemas.microsoft.com/office/drawing/2010/main" Requires="a14">
        <xdr:graphicFrame macro="">
          <xdr:nvGraphicFramePr>
            <xdr:cNvPr id="39" name="Segment 1">
              <a:extLst>
                <a:ext uri="{FF2B5EF4-FFF2-40B4-BE49-F238E27FC236}">
                  <a16:creationId xmlns:a16="http://schemas.microsoft.com/office/drawing/2014/main" id="{78BBB249-778E-4271-ACB6-3837BBE92D2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009120" y="4970146"/>
              <a:ext cx="1181100"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571500</xdr:colOff>
      <xdr:row>27</xdr:row>
      <xdr:rowOff>91441</xdr:rowOff>
    </xdr:from>
    <xdr:to>
      <xdr:col>17</xdr:col>
      <xdr:colOff>99060</xdr:colOff>
      <xdr:row>35</xdr:row>
      <xdr:rowOff>83820</xdr:rowOff>
    </xdr:to>
    <mc:AlternateContent xmlns:mc="http://schemas.openxmlformats.org/markup-compatibility/2006" xmlns:a14="http://schemas.microsoft.com/office/drawing/2010/main">
      <mc:Choice Requires="a14">
        <xdr:graphicFrame macro="">
          <xdr:nvGraphicFramePr>
            <xdr:cNvPr id="40" name="Year 3">
              <a:extLst>
                <a:ext uri="{FF2B5EF4-FFF2-40B4-BE49-F238E27FC236}">
                  <a16:creationId xmlns:a16="http://schemas.microsoft.com/office/drawing/2014/main" id="{2EC65F4C-3990-46A0-BEB3-98236D8285B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105900" y="5029201"/>
              <a:ext cx="135636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586740</xdr:colOff>
      <xdr:row>27</xdr:row>
      <xdr:rowOff>89536</xdr:rowOff>
    </xdr:from>
    <xdr:to>
      <xdr:col>17</xdr:col>
      <xdr:colOff>114300</xdr:colOff>
      <xdr:row>35</xdr:row>
      <xdr:rowOff>81915</xdr:rowOff>
    </xdr:to>
    <mc:AlternateContent xmlns:mc="http://schemas.openxmlformats.org/markup-compatibility/2006">
      <mc:Choice xmlns:a14="http://schemas.microsoft.com/office/drawing/2010/main" Requires="a14">
        <xdr:graphicFrame macro="">
          <xdr:nvGraphicFramePr>
            <xdr:cNvPr id="45" name="Year 4">
              <a:extLst>
                <a:ext uri="{FF2B5EF4-FFF2-40B4-BE49-F238E27FC236}">
                  <a16:creationId xmlns:a16="http://schemas.microsoft.com/office/drawing/2014/main" id="{91D30434-9391-553E-0DB8-AEB4DF7E321A}"/>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9121140" y="4975861"/>
              <a:ext cx="1356360"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289560</xdr:colOff>
      <xdr:row>25</xdr:row>
      <xdr:rowOff>38100</xdr:rowOff>
    </xdr:from>
    <xdr:to>
      <xdr:col>5</xdr:col>
      <xdr:colOff>487680</xdr:colOff>
      <xdr:row>26</xdr:row>
      <xdr:rowOff>175260</xdr:rowOff>
    </xdr:to>
    <xdr:sp macro="" textlink="">
      <xdr:nvSpPr>
        <xdr:cNvPr id="47" name="Rectangle: Rounded Corners 46">
          <a:extLst>
            <a:ext uri="{FF2B5EF4-FFF2-40B4-BE49-F238E27FC236}">
              <a16:creationId xmlns:a16="http://schemas.microsoft.com/office/drawing/2014/main" id="{3F2AC318-C38C-46BE-87BA-2AAFC62AEF15}"/>
            </a:ext>
          </a:extLst>
        </xdr:cNvPr>
        <xdr:cNvSpPr/>
      </xdr:nvSpPr>
      <xdr:spPr>
        <a:xfrm>
          <a:off x="289560" y="4610100"/>
          <a:ext cx="3246120" cy="320040"/>
        </a:xfrm>
        <a:prstGeom prst="roundRect">
          <a:avLst/>
        </a:prstGeom>
        <a:solidFill>
          <a:schemeClr val="accent1">
            <a:lumMod val="40000"/>
            <a:lumOff val="6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a:t>SALES</a:t>
          </a:r>
          <a:r>
            <a:rPr lang="en-IN" sz="1400" baseline="0"/>
            <a:t> BY STATE</a:t>
          </a:r>
        </a:p>
        <a:p>
          <a:pPr algn="l"/>
          <a:endParaRPr lang="en-IN" sz="1200"/>
        </a:p>
      </xdr:txBody>
    </xdr:sp>
    <xdr:clientData/>
  </xdr:twoCellAnchor>
  <xdr:twoCellAnchor>
    <xdr:from>
      <xdr:col>7</xdr:col>
      <xdr:colOff>396240</xdr:colOff>
      <xdr:row>25</xdr:row>
      <xdr:rowOff>106680</xdr:rowOff>
    </xdr:from>
    <xdr:to>
      <xdr:col>12</xdr:col>
      <xdr:colOff>594360</xdr:colOff>
      <xdr:row>27</xdr:row>
      <xdr:rowOff>60960</xdr:rowOff>
    </xdr:to>
    <xdr:sp macro="" textlink="">
      <xdr:nvSpPr>
        <xdr:cNvPr id="48" name="Rectangle: Rounded Corners 47">
          <a:extLst>
            <a:ext uri="{FF2B5EF4-FFF2-40B4-BE49-F238E27FC236}">
              <a16:creationId xmlns:a16="http://schemas.microsoft.com/office/drawing/2014/main" id="{87D2B9F5-1A7E-437D-9C2F-A178E08F1E40}"/>
            </a:ext>
          </a:extLst>
        </xdr:cNvPr>
        <xdr:cNvSpPr/>
      </xdr:nvSpPr>
      <xdr:spPr>
        <a:xfrm>
          <a:off x="4663440" y="4678680"/>
          <a:ext cx="3246120" cy="320040"/>
        </a:xfrm>
        <a:prstGeom prst="roundRect">
          <a:avLst/>
        </a:prstGeom>
        <a:solidFill>
          <a:schemeClr val="accent1">
            <a:lumMod val="40000"/>
            <a:lumOff val="6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aseline="0"/>
            <a:t>TOP 5 SUB CATEGORIES </a:t>
          </a:r>
        </a:p>
        <a:p>
          <a:pPr algn="l"/>
          <a:endParaRPr lang="en-IN" sz="1200"/>
        </a:p>
      </xdr:txBody>
    </xdr:sp>
    <xdr:clientData/>
  </xdr:twoCellAnchor>
  <xdr:twoCellAnchor>
    <xdr:from>
      <xdr:col>15</xdr:col>
      <xdr:colOff>76200</xdr:colOff>
      <xdr:row>25</xdr:row>
      <xdr:rowOff>91440</xdr:rowOff>
    </xdr:from>
    <xdr:to>
      <xdr:col>20</xdr:col>
      <xdr:colOff>274320</xdr:colOff>
      <xdr:row>27</xdr:row>
      <xdr:rowOff>45720</xdr:rowOff>
    </xdr:to>
    <xdr:sp macro="" textlink="">
      <xdr:nvSpPr>
        <xdr:cNvPr id="49" name="Rectangle: Rounded Corners 48">
          <a:extLst>
            <a:ext uri="{FF2B5EF4-FFF2-40B4-BE49-F238E27FC236}">
              <a16:creationId xmlns:a16="http://schemas.microsoft.com/office/drawing/2014/main" id="{FE698034-A49C-483B-B1A8-9B564D4A891C}"/>
            </a:ext>
          </a:extLst>
        </xdr:cNvPr>
        <xdr:cNvSpPr/>
      </xdr:nvSpPr>
      <xdr:spPr>
        <a:xfrm>
          <a:off x="9220200" y="4663440"/>
          <a:ext cx="3246120" cy="320040"/>
        </a:xfrm>
        <a:prstGeom prst="roundRect">
          <a:avLst/>
        </a:prstGeom>
        <a:solidFill>
          <a:schemeClr val="accent1">
            <a:lumMod val="40000"/>
            <a:lumOff val="6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a:t>SALES</a:t>
          </a:r>
          <a:r>
            <a:rPr lang="en-IN" sz="1400" baseline="0"/>
            <a:t> AND PROFIT ANALYSIS </a:t>
          </a:r>
        </a:p>
        <a:p>
          <a:pPr algn="l"/>
          <a:endParaRPr lang="en-IN" sz="1200"/>
        </a:p>
      </xdr:txBody>
    </xdr:sp>
    <xdr:clientData/>
  </xdr:twoCellAnchor>
  <xdr:twoCellAnchor>
    <xdr:from>
      <xdr:col>0</xdr:col>
      <xdr:colOff>365760</xdr:colOff>
      <xdr:row>3</xdr:row>
      <xdr:rowOff>22860</xdr:rowOff>
    </xdr:from>
    <xdr:to>
      <xdr:col>4</xdr:col>
      <xdr:colOff>76200</xdr:colOff>
      <xdr:row>4</xdr:row>
      <xdr:rowOff>160020</xdr:rowOff>
    </xdr:to>
    <xdr:sp macro="" textlink="">
      <xdr:nvSpPr>
        <xdr:cNvPr id="51" name="Rectangle: Rounded Corners 50">
          <a:extLst>
            <a:ext uri="{FF2B5EF4-FFF2-40B4-BE49-F238E27FC236}">
              <a16:creationId xmlns:a16="http://schemas.microsoft.com/office/drawing/2014/main" id="{11DDEC46-A939-4B9F-A232-657D93DE85A8}"/>
            </a:ext>
          </a:extLst>
        </xdr:cNvPr>
        <xdr:cNvSpPr/>
      </xdr:nvSpPr>
      <xdr:spPr>
        <a:xfrm>
          <a:off x="365760" y="571500"/>
          <a:ext cx="2148840" cy="320040"/>
        </a:xfrm>
        <a:prstGeom prst="roundRect">
          <a:avLst/>
        </a:prstGeom>
        <a:solidFill>
          <a:schemeClr val="accent1">
            <a:lumMod val="40000"/>
            <a:lumOff val="6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aseline="0"/>
            <a:t>SALES</a:t>
          </a:r>
        </a:p>
        <a:p>
          <a:pPr algn="l"/>
          <a:endParaRPr lang="en-IN" sz="1400" baseline="0"/>
        </a:p>
        <a:p>
          <a:pPr algn="l"/>
          <a:endParaRPr lang="en-IN" sz="1200"/>
        </a:p>
      </xdr:txBody>
    </xdr:sp>
    <xdr:clientData/>
  </xdr:twoCellAnchor>
  <xdr:twoCellAnchor>
    <xdr:from>
      <xdr:col>0</xdr:col>
      <xdr:colOff>320040</xdr:colOff>
      <xdr:row>5</xdr:row>
      <xdr:rowOff>106680</xdr:rowOff>
    </xdr:from>
    <xdr:to>
      <xdr:col>4</xdr:col>
      <xdr:colOff>99060</xdr:colOff>
      <xdr:row>11</xdr:row>
      <xdr:rowOff>121920</xdr:rowOff>
    </xdr:to>
    <xdr:sp macro="" textlink="">
      <xdr:nvSpPr>
        <xdr:cNvPr id="53" name="Rectangle: Rounded Corners 52">
          <a:extLst>
            <a:ext uri="{FF2B5EF4-FFF2-40B4-BE49-F238E27FC236}">
              <a16:creationId xmlns:a16="http://schemas.microsoft.com/office/drawing/2014/main" id="{21B9F1ED-8003-6554-82C5-44B23AD0C507}"/>
            </a:ext>
          </a:extLst>
        </xdr:cNvPr>
        <xdr:cNvSpPr/>
      </xdr:nvSpPr>
      <xdr:spPr>
        <a:xfrm>
          <a:off x="320040" y="1021080"/>
          <a:ext cx="2217420" cy="1112520"/>
        </a:xfrm>
        <a:prstGeom prst="roundRect">
          <a:avLst/>
        </a:prstGeom>
        <a:solidFill>
          <a:schemeClr val="accent1">
            <a:lumMod val="40000"/>
            <a:lumOff val="60000"/>
          </a:schemeClr>
        </a:solidFill>
        <a:ln>
          <a:solidFill>
            <a:schemeClr val="accent1">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7620</xdr:colOff>
      <xdr:row>8</xdr:row>
      <xdr:rowOff>15240</xdr:rowOff>
    </xdr:from>
    <xdr:to>
      <xdr:col>3</xdr:col>
      <xdr:colOff>289560</xdr:colOff>
      <xdr:row>9</xdr:row>
      <xdr:rowOff>68580</xdr:rowOff>
    </xdr:to>
    <xdr:graphicFrame macro="">
      <xdr:nvGraphicFramePr>
        <xdr:cNvPr id="54" name="Chart 53">
          <a:extLst>
            <a:ext uri="{FF2B5EF4-FFF2-40B4-BE49-F238E27FC236}">
              <a16:creationId xmlns:a16="http://schemas.microsoft.com/office/drawing/2014/main" id="{2690B7A9-C099-492D-AC47-F5689F89B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373380</xdr:colOff>
      <xdr:row>5</xdr:row>
      <xdr:rowOff>175260</xdr:rowOff>
    </xdr:from>
    <xdr:to>
      <xdr:col>4</xdr:col>
      <xdr:colOff>7620</xdr:colOff>
      <xdr:row>7</xdr:row>
      <xdr:rowOff>144780</xdr:rowOff>
    </xdr:to>
    <xdr:sp macro="" textlink="KPI!B17">
      <xdr:nvSpPr>
        <xdr:cNvPr id="55" name="Rectangle 54">
          <a:extLst>
            <a:ext uri="{FF2B5EF4-FFF2-40B4-BE49-F238E27FC236}">
              <a16:creationId xmlns:a16="http://schemas.microsoft.com/office/drawing/2014/main" id="{9D3CDF76-6633-4864-961D-066F99942F3E}"/>
            </a:ext>
          </a:extLst>
        </xdr:cNvPr>
        <xdr:cNvSpPr/>
      </xdr:nvSpPr>
      <xdr:spPr>
        <a:xfrm>
          <a:off x="373380" y="1089660"/>
          <a:ext cx="2072640" cy="33528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E4ACD28-6173-47D3-93BF-681A512481FE}" type="TxLink">
            <a:rPr lang="en-US" sz="1600" b="1" i="0" u="none" strike="noStrike">
              <a:solidFill>
                <a:srgbClr val="000000"/>
              </a:solidFill>
              <a:latin typeface="Calibri"/>
              <a:ea typeface="Calibri"/>
              <a:cs typeface="Calibri"/>
            </a:rPr>
            <a:pPr algn="l"/>
            <a:t> $2,297,200.86 </a:t>
          </a:fld>
          <a:endParaRPr lang="en-IN" sz="1600" b="1"/>
        </a:p>
      </xdr:txBody>
    </xdr:sp>
    <xdr:clientData/>
  </xdr:twoCellAnchor>
  <xdr:twoCellAnchor>
    <xdr:from>
      <xdr:col>0</xdr:col>
      <xdr:colOff>449581</xdr:colOff>
      <xdr:row>9</xdr:row>
      <xdr:rowOff>121920</xdr:rowOff>
    </xdr:from>
    <xdr:to>
      <xdr:col>3</xdr:col>
      <xdr:colOff>579121</xdr:colOff>
      <xdr:row>11</xdr:row>
      <xdr:rowOff>53340</xdr:rowOff>
    </xdr:to>
    <xdr:sp macro="" textlink="KPI!B17">
      <xdr:nvSpPr>
        <xdr:cNvPr id="56" name="Rectangle 55">
          <a:extLst>
            <a:ext uri="{FF2B5EF4-FFF2-40B4-BE49-F238E27FC236}">
              <a16:creationId xmlns:a16="http://schemas.microsoft.com/office/drawing/2014/main" id="{A1F7B935-41D7-4AE2-A775-9C27614D8C25}"/>
            </a:ext>
          </a:extLst>
        </xdr:cNvPr>
        <xdr:cNvSpPr/>
      </xdr:nvSpPr>
      <xdr:spPr>
        <a:xfrm>
          <a:off x="449581" y="1767840"/>
          <a:ext cx="1958340" cy="29718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YOY</a:t>
          </a:r>
          <a:r>
            <a:rPr lang="en-IN" sz="1200" b="1" baseline="0">
              <a:solidFill>
                <a:schemeClr val="tx1"/>
              </a:solidFill>
            </a:rPr>
            <a:t> </a:t>
          </a:r>
          <a:r>
            <a:rPr lang="en-IN" sz="1200" b="1">
              <a:solidFill>
                <a:schemeClr val="tx1"/>
              </a:solidFill>
            </a:rPr>
            <a:t>GROWTH</a:t>
          </a:r>
        </a:p>
      </xdr:txBody>
    </xdr:sp>
    <xdr:clientData/>
  </xdr:twoCellAnchor>
  <xdr:twoCellAnchor editAs="oneCell">
    <xdr:from>
      <xdr:col>2</xdr:col>
      <xdr:colOff>411481</xdr:colOff>
      <xdr:row>9</xdr:row>
      <xdr:rowOff>175260</xdr:rowOff>
    </xdr:from>
    <xdr:to>
      <xdr:col>3</xdr:col>
      <xdr:colOff>419101</xdr:colOff>
      <xdr:row>11</xdr:row>
      <xdr:rowOff>0</xdr:rowOff>
    </xdr:to>
    <xdr:pic>
      <xdr:nvPicPr>
        <xdr:cNvPr id="57" name="Picture 56">
          <a:extLst>
            <a:ext uri="{FF2B5EF4-FFF2-40B4-BE49-F238E27FC236}">
              <a16:creationId xmlns:a16="http://schemas.microsoft.com/office/drawing/2014/main" id="{E166D145-5BA0-452E-B35C-902EECA2922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30681" y="182118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236220</xdr:colOff>
      <xdr:row>5</xdr:row>
      <xdr:rowOff>15240</xdr:rowOff>
    </xdr:from>
    <xdr:to>
      <xdr:col>4</xdr:col>
      <xdr:colOff>213360</xdr:colOff>
      <xdr:row>11</xdr:row>
      <xdr:rowOff>83820</xdr:rowOff>
    </xdr:to>
    <xdr:sp macro="" textlink="">
      <xdr:nvSpPr>
        <xdr:cNvPr id="58" name="Rectangle: Rounded Corners 57">
          <a:extLst>
            <a:ext uri="{FF2B5EF4-FFF2-40B4-BE49-F238E27FC236}">
              <a16:creationId xmlns:a16="http://schemas.microsoft.com/office/drawing/2014/main" id="{4C504562-A50C-6D91-88AB-05F3D7F44C60}"/>
            </a:ext>
          </a:extLst>
        </xdr:cNvPr>
        <xdr:cNvSpPr/>
      </xdr:nvSpPr>
      <xdr:spPr>
        <a:xfrm>
          <a:off x="236220" y="929640"/>
          <a:ext cx="2415540" cy="1165860"/>
        </a:xfrm>
        <a:prstGeom prst="roundRect">
          <a:avLst/>
        </a:prstGeom>
        <a:solidFill>
          <a:schemeClr val="accent1">
            <a:lumMod val="40000"/>
            <a:lumOff val="60000"/>
          </a:schemeClr>
        </a:solidFill>
        <a:ln>
          <a:solidFill>
            <a:schemeClr val="accent1">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388620</xdr:colOff>
      <xdr:row>5</xdr:row>
      <xdr:rowOff>60960</xdr:rowOff>
    </xdr:from>
    <xdr:to>
      <xdr:col>4</xdr:col>
      <xdr:colOff>22860</xdr:colOff>
      <xdr:row>7</xdr:row>
      <xdr:rowOff>30480</xdr:rowOff>
    </xdr:to>
    <xdr:sp macro="" textlink="">
      <xdr:nvSpPr>
        <xdr:cNvPr id="60" name="Rectangle 59">
          <a:extLst>
            <a:ext uri="{FF2B5EF4-FFF2-40B4-BE49-F238E27FC236}">
              <a16:creationId xmlns:a16="http://schemas.microsoft.com/office/drawing/2014/main" id="{9082E513-F5BB-17E5-9B2D-1906492F8927}"/>
            </a:ext>
          </a:extLst>
        </xdr:cNvPr>
        <xdr:cNvSpPr/>
      </xdr:nvSpPr>
      <xdr:spPr>
        <a:xfrm>
          <a:off x="388620" y="975360"/>
          <a:ext cx="2072640" cy="33528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rgbClr val="000000"/>
              </a:solidFill>
              <a:latin typeface="Calibri"/>
              <a:ea typeface="Calibri"/>
              <a:cs typeface="Calibri"/>
            </a:rPr>
            <a:t> $2,297,200.86 </a:t>
          </a:r>
        </a:p>
      </xdr:txBody>
    </xdr:sp>
    <xdr:clientData/>
  </xdr:twoCellAnchor>
  <xdr:twoCellAnchor>
    <xdr:from>
      <xdr:col>0</xdr:col>
      <xdr:colOff>464821</xdr:colOff>
      <xdr:row>9</xdr:row>
      <xdr:rowOff>106680</xdr:rowOff>
    </xdr:from>
    <xdr:to>
      <xdr:col>3</xdr:col>
      <xdr:colOff>594361</xdr:colOff>
      <xdr:row>11</xdr:row>
      <xdr:rowOff>38100</xdr:rowOff>
    </xdr:to>
    <xdr:sp macro="" textlink="KPI!B17">
      <xdr:nvSpPr>
        <xdr:cNvPr id="61" name="Rectangle 60">
          <a:extLst>
            <a:ext uri="{FF2B5EF4-FFF2-40B4-BE49-F238E27FC236}">
              <a16:creationId xmlns:a16="http://schemas.microsoft.com/office/drawing/2014/main" id="{39730E7B-CD7A-F5AA-9893-BA4343CA5C60}"/>
            </a:ext>
          </a:extLst>
        </xdr:cNvPr>
        <xdr:cNvSpPr/>
      </xdr:nvSpPr>
      <xdr:spPr>
        <a:xfrm>
          <a:off x="464821" y="1752600"/>
          <a:ext cx="1958340" cy="29718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YOY</a:t>
          </a:r>
          <a:r>
            <a:rPr lang="en-IN" sz="1200" b="1" baseline="0">
              <a:solidFill>
                <a:schemeClr val="tx1"/>
              </a:solidFill>
            </a:rPr>
            <a:t> </a:t>
          </a:r>
          <a:r>
            <a:rPr lang="en-IN" sz="1200" b="1">
              <a:solidFill>
                <a:schemeClr val="tx1"/>
              </a:solidFill>
            </a:rPr>
            <a:t>GROWTH</a:t>
          </a:r>
        </a:p>
      </xdr:txBody>
    </xdr:sp>
    <xdr:clientData/>
  </xdr:twoCellAnchor>
  <xdr:twoCellAnchor editAs="oneCell">
    <xdr:from>
      <xdr:col>2</xdr:col>
      <xdr:colOff>434341</xdr:colOff>
      <xdr:row>9</xdr:row>
      <xdr:rowOff>160020</xdr:rowOff>
    </xdr:from>
    <xdr:to>
      <xdr:col>3</xdr:col>
      <xdr:colOff>441961</xdr:colOff>
      <xdr:row>10</xdr:row>
      <xdr:rowOff>167640</xdr:rowOff>
    </xdr:to>
    <xdr:pic>
      <xdr:nvPicPr>
        <xdr:cNvPr id="62" name="Picture 61">
          <a:extLst>
            <a:ext uri="{FF2B5EF4-FFF2-40B4-BE49-F238E27FC236}">
              <a16:creationId xmlns:a16="http://schemas.microsoft.com/office/drawing/2014/main" id="{E0AE153B-2D16-B756-56E5-C46B437A189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53541" y="180594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3</xdr:row>
      <xdr:rowOff>15240</xdr:rowOff>
    </xdr:from>
    <xdr:to>
      <xdr:col>8</xdr:col>
      <xdr:colOff>350520</xdr:colOff>
      <xdr:row>4</xdr:row>
      <xdr:rowOff>152400</xdr:rowOff>
    </xdr:to>
    <xdr:sp macro="" textlink="">
      <xdr:nvSpPr>
        <xdr:cNvPr id="63" name="Rectangle: Rounded Corners 62">
          <a:extLst>
            <a:ext uri="{FF2B5EF4-FFF2-40B4-BE49-F238E27FC236}">
              <a16:creationId xmlns:a16="http://schemas.microsoft.com/office/drawing/2014/main" id="{5B6EF1A1-6FEA-4788-9106-3BCEF88F25E9}"/>
            </a:ext>
          </a:extLst>
        </xdr:cNvPr>
        <xdr:cNvSpPr/>
      </xdr:nvSpPr>
      <xdr:spPr>
        <a:xfrm>
          <a:off x="3048000" y="563880"/>
          <a:ext cx="2179320" cy="320040"/>
        </a:xfrm>
        <a:prstGeom prst="roundRect">
          <a:avLst/>
        </a:prstGeom>
        <a:solidFill>
          <a:schemeClr val="accent1">
            <a:lumMod val="40000"/>
            <a:lumOff val="6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aseline="0"/>
            <a:t>PROFIT</a:t>
          </a:r>
        </a:p>
        <a:p>
          <a:pPr algn="l"/>
          <a:endParaRPr lang="en-IN" sz="1200"/>
        </a:p>
      </xdr:txBody>
    </xdr:sp>
    <xdr:clientData/>
  </xdr:twoCellAnchor>
  <xdr:twoCellAnchor>
    <xdr:from>
      <xdr:col>4</xdr:col>
      <xdr:colOff>419100</xdr:colOff>
      <xdr:row>5</xdr:row>
      <xdr:rowOff>53340</xdr:rowOff>
    </xdr:from>
    <xdr:to>
      <xdr:col>8</xdr:col>
      <xdr:colOff>502920</xdr:colOff>
      <xdr:row>11</xdr:row>
      <xdr:rowOff>106680</xdr:rowOff>
    </xdr:to>
    <xdr:sp macro="" textlink="">
      <xdr:nvSpPr>
        <xdr:cNvPr id="64" name="Rectangle: Rounded Corners 63">
          <a:extLst>
            <a:ext uri="{FF2B5EF4-FFF2-40B4-BE49-F238E27FC236}">
              <a16:creationId xmlns:a16="http://schemas.microsoft.com/office/drawing/2014/main" id="{151B04A5-15B7-4C30-82C7-722898255AE2}"/>
            </a:ext>
          </a:extLst>
        </xdr:cNvPr>
        <xdr:cNvSpPr/>
      </xdr:nvSpPr>
      <xdr:spPr>
        <a:xfrm>
          <a:off x="2857500" y="967740"/>
          <a:ext cx="2522220" cy="1150620"/>
        </a:xfrm>
        <a:prstGeom prst="roundRect">
          <a:avLst/>
        </a:prstGeom>
        <a:solidFill>
          <a:schemeClr val="accent1">
            <a:lumMod val="40000"/>
            <a:lumOff val="60000"/>
          </a:schemeClr>
        </a:solidFill>
        <a:ln>
          <a:solidFill>
            <a:schemeClr val="accent1">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53340</xdr:colOff>
      <xdr:row>5</xdr:row>
      <xdr:rowOff>129540</xdr:rowOff>
    </xdr:from>
    <xdr:to>
      <xdr:col>8</xdr:col>
      <xdr:colOff>297180</xdr:colOff>
      <xdr:row>7</xdr:row>
      <xdr:rowOff>99060</xdr:rowOff>
    </xdr:to>
    <xdr:sp macro="" textlink="KPI!F17">
      <xdr:nvSpPr>
        <xdr:cNvPr id="66" name="Rectangle 65">
          <a:extLst>
            <a:ext uri="{FF2B5EF4-FFF2-40B4-BE49-F238E27FC236}">
              <a16:creationId xmlns:a16="http://schemas.microsoft.com/office/drawing/2014/main" id="{A528B6AE-A6BB-4FFD-8708-D830D6EEC95C}"/>
            </a:ext>
          </a:extLst>
        </xdr:cNvPr>
        <xdr:cNvSpPr/>
      </xdr:nvSpPr>
      <xdr:spPr>
        <a:xfrm>
          <a:off x="3101340" y="1043940"/>
          <a:ext cx="2072640" cy="33528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21D1CBE-6E49-44D9-9375-0718CF5E4D06}" type="TxLink">
            <a:rPr lang="en-US" sz="1600" b="1" i="0" u="none" strike="noStrike">
              <a:solidFill>
                <a:schemeClr val="tx1"/>
              </a:solidFill>
              <a:latin typeface="Calibri"/>
              <a:ea typeface="Calibri"/>
              <a:cs typeface="Calibri"/>
            </a:rPr>
            <a:pPr algn="l"/>
            <a:t> $286,397.02 </a:t>
          </a:fld>
          <a:endParaRPr lang="en-IN" sz="1600" b="1">
            <a:solidFill>
              <a:schemeClr val="tx1"/>
            </a:solidFill>
          </a:endParaRPr>
        </a:p>
      </xdr:txBody>
    </xdr:sp>
    <xdr:clientData/>
  </xdr:twoCellAnchor>
  <xdr:twoCellAnchor>
    <xdr:from>
      <xdr:col>9</xdr:col>
      <xdr:colOff>102831</xdr:colOff>
      <xdr:row>3</xdr:row>
      <xdr:rowOff>3340</xdr:rowOff>
    </xdr:from>
    <xdr:to>
      <xdr:col>12</xdr:col>
      <xdr:colOff>563880</xdr:colOff>
      <xdr:row>4</xdr:row>
      <xdr:rowOff>129540</xdr:rowOff>
    </xdr:to>
    <xdr:sp macro="" textlink="">
      <xdr:nvSpPr>
        <xdr:cNvPr id="69" name="Rectangle: Rounded Corners 68">
          <a:extLst>
            <a:ext uri="{FF2B5EF4-FFF2-40B4-BE49-F238E27FC236}">
              <a16:creationId xmlns:a16="http://schemas.microsoft.com/office/drawing/2014/main" id="{03FE1C48-7E5E-4B4E-B8BD-4B5B23548C4B}"/>
            </a:ext>
          </a:extLst>
        </xdr:cNvPr>
        <xdr:cNvSpPr/>
      </xdr:nvSpPr>
      <xdr:spPr>
        <a:xfrm>
          <a:off x="5589231" y="551980"/>
          <a:ext cx="2289849" cy="309080"/>
        </a:xfrm>
        <a:prstGeom prst="roundRect">
          <a:avLst/>
        </a:prstGeom>
        <a:solidFill>
          <a:schemeClr val="accent1">
            <a:lumMod val="40000"/>
            <a:lumOff val="6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aseline="0"/>
            <a:t>QAUNTITY</a:t>
          </a:r>
        </a:p>
        <a:p>
          <a:pPr algn="l"/>
          <a:endParaRPr lang="en-IN" sz="1200"/>
        </a:p>
      </xdr:txBody>
    </xdr:sp>
    <xdr:clientData/>
  </xdr:twoCellAnchor>
  <xdr:twoCellAnchor>
    <xdr:from>
      <xdr:col>9</xdr:col>
      <xdr:colOff>45720</xdr:colOff>
      <xdr:row>5</xdr:row>
      <xdr:rowOff>22860</xdr:rowOff>
    </xdr:from>
    <xdr:to>
      <xdr:col>12</xdr:col>
      <xdr:colOff>579120</xdr:colOff>
      <xdr:row>11</xdr:row>
      <xdr:rowOff>83820</xdr:rowOff>
    </xdr:to>
    <xdr:sp macro="" textlink="">
      <xdr:nvSpPr>
        <xdr:cNvPr id="70" name="Rectangle: Rounded Corners 69">
          <a:extLst>
            <a:ext uri="{FF2B5EF4-FFF2-40B4-BE49-F238E27FC236}">
              <a16:creationId xmlns:a16="http://schemas.microsoft.com/office/drawing/2014/main" id="{7213F0F0-4211-40DD-838E-D66E1EEA5058}"/>
            </a:ext>
          </a:extLst>
        </xdr:cNvPr>
        <xdr:cNvSpPr/>
      </xdr:nvSpPr>
      <xdr:spPr>
        <a:xfrm>
          <a:off x="5532120" y="937260"/>
          <a:ext cx="2362200" cy="1158240"/>
        </a:xfrm>
        <a:prstGeom prst="roundRect">
          <a:avLst/>
        </a:prstGeom>
        <a:solidFill>
          <a:schemeClr val="accent1">
            <a:lumMod val="40000"/>
            <a:lumOff val="60000"/>
          </a:schemeClr>
        </a:solidFill>
        <a:ln>
          <a:solidFill>
            <a:schemeClr val="accent1">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198120</xdr:colOff>
      <xdr:row>5</xdr:row>
      <xdr:rowOff>91440</xdr:rowOff>
    </xdr:from>
    <xdr:to>
      <xdr:col>12</xdr:col>
      <xdr:colOff>441960</xdr:colOff>
      <xdr:row>7</xdr:row>
      <xdr:rowOff>60960</xdr:rowOff>
    </xdr:to>
    <xdr:sp macro="" textlink="KPI!I17">
      <xdr:nvSpPr>
        <xdr:cNvPr id="72" name="Rectangle 71">
          <a:extLst>
            <a:ext uri="{FF2B5EF4-FFF2-40B4-BE49-F238E27FC236}">
              <a16:creationId xmlns:a16="http://schemas.microsoft.com/office/drawing/2014/main" id="{0E26ABAD-9D8D-43FD-9918-D1375C9762C0}"/>
            </a:ext>
          </a:extLst>
        </xdr:cNvPr>
        <xdr:cNvSpPr/>
      </xdr:nvSpPr>
      <xdr:spPr>
        <a:xfrm>
          <a:off x="5684520" y="1005840"/>
          <a:ext cx="2072640" cy="33528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A165952-A727-4E8B-9768-68DBE293CF9F}" type="TxLink">
            <a:rPr lang="en-US" sz="1600" b="1" i="0" u="none" strike="noStrike">
              <a:solidFill>
                <a:srgbClr val="000000"/>
              </a:solidFill>
              <a:latin typeface="Calibri"/>
              <a:ea typeface="Calibri"/>
              <a:cs typeface="Calibri"/>
            </a:rPr>
            <a:pPr algn="l"/>
            <a:t># 37873</a:t>
          </a:fld>
          <a:endParaRPr lang="en-IN" sz="1600" b="1"/>
        </a:p>
      </xdr:txBody>
    </xdr:sp>
    <xdr:clientData/>
  </xdr:twoCellAnchor>
  <xdr:twoCellAnchor>
    <xdr:from>
      <xdr:col>9</xdr:col>
      <xdr:colOff>274321</xdr:colOff>
      <xdr:row>9</xdr:row>
      <xdr:rowOff>83820</xdr:rowOff>
    </xdr:from>
    <xdr:to>
      <xdr:col>12</xdr:col>
      <xdr:colOff>403861</xdr:colOff>
      <xdr:row>11</xdr:row>
      <xdr:rowOff>15240</xdr:rowOff>
    </xdr:to>
    <xdr:sp macro="" textlink="KPI!B17">
      <xdr:nvSpPr>
        <xdr:cNvPr id="73" name="Rectangle 72">
          <a:extLst>
            <a:ext uri="{FF2B5EF4-FFF2-40B4-BE49-F238E27FC236}">
              <a16:creationId xmlns:a16="http://schemas.microsoft.com/office/drawing/2014/main" id="{6BF453A7-6031-492B-85EE-CB8DF10F91B3}"/>
            </a:ext>
          </a:extLst>
        </xdr:cNvPr>
        <xdr:cNvSpPr/>
      </xdr:nvSpPr>
      <xdr:spPr>
        <a:xfrm>
          <a:off x="5760721" y="1729740"/>
          <a:ext cx="1958340" cy="29718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YOY</a:t>
          </a:r>
          <a:r>
            <a:rPr lang="en-IN" sz="1200" b="1" baseline="0">
              <a:solidFill>
                <a:schemeClr val="tx1"/>
              </a:solidFill>
            </a:rPr>
            <a:t> </a:t>
          </a:r>
          <a:r>
            <a:rPr lang="en-IN" sz="1200" b="1">
              <a:solidFill>
                <a:schemeClr val="tx1"/>
              </a:solidFill>
            </a:rPr>
            <a:t>GROWTH</a:t>
          </a:r>
        </a:p>
      </xdr:txBody>
    </xdr:sp>
    <xdr:clientData/>
  </xdr:twoCellAnchor>
  <xdr:twoCellAnchor>
    <xdr:from>
      <xdr:col>13</xdr:col>
      <xdr:colOff>411648</xdr:colOff>
      <xdr:row>5</xdr:row>
      <xdr:rowOff>45720</xdr:rowOff>
    </xdr:from>
    <xdr:to>
      <xdr:col>17</xdr:col>
      <xdr:colOff>434340</xdr:colOff>
      <xdr:row>11</xdr:row>
      <xdr:rowOff>99060</xdr:rowOff>
    </xdr:to>
    <xdr:sp macro="" textlink="">
      <xdr:nvSpPr>
        <xdr:cNvPr id="76" name="Rectangle: Rounded Corners 75">
          <a:extLst>
            <a:ext uri="{FF2B5EF4-FFF2-40B4-BE49-F238E27FC236}">
              <a16:creationId xmlns:a16="http://schemas.microsoft.com/office/drawing/2014/main" id="{86C2C098-5CB1-4BCA-A6C5-6A9AAEF54EEC}"/>
            </a:ext>
          </a:extLst>
        </xdr:cNvPr>
        <xdr:cNvSpPr/>
      </xdr:nvSpPr>
      <xdr:spPr>
        <a:xfrm>
          <a:off x="8336448" y="960120"/>
          <a:ext cx="2461092" cy="1150620"/>
        </a:xfrm>
        <a:prstGeom prst="roundRect">
          <a:avLst/>
        </a:prstGeom>
        <a:solidFill>
          <a:schemeClr val="accent1">
            <a:lumMod val="40000"/>
            <a:lumOff val="60000"/>
          </a:schemeClr>
        </a:solidFill>
        <a:ln>
          <a:solidFill>
            <a:schemeClr val="accent1">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487680</xdr:colOff>
      <xdr:row>5</xdr:row>
      <xdr:rowOff>129540</xdr:rowOff>
    </xdr:from>
    <xdr:to>
      <xdr:col>17</xdr:col>
      <xdr:colOff>190500</xdr:colOff>
      <xdr:row>7</xdr:row>
      <xdr:rowOff>99060</xdr:rowOff>
    </xdr:to>
    <xdr:sp macro="" textlink="KPI!M17">
      <xdr:nvSpPr>
        <xdr:cNvPr id="78" name="Rectangle 77">
          <a:extLst>
            <a:ext uri="{FF2B5EF4-FFF2-40B4-BE49-F238E27FC236}">
              <a16:creationId xmlns:a16="http://schemas.microsoft.com/office/drawing/2014/main" id="{51BD1D9C-1591-4CE6-A738-A7151F23C6A5}"/>
            </a:ext>
          </a:extLst>
        </xdr:cNvPr>
        <xdr:cNvSpPr/>
      </xdr:nvSpPr>
      <xdr:spPr>
        <a:xfrm>
          <a:off x="8412480" y="1043940"/>
          <a:ext cx="2141220" cy="33528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465B4A0-6893-41A2-B44D-04D4D0C17BEB}" type="TxLink">
            <a:rPr lang="en-US" sz="1600" b="1" i="0" u="none" strike="noStrike">
              <a:solidFill>
                <a:srgbClr val="000000"/>
              </a:solidFill>
              <a:latin typeface="Calibri"/>
              <a:ea typeface="Calibri"/>
              <a:cs typeface="Calibri"/>
            </a:rPr>
            <a:pPr algn="l"/>
            <a:t># 9994</a:t>
          </a:fld>
          <a:endParaRPr lang="en-IN" sz="1600" b="1"/>
        </a:p>
      </xdr:txBody>
    </xdr:sp>
    <xdr:clientData/>
  </xdr:twoCellAnchor>
  <xdr:twoCellAnchor>
    <xdr:from>
      <xdr:col>14</xdr:col>
      <xdr:colOff>22861</xdr:colOff>
      <xdr:row>9</xdr:row>
      <xdr:rowOff>106680</xdr:rowOff>
    </xdr:from>
    <xdr:to>
      <xdr:col>17</xdr:col>
      <xdr:colOff>152401</xdr:colOff>
      <xdr:row>11</xdr:row>
      <xdr:rowOff>38100</xdr:rowOff>
    </xdr:to>
    <xdr:sp macro="" textlink="KPI!B17">
      <xdr:nvSpPr>
        <xdr:cNvPr id="79" name="Rectangle 78">
          <a:extLst>
            <a:ext uri="{FF2B5EF4-FFF2-40B4-BE49-F238E27FC236}">
              <a16:creationId xmlns:a16="http://schemas.microsoft.com/office/drawing/2014/main" id="{25F4F90E-D077-4E21-917B-BDBE0AB44B6E}"/>
            </a:ext>
          </a:extLst>
        </xdr:cNvPr>
        <xdr:cNvSpPr/>
      </xdr:nvSpPr>
      <xdr:spPr>
        <a:xfrm>
          <a:off x="8557261" y="1752600"/>
          <a:ext cx="1958340" cy="29718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YOY</a:t>
          </a:r>
          <a:r>
            <a:rPr lang="en-IN" sz="1200" b="1" baseline="0">
              <a:solidFill>
                <a:schemeClr val="tx1"/>
              </a:solidFill>
            </a:rPr>
            <a:t> </a:t>
          </a:r>
          <a:r>
            <a:rPr lang="en-IN" sz="1200" b="1">
              <a:solidFill>
                <a:schemeClr val="tx1"/>
              </a:solidFill>
            </a:rPr>
            <a:t>GROWTH</a:t>
          </a:r>
        </a:p>
      </xdr:txBody>
    </xdr:sp>
    <xdr:clientData/>
  </xdr:twoCellAnchor>
  <xdr:twoCellAnchor>
    <xdr:from>
      <xdr:col>6</xdr:col>
      <xdr:colOff>15240</xdr:colOff>
      <xdr:row>7</xdr:row>
      <xdr:rowOff>114300</xdr:rowOff>
    </xdr:from>
    <xdr:to>
      <xdr:col>8</xdr:col>
      <xdr:colOff>152400</xdr:colOff>
      <xdr:row>8</xdr:row>
      <xdr:rowOff>167640</xdr:rowOff>
    </xdr:to>
    <xdr:graphicFrame macro="">
      <xdr:nvGraphicFramePr>
        <xdr:cNvPr id="95" name="Chart 94">
          <a:extLst>
            <a:ext uri="{FF2B5EF4-FFF2-40B4-BE49-F238E27FC236}">
              <a16:creationId xmlns:a16="http://schemas.microsoft.com/office/drawing/2014/main" id="{853A98EC-329D-4ABA-BD4F-F35593E31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114301</xdr:colOff>
      <xdr:row>9</xdr:row>
      <xdr:rowOff>91440</xdr:rowOff>
    </xdr:from>
    <xdr:to>
      <xdr:col>8</xdr:col>
      <xdr:colOff>243841</xdr:colOff>
      <xdr:row>11</xdr:row>
      <xdr:rowOff>22860</xdr:rowOff>
    </xdr:to>
    <xdr:sp macro="" textlink="KPI!B17">
      <xdr:nvSpPr>
        <xdr:cNvPr id="103" name="Rectangle 102">
          <a:extLst>
            <a:ext uri="{FF2B5EF4-FFF2-40B4-BE49-F238E27FC236}">
              <a16:creationId xmlns:a16="http://schemas.microsoft.com/office/drawing/2014/main" id="{84687609-0FC3-3755-6BCD-D8FB79DFCDF3}"/>
            </a:ext>
          </a:extLst>
        </xdr:cNvPr>
        <xdr:cNvSpPr/>
      </xdr:nvSpPr>
      <xdr:spPr>
        <a:xfrm>
          <a:off x="3162301" y="1737360"/>
          <a:ext cx="1958340" cy="29718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YOY</a:t>
          </a:r>
          <a:r>
            <a:rPr lang="en-IN" sz="1200" b="1" baseline="0">
              <a:solidFill>
                <a:schemeClr val="tx1"/>
              </a:solidFill>
            </a:rPr>
            <a:t> </a:t>
          </a:r>
          <a:r>
            <a:rPr lang="en-IN" sz="1200" b="1">
              <a:solidFill>
                <a:schemeClr val="tx1"/>
              </a:solidFill>
            </a:rPr>
            <a:t>GROWTH</a:t>
          </a:r>
        </a:p>
      </xdr:txBody>
    </xdr:sp>
    <xdr:clientData/>
  </xdr:twoCellAnchor>
  <mc:AlternateContent xmlns:mc="http://schemas.openxmlformats.org/markup-compatibility/2006">
    <mc:Choice xmlns:a14="http://schemas.microsoft.com/office/drawing/2010/main" Requires="a14">
      <xdr:twoCellAnchor editAs="oneCell">
        <xdr:from>
          <xdr:col>7</xdr:col>
          <xdr:colOff>99060</xdr:colOff>
          <xdr:row>9</xdr:row>
          <xdr:rowOff>160020</xdr:rowOff>
        </xdr:from>
        <xdr:to>
          <xdr:col>8</xdr:col>
          <xdr:colOff>99060</xdr:colOff>
          <xdr:row>10</xdr:row>
          <xdr:rowOff>152400</xdr:rowOff>
        </xdr:to>
        <xdr:pic>
          <xdr:nvPicPr>
            <xdr:cNvPr id="104" name="Picture 103">
              <a:extLst>
                <a:ext uri="{FF2B5EF4-FFF2-40B4-BE49-F238E27FC236}">
                  <a16:creationId xmlns:a16="http://schemas.microsoft.com/office/drawing/2014/main" id="{4A4A29B4-84CC-B6D7-903B-1A6CD9F25C6D}"/>
                </a:ext>
              </a:extLst>
            </xdr:cNvPr>
            <xdr:cNvPicPr>
              <a:picLocks noChangeAspect="1" noChangeArrowheads="1"/>
              <a:extLst>
                <a:ext uri="{84589F7E-364E-4C9E-8A38-B11213B215E9}">
                  <a14:cameraTool cellRange="'KPI YOYO'!$I$10" spid="_x0000_s7362"/>
                </a:ext>
              </a:extLst>
            </xdr:cNvPicPr>
          </xdr:nvPicPr>
          <xdr:blipFill>
            <a:blip xmlns:r="http://schemas.openxmlformats.org/officeDocument/2006/relationships" r:embed="rId9"/>
            <a:srcRect/>
            <a:stretch>
              <a:fillRect/>
            </a:stretch>
          </xdr:blipFill>
          <xdr:spPr bwMode="auto">
            <a:xfrm>
              <a:off x="4366260" y="1874520"/>
              <a:ext cx="60960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487680</xdr:colOff>
      <xdr:row>7</xdr:row>
      <xdr:rowOff>68580</xdr:rowOff>
    </xdr:from>
    <xdr:to>
      <xdr:col>12</xdr:col>
      <xdr:colOff>167640</xdr:colOff>
      <xdr:row>8</xdr:row>
      <xdr:rowOff>160020</xdr:rowOff>
    </xdr:to>
    <xdr:graphicFrame macro="">
      <xdr:nvGraphicFramePr>
        <xdr:cNvPr id="106" name="Chart 105">
          <a:extLst>
            <a:ext uri="{FF2B5EF4-FFF2-40B4-BE49-F238E27FC236}">
              <a16:creationId xmlns:a16="http://schemas.microsoft.com/office/drawing/2014/main" id="{8CE5E70A-BF19-4107-9D1B-1010884C4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190501</xdr:colOff>
      <xdr:row>3</xdr:row>
      <xdr:rowOff>22964</xdr:rowOff>
    </xdr:from>
    <xdr:to>
      <xdr:col>21</xdr:col>
      <xdr:colOff>586741</xdr:colOff>
      <xdr:row>4</xdr:row>
      <xdr:rowOff>144780</xdr:rowOff>
    </xdr:to>
    <xdr:sp macro="" textlink="">
      <xdr:nvSpPr>
        <xdr:cNvPr id="126" name="Rectangle: Rounded Corners 125">
          <a:extLst>
            <a:ext uri="{FF2B5EF4-FFF2-40B4-BE49-F238E27FC236}">
              <a16:creationId xmlns:a16="http://schemas.microsoft.com/office/drawing/2014/main" id="{9A774E86-98F9-3115-43E0-78A90E284F96}"/>
            </a:ext>
          </a:extLst>
        </xdr:cNvPr>
        <xdr:cNvSpPr/>
      </xdr:nvSpPr>
      <xdr:spPr>
        <a:xfrm>
          <a:off x="11163301" y="571604"/>
          <a:ext cx="2225040" cy="304696"/>
        </a:xfrm>
        <a:prstGeom prst="roundRect">
          <a:avLst/>
        </a:prstGeom>
        <a:solidFill>
          <a:schemeClr val="accent1">
            <a:lumMod val="40000"/>
            <a:lumOff val="6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aseline="0"/>
            <a:t>PROFIT MARGIN</a:t>
          </a:r>
        </a:p>
        <a:p>
          <a:pPr algn="l"/>
          <a:endParaRPr lang="en-IN" sz="1200"/>
        </a:p>
      </xdr:txBody>
    </xdr:sp>
    <xdr:clientData/>
  </xdr:twoCellAnchor>
  <xdr:twoCellAnchor>
    <xdr:from>
      <xdr:col>13</xdr:col>
      <xdr:colOff>457200</xdr:colOff>
      <xdr:row>3</xdr:row>
      <xdr:rowOff>11900</xdr:rowOff>
    </xdr:from>
    <xdr:to>
      <xdr:col>17</xdr:col>
      <xdr:colOff>396240</xdr:colOff>
      <xdr:row>4</xdr:row>
      <xdr:rowOff>160020</xdr:rowOff>
    </xdr:to>
    <xdr:sp macro="" textlink="">
      <xdr:nvSpPr>
        <xdr:cNvPr id="127" name="Rectangle: Rounded Corners 126">
          <a:extLst>
            <a:ext uri="{FF2B5EF4-FFF2-40B4-BE49-F238E27FC236}">
              <a16:creationId xmlns:a16="http://schemas.microsoft.com/office/drawing/2014/main" id="{F16A01F8-8DE1-6F23-AE04-D9FF10B52833}"/>
            </a:ext>
          </a:extLst>
        </xdr:cNvPr>
        <xdr:cNvSpPr/>
      </xdr:nvSpPr>
      <xdr:spPr>
        <a:xfrm>
          <a:off x="8382000" y="560540"/>
          <a:ext cx="2377440" cy="331000"/>
        </a:xfrm>
        <a:prstGeom prst="roundRect">
          <a:avLst/>
        </a:prstGeom>
        <a:solidFill>
          <a:schemeClr val="accent1">
            <a:lumMod val="40000"/>
            <a:lumOff val="6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aseline="0"/>
            <a:t>NO OF ORDERS</a:t>
          </a:r>
        </a:p>
        <a:p>
          <a:pPr algn="l"/>
          <a:endParaRPr lang="en-IN" sz="1200"/>
        </a:p>
      </xdr:txBody>
    </xdr:sp>
    <xdr:clientData/>
  </xdr:twoCellAnchor>
  <xdr:twoCellAnchor>
    <xdr:from>
      <xdr:col>18</xdr:col>
      <xdr:colOff>121920</xdr:colOff>
      <xdr:row>5</xdr:row>
      <xdr:rowOff>30480</xdr:rowOff>
    </xdr:from>
    <xdr:to>
      <xdr:col>21</xdr:col>
      <xdr:colOff>586740</xdr:colOff>
      <xdr:row>11</xdr:row>
      <xdr:rowOff>99060</xdr:rowOff>
    </xdr:to>
    <xdr:sp macro="" textlink="">
      <xdr:nvSpPr>
        <xdr:cNvPr id="128" name="Rectangle: Rounded Corners 127">
          <a:extLst>
            <a:ext uri="{FF2B5EF4-FFF2-40B4-BE49-F238E27FC236}">
              <a16:creationId xmlns:a16="http://schemas.microsoft.com/office/drawing/2014/main" id="{C85D6E04-762D-B11E-C869-A13404724E59}"/>
            </a:ext>
          </a:extLst>
        </xdr:cNvPr>
        <xdr:cNvSpPr/>
      </xdr:nvSpPr>
      <xdr:spPr>
        <a:xfrm>
          <a:off x="11094720" y="944880"/>
          <a:ext cx="2293620" cy="1165860"/>
        </a:xfrm>
        <a:prstGeom prst="roundRect">
          <a:avLst/>
        </a:prstGeom>
        <a:solidFill>
          <a:schemeClr val="accent1">
            <a:lumMod val="40000"/>
            <a:lumOff val="60000"/>
          </a:schemeClr>
        </a:solidFill>
        <a:ln>
          <a:solidFill>
            <a:schemeClr val="accent1">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11</xdr:col>
          <xdr:colOff>297180</xdr:colOff>
          <xdr:row>9</xdr:row>
          <xdr:rowOff>129540</xdr:rowOff>
        </xdr:from>
        <xdr:to>
          <xdr:col>12</xdr:col>
          <xdr:colOff>297180</xdr:colOff>
          <xdr:row>10</xdr:row>
          <xdr:rowOff>121920</xdr:rowOff>
        </xdr:to>
        <xdr:pic>
          <xdr:nvPicPr>
            <xdr:cNvPr id="135" name="Picture 134">
              <a:extLst>
                <a:ext uri="{FF2B5EF4-FFF2-40B4-BE49-F238E27FC236}">
                  <a16:creationId xmlns:a16="http://schemas.microsoft.com/office/drawing/2014/main" id="{A2A1D1A0-EF53-D8D6-88AF-0B2F6D14EE8D}"/>
                </a:ext>
              </a:extLst>
            </xdr:cNvPr>
            <xdr:cNvPicPr>
              <a:picLocks noChangeAspect="1" noChangeArrowheads="1"/>
              <a:extLst>
                <a:ext uri="{84589F7E-364E-4C9E-8A38-B11213B215E9}">
                  <a14:cameraTool cellRange="'KPI YOYO'!$J$10" spid="_x0000_s7363"/>
                </a:ext>
              </a:extLst>
            </xdr:cNvPicPr>
          </xdr:nvPicPr>
          <xdr:blipFill>
            <a:blip xmlns:r="http://schemas.openxmlformats.org/officeDocument/2006/relationships" r:embed="rId11"/>
            <a:srcRect/>
            <a:stretch>
              <a:fillRect/>
            </a:stretch>
          </xdr:blipFill>
          <xdr:spPr bwMode="auto">
            <a:xfrm>
              <a:off x="7002780" y="1844040"/>
              <a:ext cx="6096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601980</xdr:colOff>
          <xdr:row>9</xdr:row>
          <xdr:rowOff>167640</xdr:rowOff>
        </xdr:from>
        <xdr:to>
          <xdr:col>16</xdr:col>
          <xdr:colOff>601980</xdr:colOff>
          <xdr:row>10</xdr:row>
          <xdr:rowOff>160020</xdr:rowOff>
        </xdr:to>
        <xdr:pic>
          <xdr:nvPicPr>
            <xdr:cNvPr id="136" name="Picture 135">
              <a:extLst>
                <a:ext uri="{FF2B5EF4-FFF2-40B4-BE49-F238E27FC236}">
                  <a16:creationId xmlns:a16="http://schemas.microsoft.com/office/drawing/2014/main" id="{195B936D-DF51-82A5-51DA-962D0BA7F467}"/>
                </a:ext>
              </a:extLst>
            </xdr:cNvPr>
            <xdr:cNvPicPr>
              <a:picLocks noChangeAspect="1" noChangeArrowheads="1"/>
              <a:extLst>
                <a:ext uri="{84589F7E-364E-4C9E-8A38-B11213B215E9}">
                  <a14:cameraTool cellRange="'KPI YOYO'!$K$10" spid="_x0000_s7364"/>
                </a:ext>
              </a:extLst>
            </xdr:cNvPicPr>
          </xdr:nvPicPr>
          <xdr:blipFill>
            <a:blip xmlns:r="http://schemas.openxmlformats.org/officeDocument/2006/relationships" r:embed="rId12"/>
            <a:srcRect/>
            <a:stretch>
              <a:fillRect/>
            </a:stretch>
          </xdr:blipFill>
          <xdr:spPr bwMode="auto">
            <a:xfrm>
              <a:off x="9745980" y="1882140"/>
              <a:ext cx="60960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18</xdr:col>
      <xdr:colOff>205740</xdr:colOff>
      <xdr:row>5</xdr:row>
      <xdr:rowOff>99060</xdr:rowOff>
    </xdr:from>
    <xdr:to>
      <xdr:col>21</xdr:col>
      <xdr:colOff>518160</xdr:colOff>
      <xdr:row>7</xdr:row>
      <xdr:rowOff>68580</xdr:rowOff>
    </xdr:to>
    <xdr:sp macro="" textlink="KPI!P17">
      <xdr:nvSpPr>
        <xdr:cNvPr id="137" name="Rectangle 136">
          <a:extLst>
            <a:ext uri="{FF2B5EF4-FFF2-40B4-BE49-F238E27FC236}">
              <a16:creationId xmlns:a16="http://schemas.microsoft.com/office/drawing/2014/main" id="{1B440440-4B2A-4BE0-AEB6-56CF20F3F9E1}"/>
            </a:ext>
          </a:extLst>
        </xdr:cNvPr>
        <xdr:cNvSpPr/>
      </xdr:nvSpPr>
      <xdr:spPr>
        <a:xfrm>
          <a:off x="11178540" y="1013460"/>
          <a:ext cx="2141220" cy="33528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4C78E8B-A50E-4D11-8B6C-606E59EB80F4}" type="TxLink">
            <a:rPr lang="en-US" sz="1600" b="1" i="0" u="none" strike="noStrike">
              <a:solidFill>
                <a:srgbClr val="000000"/>
              </a:solidFill>
              <a:latin typeface="Calibri"/>
              <a:ea typeface="Calibri"/>
              <a:cs typeface="Calibri"/>
            </a:rPr>
            <a:pPr algn="l"/>
            <a:t>12.47%</a:t>
          </a:fld>
          <a:endParaRPr lang="en-US" sz="1600" b="1"/>
        </a:p>
      </xdr:txBody>
    </xdr:sp>
    <xdr:clientData/>
  </xdr:twoCellAnchor>
  <xdr:twoCellAnchor>
    <xdr:from>
      <xdr:col>0</xdr:col>
      <xdr:colOff>556260</xdr:colOff>
      <xdr:row>7</xdr:row>
      <xdr:rowOff>53340</xdr:rowOff>
    </xdr:from>
    <xdr:to>
      <xdr:col>3</xdr:col>
      <xdr:colOff>464820</xdr:colOff>
      <xdr:row>9</xdr:row>
      <xdr:rowOff>53340</xdr:rowOff>
    </xdr:to>
    <xdr:graphicFrame macro="">
      <xdr:nvGraphicFramePr>
        <xdr:cNvPr id="139" name="Chart 138">
          <a:extLst>
            <a:ext uri="{FF2B5EF4-FFF2-40B4-BE49-F238E27FC236}">
              <a16:creationId xmlns:a16="http://schemas.microsoft.com/office/drawing/2014/main" id="{EB8610C1-08DF-42B5-AD19-D6E3F721A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15240</xdr:colOff>
      <xdr:row>7</xdr:row>
      <xdr:rowOff>121920</xdr:rowOff>
    </xdr:from>
    <xdr:to>
      <xdr:col>17</xdr:col>
      <xdr:colOff>38100</xdr:colOff>
      <xdr:row>9</xdr:row>
      <xdr:rowOff>68580</xdr:rowOff>
    </xdr:to>
    <xdr:graphicFrame macro="">
      <xdr:nvGraphicFramePr>
        <xdr:cNvPr id="142" name="Chart 141">
          <a:extLst>
            <a:ext uri="{FF2B5EF4-FFF2-40B4-BE49-F238E27FC236}">
              <a16:creationId xmlns:a16="http://schemas.microsoft.com/office/drawing/2014/main" id="{7922693D-D166-4087-B24E-7B7BAFF12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297180</xdr:colOff>
      <xdr:row>9</xdr:row>
      <xdr:rowOff>91440</xdr:rowOff>
    </xdr:from>
    <xdr:to>
      <xdr:col>21</xdr:col>
      <xdr:colOff>426720</xdr:colOff>
      <xdr:row>11</xdr:row>
      <xdr:rowOff>22860</xdr:rowOff>
    </xdr:to>
    <xdr:sp macro="" textlink="KPI!B17">
      <xdr:nvSpPr>
        <xdr:cNvPr id="143" name="Rectangle 142">
          <a:extLst>
            <a:ext uri="{FF2B5EF4-FFF2-40B4-BE49-F238E27FC236}">
              <a16:creationId xmlns:a16="http://schemas.microsoft.com/office/drawing/2014/main" id="{261929A0-0993-4361-9224-2A78A4F9C21E}"/>
            </a:ext>
          </a:extLst>
        </xdr:cNvPr>
        <xdr:cNvSpPr/>
      </xdr:nvSpPr>
      <xdr:spPr>
        <a:xfrm>
          <a:off x="11269980" y="1737360"/>
          <a:ext cx="1958340" cy="29718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YOY</a:t>
          </a:r>
          <a:r>
            <a:rPr lang="en-IN" sz="1200" b="1" baseline="0">
              <a:solidFill>
                <a:schemeClr val="tx1"/>
              </a:solidFill>
            </a:rPr>
            <a:t> </a:t>
          </a:r>
          <a:r>
            <a:rPr lang="en-IN" sz="1200" b="1">
              <a:solidFill>
                <a:schemeClr val="tx1"/>
              </a:solidFill>
            </a:rPr>
            <a:t>GROWTH</a:t>
          </a:r>
        </a:p>
      </xdr:txBody>
    </xdr:sp>
    <xdr:clientData/>
  </xdr:twoCellAnchor>
  <mc:AlternateContent xmlns:mc="http://schemas.openxmlformats.org/markup-compatibility/2006">
    <mc:Choice xmlns:a14="http://schemas.microsoft.com/office/drawing/2010/main" Requires="a14">
      <xdr:twoCellAnchor editAs="oneCell">
        <xdr:from>
          <xdr:col>20</xdr:col>
          <xdr:colOff>289560</xdr:colOff>
          <xdr:row>9</xdr:row>
          <xdr:rowOff>167640</xdr:rowOff>
        </xdr:from>
        <xdr:to>
          <xdr:col>21</xdr:col>
          <xdr:colOff>289560</xdr:colOff>
          <xdr:row>10</xdr:row>
          <xdr:rowOff>160020</xdr:rowOff>
        </xdr:to>
        <xdr:pic>
          <xdr:nvPicPr>
            <xdr:cNvPr id="144" name="Picture 143">
              <a:extLst>
                <a:ext uri="{FF2B5EF4-FFF2-40B4-BE49-F238E27FC236}">
                  <a16:creationId xmlns:a16="http://schemas.microsoft.com/office/drawing/2014/main" id="{8CB34465-8770-A8A6-378C-88154DF94F98}"/>
                </a:ext>
              </a:extLst>
            </xdr:cNvPr>
            <xdr:cNvPicPr>
              <a:picLocks noChangeAspect="1" noChangeArrowheads="1"/>
              <a:extLst>
                <a:ext uri="{84589F7E-364E-4C9E-8A38-B11213B215E9}">
                  <a14:cameraTool cellRange="'KPI YOYO'!$L$10" spid="_x0000_s7365"/>
                </a:ext>
              </a:extLst>
            </xdr:cNvPicPr>
          </xdr:nvPicPr>
          <xdr:blipFill>
            <a:blip xmlns:r="http://schemas.openxmlformats.org/officeDocument/2006/relationships" r:embed="rId15"/>
            <a:srcRect/>
            <a:stretch>
              <a:fillRect/>
            </a:stretch>
          </xdr:blipFill>
          <xdr:spPr bwMode="auto">
            <a:xfrm>
              <a:off x="12481560" y="1882140"/>
              <a:ext cx="60960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0</xdr:colOff>
      <xdr:row>7</xdr:row>
      <xdr:rowOff>91440</xdr:rowOff>
    </xdr:from>
    <xdr:to>
      <xdr:col>21</xdr:col>
      <xdr:colOff>213360</xdr:colOff>
      <xdr:row>9</xdr:row>
      <xdr:rowOff>60960</xdr:rowOff>
    </xdr:to>
    <xdr:graphicFrame macro="">
      <xdr:nvGraphicFramePr>
        <xdr:cNvPr id="145" name="Chart 144">
          <a:extLst>
            <a:ext uri="{FF2B5EF4-FFF2-40B4-BE49-F238E27FC236}">
              <a16:creationId xmlns:a16="http://schemas.microsoft.com/office/drawing/2014/main" id="{3B313907-6F6C-4324-AE92-6487AC76D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17</xdr:col>
      <xdr:colOff>290664</xdr:colOff>
      <xdr:row>27</xdr:row>
      <xdr:rowOff>83047</xdr:rowOff>
    </xdr:from>
    <xdr:to>
      <xdr:col>19</xdr:col>
      <xdr:colOff>404964</xdr:colOff>
      <xdr:row>35</xdr:row>
      <xdr:rowOff>113526</xdr:rowOff>
    </xdr:to>
    <mc:AlternateContent xmlns:mc="http://schemas.openxmlformats.org/markup-compatibility/2006">
      <mc:Choice xmlns:a14="http://schemas.microsoft.com/office/drawing/2010/main" Requires="a14">
        <xdr:graphicFrame macro="">
          <xdr:nvGraphicFramePr>
            <xdr:cNvPr id="4" name="Region 3">
              <a:extLst>
                <a:ext uri="{FF2B5EF4-FFF2-40B4-BE49-F238E27FC236}">
                  <a16:creationId xmlns:a16="http://schemas.microsoft.com/office/drawing/2014/main" id="{1340F6A3-6CAE-415B-A0C2-4CDB25CE3ED1}"/>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10653864" y="4969372"/>
              <a:ext cx="1333500" cy="1478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i Kiran reddy Kaduluri" refreshedDate="45836.655884953703" createdVersion="8" refreshedVersion="8" minRefreshableVersion="3" recordCount="9994" xr:uid="{619C4BAF-1F96-4535-BF5B-85BCE497EEA5}">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255790454"/>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82888C-A373-4AAE-818A-754DB3056B30}"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75C580-0EAA-460C-8550-59E44DC52E37}"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585F57-2A65-49AF-A8CE-A29A19873B1B}"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66826C-527D-4AA4-B3DD-86C359E8750F}"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F273E1-5A2E-4EAF-9D1E-F4C94C3A4DED}" name="PivotTable9" cacheId="20" applyNumberFormats="0" applyBorderFormats="0" applyFontFormats="0" applyPatternFormats="0" applyAlignmentFormats="0" applyWidthHeightFormats="1" dataCaption="Values" updatedVersion="8" minRefreshableVersion="3" enableDrill="0" useAutoFormatting="1" itemPrintTitles="1" createdVersion="8" indent="0" outline="1" outlineData="1" multipleFieldFilters="0" chartFormat="7">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4"/>
          </reference>
        </references>
      </pivotArea>
    </chartFormat>
    <chartFormat chart="0" format="2">
      <pivotArea type="data" outline="0" fieldPosition="0">
        <references count="2">
          <reference field="4294967294" count="1" selected="0">
            <x v="0"/>
          </reference>
          <reference field="16" count="1" selected="0">
            <x v="16"/>
          </reference>
        </references>
      </pivotArea>
    </chartFormat>
    <chartFormat chart="0" format="3">
      <pivotArea type="data" outline="0" fieldPosition="0">
        <references count="2">
          <reference field="4294967294" count="1" selected="0">
            <x v="0"/>
          </reference>
          <reference field="16" count="1" selected="0">
            <x v="3"/>
          </reference>
        </references>
      </pivotArea>
    </chartFormat>
    <chartFormat chart="0" format="4">
      <pivotArea type="data" outline="0" fieldPosition="0">
        <references count="2">
          <reference field="4294967294" count="1" selected="0">
            <x v="0"/>
          </reference>
          <reference field="16" count="1" selected="0">
            <x v="5"/>
          </reference>
        </references>
      </pivotArea>
    </chartFormat>
    <chartFormat chart="0" format="5">
      <pivotArea type="data" outline="0" fieldPosition="0">
        <references count="2">
          <reference field="4294967294" count="1" selected="0">
            <x v="0"/>
          </reference>
          <reference field="16" count="1" selected="0">
            <x v="13"/>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6" count="1" selected="0">
            <x v="13"/>
          </reference>
        </references>
      </pivotArea>
    </chartFormat>
    <chartFormat chart="6" format="14">
      <pivotArea type="data" outline="0" fieldPosition="0">
        <references count="2">
          <reference field="4294967294" count="1" selected="0">
            <x v="0"/>
          </reference>
          <reference field="16" count="1" selected="0">
            <x v="5"/>
          </reference>
        </references>
      </pivotArea>
    </chartFormat>
    <chartFormat chart="6" format="15">
      <pivotArea type="data" outline="0" fieldPosition="0">
        <references count="2">
          <reference field="4294967294" count="1" selected="0">
            <x v="0"/>
          </reference>
          <reference field="16" count="1" selected="0">
            <x v="14"/>
          </reference>
        </references>
      </pivotArea>
    </chartFormat>
    <chartFormat chart="6" format="16">
      <pivotArea type="data" outline="0" fieldPosition="0">
        <references count="2">
          <reference field="4294967294" count="1" selected="0">
            <x v="0"/>
          </reference>
          <reference field="16" count="1" selected="0">
            <x v="16"/>
          </reference>
        </references>
      </pivotArea>
    </chartFormat>
    <chartFormat chart="6" format="1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D754D5-E85D-4666-9457-0AB9024FB631}" name="PivotTable1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3:F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221349-7E93-4866-A2C0-72FA624BA01F}" name="PivotTable13" cacheId="2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35">
  <location ref="A3:B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1"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0"/>
          </reference>
        </references>
      </pivotArea>
    </chartFormat>
    <chartFormat chart="32" format="11"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BEDD26-18DF-4D8E-8E3C-AE6914E7C7DC}" name="PivotTable1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O3:P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A23C42-6548-4097-BE87-187E4AF047BA}" name="PivotTable1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L3:M16" firstHeaderRow="1" firstDataRow="1" firstDataCol="1"/>
  <pivotFields count="26">
    <pivotField showAll="0"/>
    <pivotField dataField="1"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39E5CD-A38D-4739-B27F-15529FB2EE81}" name="PivotTable1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3:I16" firstHeaderRow="1"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EBBC53-47EC-4962-9ED9-B5BD2CA95CEA}" name="PivotTable19"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5571C9D-A900-4AB8-8CE3-CFE0EDAE760A}" sourceName="Year">
  <pivotTables>
    <pivotTable tabId="4" name="PivotTable2"/>
    <pivotTable tabId="3" name="PivotTable1"/>
    <pivotTable tabId="5" name="PivotTable5"/>
    <pivotTable tabId="6" name="PivotTable6"/>
    <pivotTable tabId="12" name="PivotTable9"/>
  </pivotTables>
  <data>
    <tabular pivotCacheId="125579045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6729E8A-12B2-4863-9BC1-23637D0F045F}" sourceName="Segment">
  <pivotTables>
    <pivotTable tabId="4" name="PivotTable2"/>
  </pivotTables>
  <data>
    <tabular pivotCacheId="12557904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8F788AF-8DA7-4DA2-9A6E-4288EAD9FAC4}" sourceName="Region">
  <pivotTables>
    <pivotTable tabId="4" name="PivotTable2"/>
  </pivotTables>
  <data>
    <tabular pivotCacheId="12557904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3AFE989-7CFA-4626-91DD-4AE36692EB02}"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C137D71-8D6B-4B60-85C6-A3489F3CBCD8}"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410C369E-D57A-411F-8F64-4123CB176AB2}" cache="Slicer_Year1" caption="Year" rowHeight="234950"/>
  <slicer name="Year 4" xr10:uid="{321F5332-A4CA-4478-981B-28F3C17F13F3}" cache="Slicer_Year1" caption="Year" style="Ab" rowHeight="234950"/>
  <slicer name="Segment 1" xr10:uid="{FCAB0EC9-79AC-4B9C-8BDC-43528A34B701}" cache="Slicer_Segment" caption="Segment" style="Ab" rowHeight="234950"/>
  <slicer name="Region 3" xr10:uid="{C5DC9902-16FA-479E-9AFD-A992EF94733E}"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76714-0033-445B-9B21-05C0BEF61D44}">
  <dimension ref="A3:C16"/>
  <sheetViews>
    <sheetView workbookViewId="0">
      <selection activeCell="H19" sqref="H19"/>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10943</v>
      </c>
      <c r="C3" s="10" t="s">
        <v>10942</v>
      </c>
    </row>
    <row r="4" spans="1:3" x14ac:dyDescent="0.3">
      <c r="A4" s="8" t="s">
        <v>10939</v>
      </c>
      <c r="B4" s="11">
        <v>95365.937600000019</v>
      </c>
      <c r="C4" s="12">
        <v>9199.2699999999986</v>
      </c>
    </row>
    <row r="5" spans="1:3" x14ac:dyDescent="0.3">
      <c r="A5" s="8" t="s">
        <v>10940</v>
      </c>
      <c r="B5" s="11">
        <v>60172.649400000024</v>
      </c>
      <c r="C5" s="12">
        <v>10288.898699999991</v>
      </c>
    </row>
    <row r="6" spans="1:3" x14ac:dyDescent="0.3">
      <c r="A6" s="8" t="s">
        <v>10941</v>
      </c>
      <c r="B6" s="11">
        <v>199252.98399999991</v>
      </c>
      <c r="C6" s="12">
        <v>26806.573700000015</v>
      </c>
    </row>
    <row r="7" spans="1:3" x14ac:dyDescent="0.3">
      <c r="A7" s="8" t="s">
        <v>10944</v>
      </c>
      <c r="B7" s="11">
        <v>141851.5674</v>
      </c>
      <c r="C7" s="12">
        <v>13437.806799999998</v>
      </c>
    </row>
    <row r="8" spans="1:3" x14ac:dyDescent="0.3">
      <c r="A8" s="8" t="s">
        <v>10945</v>
      </c>
      <c r="B8" s="11">
        <v>156122.28669999994</v>
      </c>
      <c r="C8" s="12">
        <v>22308.51279999999</v>
      </c>
    </row>
    <row r="9" spans="1:3" x14ac:dyDescent="0.3">
      <c r="A9" s="8" t="s">
        <v>10946</v>
      </c>
      <c r="B9" s="11">
        <v>147082.61130000011</v>
      </c>
      <c r="C9" s="12">
        <v>20899.334500000012</v>
      </c>
    </row>
    <row r="10" spans="1:3" x14ac:dyDescent="0.3">
      <c r="A10" s="8" t="s">
        <v>10947</v>
      </c>
      <c r="B10" s="11">
        <v>149580.83800000031</v>
      </c>
      <c r="C10" s="12">
        <v>13535.38299999998</v>
      </c>
    </row>
    <row r="11" spans="1:3" x14ac:dyDescent="0.3">
      <c r="A11" s="8" t="s">
        <v>10948</v>
      </c>
      <c r="B11" s="11">
        <v>159589.45099999988</v>
      </c>
      <c r="C11" s="12">
        <v>21896.715399999972</v>
      </c>
    </row>
    <row r="12" spans="1:3" x14ac:dyDescent="0.3">
      <c r="A12" s="8" t="s">
        <v>10949</v>
      </c>
      <c r="B12" s="11">
        <v>309770.09970000025</v>
      </c>
      <c r="C12" s="12">
        <v>37293.192500000034</v>
      </c>
    </row>
    <row r="13" spans="1:3" x14ac:dyDescent="0.3">
      <c r="A13" s="8" t="s">
        <v>10950</v>
      </c>
      <c r="B13" s="11">
        <v>197115.20170000009</v>
      </c>
      <c r="C13" s="12">
        <v>31469.663800000035</v>
      </c>
    </row>
    <row r="14" spans="1:3" x14ac:dyDescent="0.3">
      <c r="A14" s="8" t="s">
        <v>10951</v>
      </c>
      <c r="B14" s="11">
        <v>349120.07400000008</v>
      </c>
      <c r="C14" s="12">
        <v>35825.536599999927</v>
      </c>
    </row>
    <row r="15" spans="1:3" x14ac:dyDescent="0.3">
      <c r="A15" s="8" t="s">
        <v>10952</v>
      </c>
      <c r="B15" s="11">
        <v>332177.15950000001</v>
      </c>
      <c r="C15" s="12">
        <v>43436.13390000003</v>
      </c>
    </row>
    <row r="16" spans="1:3" x14ac:dyDescent="0.3">
      <c r="A16" s="9" t="s">
        <v>10934</v>
      </c>
      <c r="B16" s="13">
        <v>2297200.8603000008</v>
      </c>
      <c r="C16" s="14">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5AA2B-5727-43CC-B649-A0AF44836A66}">
  <dimension ref="A3:P12"/>
  <sheetViews>
    <sheetView workbookViewId="0">
      <selection activeCell="R38" sqref="R38"/>
    </sheetView>
  </sheetViews>
  <sheetFormatPr defaultRowHeight="14.4" x14ac:dyDescent="0.3"/>
  <cols>
    <col min="1" max="1" width="13.109375" bestFit="1" customWidth="1"/>
    <col min="2" max="2" width="12" bestFit="1" customWidth="1"/>
    <col min="5" max="5" width="13.88671875" customWidth="1"/>
    <col min="6" max="6" width="9.44140625" bestFit="1" customWidth="1"/>
  </cols>
  <sheetData>
    <row r="3" spans="1:16" x14ac:dyDescent="0.3">
      <c r="A3" s="6" t="s">
        <v>10933</v>
      </c>
      <c r="B3" s="7" t="s">
        <v>10942</v>
      </c>
      <c r="E3" s="16" t="s">
        <v>15</v>
      </c>
      <c r="F3" s="16" t="s">
        <v>21</v>
      </c>
    </row>
    <row r="4" spans="1:16" x14ac:dyDescent="0.3">
      <c r="A4" s="8" t="s">
        <v>32</v>
      </c>
      <c r="B4" s="29">
        <v>18451.272799999992</v>
      </c>
      <c r="E4" t="str">
        <f>A4</f>
        <v>Furniture</v>
      </c>
      <c r="F4" s="17">
        <f>GETPIVOTDATA("Profit",$A$3,"Category","Furniture")</f>
        <v>18451.272799999992</v>
      </c>
    </row>
    <row r="5" spans="1:16" x14ac:dyDescent="0.3">
      <c r="A5" s="15" t="s">
        <v>46</v>
      </c>
      <c r="B5" s="30">
        <v>122490.8008000001</v>
      </c>
      <c r="E5" t="str">
        <f>A5</f>
        <v>Office Supplies</v>
      </c>
      <c r="F5" s="17">
        <f>GETPIVOTDATA("Profit",$A$3,"Category",A5)</f>
        <v>122490.8008000001</v>
      </c>
    </row>
    <row r="6" spans="1:16" x14ac:dyDescent="0.3">
      <c r="A6" s="15" t="s">
        <v>71</v>
      </c>
      <c r="B6" s="30">
        <v>145454.9480999998</v>
      </c>
      <c r="E6" t="str">
        <f>A6</f>
        <v>Technology</v>
      </c>
      <c r="F6" s="17">
        <f>GETPIVOTDATA("Profit",$A$3,"Category",A6)</f>
        <v>145454.9480999998</v>
      </c>
    </row>
    <row r="7" spans="1:16" x14ac:dyDescent="0.3">
      <c r="A7" s="9" t="s">
        <v>10934</v>
      </c>
      <c r="B7" s="31">
        <v>286397.02169999992</v>
      </c>
      <c r="E7" t="str">
        <f>A7</f>
        <v>Grand Total</v>
      </c>
      <c r="F7" s="17">
        <f>GETPIVOTDATA("Profit",$A$3)</f>
        <v>286397.02169999992</v>
      </c>
    </row>
    <row r="12" spans="1:16" x14ac:dyDescent="0.3">
      <c r="P12" s="1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725E4-0312-4C87-9F00-92AD66AF17F8}">
  <dimension ref="A3:B7"/>
  <sheetViews>
    <sheetView workbookViewId="0">
      <selection activeCell="K19" sqref="K19"/>
    </sheetView>
  </sheetViews>
  <sheetFormatPr defaultRowHeight="14.4" x14ac:dyDescent="0.3"/>
  <cols>
    <col min="1" max="1" width="13.109375" bestFit="1" customWidth="1"/>
    <col min="2" max="2" width="11.21875" bestFit="1" customWidth="1"/>
  </cols>
  <sheetData>
    <row r="3" spans="1:2" x14ac:dyDescent="0.3">
      <c r="A3" s="6" t="s">
        <v>10933</v>
      </c>
      <c r="B3" s="7" t="s">
        <v>10943</v>
      </c>
    </row>
    <row r="4" spans="1:2" x14ac:dyDescent="0.3">
      <c r="A4" s="8" t="s">
        <v>32</v>
      </c>
      <c r="B4" s="18">
        <v>0.32300170530281774</v>
      </c>
    </row>
    <row r="5" spans="1:2" x14ac:dyDescent="0.3">
      <c r="A5" s="15" t="s">
        <v>46</v>
      </c>
      <c r="B5" s="19">
        <v>0.31301008302169103</v>
      </c>
    </row>
    <row r="6" spans="1:2" x14ac:dyDescent="0.3">
      <c r="A6" s="15" t="s">
        <v>71</v>
      </c>
      <c r="B6" s="19">
        <v>0.36398821167549117</v>
      </c>
    </row>
    <row r="7" spans="1:2" x14ac:dyDescent="0.3">
      <c r="A7" s="9"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C50C0-29C5-457F-B740-C0012A84A1D3}">
  <dimension ref="A3:F53"/>
  <sheetViews>
    <sheetView workbookViewId="0">
      <selection activeCell="B11" sqref="B11"/>
    </sheetView>
  </sheetViews>
  <sheetFormatPr defaultRowHeight="14.4" x14ac:dyDescent="0.3"/>
  <cols>
    <col min="1" max="1" width="17.33203125" bestFit="1" customWidth="1"/>
    <col min="2" max="2" width="12" bestFit="1" customWidth="1"/>
    <col min="5" max="5" width="24.6640625" customWidth="1"/>
    <col min="6" max="6" width="10.44140625" bestFit="1" customWidth="1"/>
  </cols>
  <sheetData>
    <row r="3" spans="1:6" x14ac:dyDescent="0.3">
      <c r="A3" s="6" t="s">
        <v>10933</v>
      </c>
      <c r="B3" s="7" t="s">
        <v>10943</v>
      </c>
      <c r="E3" s="16" t="s">
        <v>11</v>
      </c>
      <c r="F3" s="16" t="s">
        <v>18</v>
      </c>
    </row>
    <row r="4" spans="1:6" x14ac:dyDescent="0.3">
      <c r="A4" s="8" t="s">
        <v>358</v>
      </c>
      <c r="B4" s="29">
        <v>19510.639999999992</v>
      </c>
      <c r="E4" t="str">
        <f>A4</f>
        <v>Alabama</v>
      </c>
      <c r="F4" s="17">
        <f>GETPIVOTDATA("Sales",$A$3,"State",A4)</f>
        <v>19510.639999999992</v>
      </c>
    </row>
    <row r="5" spans="1:6" x14ac:dyDescent="0.3">
      <c r="A5" s="15" t="s">
        <v>310</v>
      </c>
      <c r="B5" s="30">
        <v>35282.000999999997</v>
      </c>
      <c r="E5" t="str">
        <f t="shared" ref="E5:E53" si="0">A5</f>
        <v>Arizona</v>
      </c>
      <c r="F5" s="17">
        <f t="shared" ref="F5:F27" si="1">GETPIVOTDATA("Sales",$A$3,"State",A5)</f>
        <v>35282.000999999997</v>
      </c>
    </row>
    <row r="6" spans="1:6" x14ac:dyDescent="0.3">
      <c r="A6" s="15" t="s">
        <v>1707</v>
      </c>
      <c r="B6" s="30">
        <v>11678.129999999997</v>
      </c>
      <c r="E6" t="str">
        <f t="shared" si="0"/>
        <v>Arkansas</v>
      </c>
      <c r="F6" s="17">
        <f t="shared" si="1"/>
        <v>11678.129999999997</v>
      </c>
    </row>
    <row r="7" spans="1:6" x14ac:dyDescent="0.3">
      <c r="A7" s="15" t="s">
        <v>43</v>
      </c>
      <c r="B7" s="30">
        <v>457687.63150000101</v>
      </c>
      <c r="E7" t="str">
        <f t="shared" si="0"/>
        <v>California</v>
      </c>
      <c r="F7" s="17">
        <f t="shared" si="1"/>
        <v>457687.63150000101</v>
      </c>
    </row>
    <row r="8" spans="1:6" x14ac:dyDescent="0.3">
      <c r="A8" s="15" t="s">
        <v>457</v>
      </c>
      <c r="B8" s="30">
        <v>32108.117999999995</v>
      </c>
      <c r="E8" t="str">
        <f t="shared" si="0"/>
        <v>Colorado</v>
      </c>
      <c r="F8" s="17">
        <f t="shared" si="1"/>
        <v>32108.117999999995</v>
      </c>
    </row>
    <row r="9" spans="1:6" x14ac:dyDescent="0.3">
      <c r="A9" s="15" t="s">
        <v>747</v>
      </c>
      <c r="B9" s="30">
        <v>13384.356999999996</v>
      </c>
      <c r="E9" t="str">
        <f t="shared" si="0"/>
        <v>Connecticut</v>
      </c>
      <c r="F9" s="17">
        <f t="shared" si="1"/>
        <v>13384.356999999996</v>
      </c>
    </row>
    <row r="10" spans="1:6" x14ac:dyDescent="0.3">
      <c r="A10" s="15" t="s">
        <v>245</v>
      </c>
      <c r="B10" s="30">
        <v>27451.068999999992</v>
      </c>
      <c r="E10" t="str">
        <f t="shared" si="0"/>
        <v>Delaware</v>
      </c>
      <c r="F10" s="17">
        <f t="shared" si="1"/>
        <v>27451.068999999992</v>
      </c>
    </row>
    <row r="11" spans="1:6" x14ac:dyDescent="0.3">
      <c r="A11" s="15" t="s">
        <v>3034</v>
      </c>
      <c r="B11" s="30">
        <v>2865.0199999999995</v>
      </c>
      <c r="E11" t="str">
        <f t="shared" si="0"/>
        <v>District of Columbia</v>
      </c>
      <c r="F11" s="17">
        <f t="shared" si="1"/>
        <v>2865.0199999999995</v>
      </c>
    </row>
    <row r="12" spans="1:6" x14ac:dyDescent="0.3">
      <c r="A12" s="15" t="s">
        <v>54</v>
      </c>
      <c r="B12" s="30">
        <v>89473.707999999999</v>
      </c>
      <c r="E12" t="str">
        <f t="shared" si="0"/>
        <v>Florida</v>
      </c>
      <c r="F12" s="17">
        <f t="shared" si="1"/>
        <v>89473.707999999999</v>
      </c>
    </row>
    <row r="13" spans="1:6" x14ac:dyDescent="0.3">
      <c r="A13" s="15" t="s">
        <v>1272</v>
      </c>
      <c r="B13" s="30">
        <v>49095.840000000004</v>
      </c>
      <c r="E13" t="str">
        <f t="shared" si="0"/>
        <v>Georgia</v>
      </c>
      <c r="F13" s="17">
        <f t="shared" si="1"/>
        <v>49095.840000000004</v>
      </c>
    </row>
    <row r="14" spans="1:6" x14ac:dyDescent="0.3">
      <c r="A14" s="15" t="s">
        <v>6260</v>
      </c>
      <c r="B14" s="30">
        <v>4382.4860000000017</v>
      </c>
      <c r="E14" t="str">
        <f t="shared" si="0"/>
        <v>Idaho</v>
      </c>
      <c r="F14" s="17">
        <f t="shared" si="1"/>
        <v>4382.4860000000017</v>
      </c>
    </row>
    <row r="15" spans="1:6" x14ac:dyDescent="0.3">
      <c r="A15" s="15" t="s">
        <v>211</v>
      </c>
      <c r="B15" s="30">
        <v>80166.10099999985</v>
      </c>
      <c r="E15" t="str">
        <f t="shared" si="0"/>
        <v>Illinois</v>
      </c>
      <c r="F15" s="17">
        <f t="shared" si="1"/>
        <v>80166.10099999985</v>
      </c>
    </row>
    <row r="16" spans="1:6" x14ac:dyDescent="0.3">
      <c r="A16" s="15" t="s">
        <v>254</v>
      </c>
      <c r="B16" s="30">
        <v>53555.360000000001</v>
      </c>
      <c r="E16" t="str">
        <f t="shared" si="0"/>
        <v>Indiana</v>
      </c>
      <c r="F16" s="17">
        <f t="shared" si="1"/>
        <v>53555.360000000001</v>
      </c>
    </row>
    <row r="17" spans="1:6" x14ac:dyDescent="0.3">
      <c r="A17" s="15" t="s">
        <v>489</v>
      </c>
      <c r="B17" s="30">
        <v>4579.7599999999993</v>
      </c>
      <c r="E17" t="str">
        <f t="shared" si="0"/>
        <v>Iowa</v>
      </c>
      <c r="F17" s="17">
        <f t="shared" si="1"/>
        <v>4579.7599999999993</v>
      </c>
    </row>
    <row r="18" spans="1:6" x14ac:dyDescent="0.3">
      <c r="A18" s="15" t="s">
        <v>4530</v>
      </c>
      <c r="B18" s="30">
        <v>2914.31</v>
      </c>
      <c r="E18" t="str">
        <f t="shared" si="0"/>
        <v>Kansas</v>
      </c>
      <c r="F18" s="17">
        <f t="shared" si="1"/>
        <v>2914.31</v>
      </c>
    </row>
    <row r="19" spans="1:6" x14ac:dyDescent="0.3">
      <c r="A19" s="15" t="s">
        <v>29</v>
      </c>
      <c r="B19" s="30">
        <v>36591.749999999971</v>
      </c>
      <c r="E19" t="str">
        <f t="shared" si="0"/>
        <v>Kentucky</v>
      </c>
      <c r="F19" s="17">
        <f t="shared" si="1"/>
        <v>36591.749999999971</v>
      </c>
    </row>
    <row r="20" spans="1:6" x14ac:dyDescent="0.3">
      <c r="A20" s="15" t="s">
        <v>736</v>
      </c>
      <c r="B20" s="30">
        <v>9217.0299999999988</v>
      </c>
      <c r="E20" t="str">
        <f t="shared" si="0"/>
        <v>Louisiana</v>
      </c>
      <c r="F20" s="17">
        <f t="shared" si="1"/>
        <v>9217.0299999999988</v>
      </c>
    </row>
    <row r="21" spans="1:6" x14ac:dyDescent="0.3">
      <c r="A21" s="15" t="s">
        <v>5235</v>
      </c>
      <c r="B21" s="30">
        <v>1270.53</v>
      </c>
      <c r="E21" t="str">
        <f t="shared" si="0"/>
        <v>Maine</v>
      </c>
      <c r="F21" s="17">
        <f t="shared" si="1"/>
        <v>1270.53</v>
      </c>
    </row>
    <row r="22" spans="1:6" x14ac:dyDescent="0.3">
      <c r="A22" s="15" t="s">
        <v>2735</v>
      </c>
      <c r="B22" s="30">
        <v>23705.523000000005</v>
      </c>
      <c r="E22" t="str">
        <f t="shared" si="0"/>
        <v>Maryland</v>
      </c>
      <c r="F22" s="17">
        <f t="shared" si="1"/>
        <v>23705.523000000005</v>
      </c>
    </row>
    <row r="23" spans="1:6" x14ac:dyDescent="0.3">
      <c r="A23" s="15" t="s">
        <v>1245</v>
      </c>
      <c r="B23" s="30">
        <v>28634.43399999999</v>
      </c>
      <c r="E23" t="str">
        <f t="shared" si="0"/>
        <v>Massachusetts</v>
      </c>
      <c r="F23" s="17">
        <f t="shared" si="1"/>
        <v>28634.43399999999</v>
      </c>
    </row>
    <row r="24" spans="1:6" x14ac:dyDescent="0.3">
      <c r="A24" s="15" t="s">
        <v>238</v>
      </c>
      <c r="B24" s="30">
        <v>76269.614000000016</v>
      </c>
      <c r="E24" t="str">
        <f t="shared" si="0"/>
        <v>Michigan</v>
      </c>
      <c r="F24" s="17">
        <f t="shared" si="1"/>
        <v>76269.614000000016</v>
      </c>
    </row>
    <row r="25" spans="1:6" x14ac:dyDescent="0.3">
      <c r="A25" s="15" t="s">
        <v>229</v>
      </c>
      <c r="B25" s="30">
        <v>29863.149999999994</v>
      </c>
      <c r="E25" t="str">
        <f t="shared" si="0"/>
        <v>Minnesota</v>
      </c>
      <c r="F25" s="17">
        <f t="shared" si="1"/>
        <v>29863.149999999994</v>
      </c>
    </row>
    <row r="26" spans="1:6" x14ac:dyDescent="0.3">
      <c r="A26" s="15" t="s">
        <v>1487</v>
      </c>
      <c r="B26" s="30">
        <v>10771.34</v>
      </c>
      <c r="E26" t="str">
        <f t="shared" si="0"/>
        <v>Mississippi</v>
      </c>
      <c r="F26" s="17">
        <f t="shared" si="1"/>
        <v>10771.34</v>
      </c>
    </row>
    <row r="27" spans="1:6" x14ac:dyDescent="0.3">
      <c r="A27" s="15" t="s">
        <v>596</v>
      </c>
      <c r="B27" s="30">
        <v>22205.149999999998</v>
      </c>
      <c r="E27" t="str">
        <f t="shared" si="0"/>
        <v>Missouri</v>
      </c>
      <c r="F27" s="17">
        <f t="shared" si="1"/>
        <v>22205.149999999998</v>
      </c>
    </row>
    <row r="28" spans="1:6" x14ac:dyDescent="0.3">
      <c r="A28" s="15" t="s">
        <v>1762</v>
      </c>
      <c r="B28" s="30">
        <v>5589.3519999999971</v>
      </c>
      <c r="E28" t="str">
        <f t="shared" si="0"/>
        <v>Montana</v>
      </c>
      <c r="F28" s="17">
        <f t="shared" ref="F28:F52" si="2">GETPIVOTDATA("Sales",$A$3,"State",A28)</f>
        <v>5589.3519999999971</v>
      </c>
    </row>
    <row r="29" spans="1:6" x14ac:dyDescent="0.3">
      <c r="A29" s="15" t="s">
        <v>138</v>
      </c>
      <c r="B29" s="30">
        <v>7464.9299999999985</v>
      </c>
      <c r="E29" t="str">
        <f t="shared" si="0"/>
        <v>Nebraska</v>
      </c>
      <c r="F29" s="17">
        <f t="shared" si="2"/>
        <v>7464.9299999999985</v>
      </c>
    </row>
    <row r="30" spans="1:6" x14ac:dyDescent="0.3">
      <c r="A30" s="15" t="s">
        <v>1392</v>
      </c>
      <c r="B30" s="30">
        <v>16729.101999999999</v>
      </c>
      <c r="E30" t="str">
        <f t="shared" si="0"/>
        <v>Nevada</v>
      </c>
      <c r="F30" s="17">
        <f t="shared" si="2"/>
        <v>16729.101999999999</v>
      </c>
    </row>
    <row r="31" spans="1:6" x14ac:dyDescent="0.3">
      <c r="A31" s="15" t="s">
        <v>2694</v>
      </c>
      <c r="B31" s="30">
        <v>7292.5239999999994</v>
      </c>
      <c r="E31" t="str">
        <f t="shared" si="0"/>
        <v>New Hampshire</v>
      </c>
      <c r="F31" s="17">
        <f t="shared" si="2"/>
        <v>7292.5239999999994</v>
      </c>
    </row>
    <row r="32" spans="1:6" x14ac:dyDescent="0.3">
      <c r="A32" s="15" t="s">
        <v>788</v>
      </c>
      <c r="B32" s="30">
        <v>35764.312000000013</v>
      </c>
      <c r="E32" t="str">
        <f t="shared" si="0"/>
        <v>New Jersey</v>
      </c>
      <c r="F32" s="17">
        <f t="shared" si="2"/>
        <v>35764.312000000013</v>
      </c>
    </row>
    <row r="33" spans="1:6" x14ac:dyDescent="0.3">
      <c r="A33" s="15" t="s">
        <v>668</v>
      </c>
      <c r="B33" s="30">
        <v>4783.5220000000008</v>
      </c>
      <c r="E33" t="str">
        <f t="shared" si="0"/>
        <v>New Mexico</v>
      </c>
      <c r="F33" s="17">
        <f t="shared" si="2"/>
        <v>4783.5220000000008</v>
      </c>
    </row>
    <row r="34" spans="1:6" x14ac:dyDescent="0.3">
      <c r="A34" s="15" t="s">
        <v>267</v>
      </c>
      <c r="B34" s="30">
        <v>310876.27099999978</v>
      </c>
      <c r="E34" t="str">
        <f t="shared" si="0"/>
        <v>New York</v>
      </c>
      <c r="F34" s="17">
        <f t="shared" si="2"/>
        <v>310876.27099999978</v>
      </c>
    </row>
    <row r="35" spans="1:6" x14ac:dyDescent="0.3">
      <c r="A35" s="15" t="s">
        <v>88</v>
      </c>
      <c r="B35" s="30">
        <v>55603.163999999968</v>
      </c>
      <c r="E35" t="str">
        <f t="shared" si="0"/>
        <v>North Carolina</v>
      </c>
      <c r="F35" s="17">
        <f t="shared" si="2"/>
        <v>55603.163999999968</v>
      </c>
    </row>
    <row r="36" spans="1:6" x14ac:dyDescent="0.3">
      <c r="A36" s="15" t="s">
        <v>7449</v>
      </c>
      <c r="B36" s="30">
        <v>919.91</v>
      </c>
      <c r="E36" t="str">
        <f t="shared" si="0"/>
        <v>North Dakota</v>
      </c>
      <c r="F36" s="17">
        <f t="shared" si="2"/>
        <v>919.91</v>
      </c>
    </row>
    <row r="37" spans="1:6" x14ac:dyDescent="0.3">
      <c r="A37" s="15" t="s">
        <v>498</v>
      </c>
      <c r="B37" s="30">
        <v>78258.135999999926</v>
      </c>
      <c r="E37" t="str">
        <f t="shared" si="0"/>
        <v>Ohio</v>
      </c>
      <c r="F37" s="17">
        <f t="shared" si="2"/>
        <v>78258.135999999926</v>
      </c>
    </row>
    <row r="38" spans="1:6" x14ac:dyDescent="0.3">
      <c r="A38" s="15" t="s">
        <v>649</v>
      </c>
      <c r="B38" s="30">
        <v>19683.390000000003</v>
      </c>
      <c r="E38" t="str">
        <f t="shared" si="0"/>
        <v>Oklahoma</v>
      </c>
      <c r="F38" s="17">
        <f t="shared" si="2"/>
        <v>19683.390000000003</v>
      </c>
    </row>
    <row r="39" spans="1:6" x14ac:dyDescent="0.3">
      <c r="A39" s="15" t="s">
        <v>420</v>
      </c>
      <c r="B39" s="30">
        <v>17431.149999999991</v>
      </c>
      <c r="E39" t="str">
        <f t="shared" si="0"/>
        <v>Oregon</v>
      </c>
      <c r="F39" s="17">
        <f t="shared" si="2"/>
        <v>17431.149999999991</v>
      </c>
    </row>
    <row r="40" spans="1:6" x14ac:dyDescent="0.3">
      <c r="A40" s="15" t="s">
        <v>147</v>
      </c>
      <c r="B40" s="30">
        <v>116511.91400000003</v>
      </c>
      <c r="E40" t="str">
        <f t="shared" si="0"/>
        <v>Pennsylvania</v>
      </c>
      <c r="F40" s="17">
        <f t="shared" si="2"/>
        <v>116511.91400000003</v>
      </c>
    </row>
    <row r="41" spans="1:6" x14ac:dyDescent="0.3">
      <c r="A41" s="15" t="s">
        <v>1399</v>
      </c>
      <c r="B41" s="30">
        <v>22627.955999999995</v>
      </c>
      <c r="E41" t="str">
        <f t="shared" si="0"/>
        <v>Rhode Island</v>
      </c>
      <c r="F41" s="17">
        <f t="shared" si="2"/>
        <v>22627.955999999995</v>
      </c>
    </row>
    <row r="42" spans="1:6" x14ac:dyDescent="0.3">
      <c r="A42" s="15" t="s">
        <v>383</v>
      </c>
      <c r="B42" s="30">
        <v>8481.7099999999991</v>
      </c>
      <c r="E42" t="str">
        <f t="shared" si="0"/>
        <v>South Carolina</v>
      </c>
      <c r="F42" s="17">
        <f t="shared" si="2"/>
        <v>8481.7099999999991</v>
      </c>
    </row>
    <row r="43" spans="1:6" x14ac:dyDescent="0.3">
      <c r="A43" s="15" t="s">
        <v>5326</v>
      </c>
      <c r="B43" s="30">
        <v>1315.5600000000002</v>
      </c>
      <c r="E43" t="str">
        <f t="shared" si="0"/>
        <v>South Dakota</v>
      </c>
      <c r="F43" s="17">
        <f t="shared" si="2"/>
        <v>1315.5600000000002</v>
      </c>
    </row>
    <row r="44" spans="1:6" x14ac:dyDescent="0.3">
      <c r="A44" s="15" t="s">
        <v>335</v>
      </c>
      <c r="B44" s="30">
        <v>30661.872999999981</v>
      </c>
      <c r="E44" t="str">
        <f t="shared" si="0"/>
        <v>Tennessee</v>
      </c>
      <c r="F44" s="17">
        <f t="shared" si="2"/>
        <v>30661.872999999981</v>
      </c>
    </row>
    <row r="45" spans="1:6" x14ac:dyDescent="0.3">
      <c r="A45" s="15" t="s">
        <v>104</v>
      </c>
      <c r="B45" s="30">
        <v>170188.04580000002</v>
      </c>
      <c r="E45" t="str">
        <f t="shared" si="0"/>
        <v>Texas</v>
      </c>
      <c r="F45" s="17">
        <f t="shared" si="2"/>
        <v>170188.04580000002</v>
      </c>
    </row>
    <row r="46" spans="1:6" x14ac:dyDescent="0.3">
      <c r="A46" s="15" t="s">
        <v>121</v>
      </c>
      <c r="B46" s="30">
        <v>11220.055999999999</v>
      </c>
      <c r="E46" t="str">
        <f t="shared" si="0"/>
        <v>Utah</v>
      </c>
      <c r="F46" s="17">
        <f t="shared" si="2"/>
        <v>11220.055999999999</v>
      </c>
    </row>
    <row r="47" spans="1:6" x14ac:dyDescent="0.3">
      <c r="A47" s="15" t="s">
        <v>5203</v>
      </c>
      <c r="B47" s="30">
        <v>8929.369999999999</v>
      </c>
      <c r="E47" t="str">
        <f t="shared" si="0"/>
        <v>Vermont</v>
      </c>
      <c r="F47" s="17">
        <f t="shared" si="2"/>
        <v>8929.369999999999</v>
      </c>
    </row>
    <row r="48" spans="1:6" x14ac:dyDescent="0.3">
      <c r="A48" s="15" t="s">
        <v>319</v>
      </c>
      <c r="B48" s="30">
        <v>70636.719999999987</v>
      </c>
      <c r="E48" t="str">
        <f t="shared" si="0"/>
        <v>Virginia</v>
      </c>
      <c r="F48" s="17">
        <f t="shared" si="2"/>
        <v>70636.719999999987</v>
      </c>
    </row>
    <row r="49" spans="1:6" x14ac:dyDescent="0.3">
      <c r="A49" s="15" t="s">
        <v>96</v>
      </c>
      <c r="B49" s="30">
        <v>138641.26999999993</v>
      </c>
      <c r="E49" t="str">
        <f t="shared" si="0"/>
        <v>Washington</v>
      </c>
      <c r="F49" s="17">
        <f t="shared" si="2"/>
        <v>138641.26999999993</v>
      </c>
    </row>
    <row r="50" spans="1:6" x14ac:dyDescent="0.3">
      <c r="A50" s="15" t="s">
        <v>9726</v>
      </c>
      <c r="B50" s="30">
        <v>1209.8240000000001</v>
      </c>
      <c r="E50" t="str">
        <f t="shared" si="0"/>
        <v>West Virginia</v>
      </c>
      <c r="F50" s="17">
        <f t="shared" si="2"/>
        <v>1209.8240000000001</v>
      </c>
    </row>
    <row r="51" spans="1:6" x14ac:dyDescent="0.3">
      <c r="A51" s="15" t="s">
        <v>114</v>
      </c>
      <c r="B51" s="30">
        <v>32114.610000000019</v>
      </c>
      <c r="E51" t="str">
        <f t="shared" si="0"/>
        <v>Wisconsin</v>
      </c>
      <c r="F51" s="17">
        <f t="shared" si="2"/>
        <v>32114.610000000019</v>
      </c>
    </row>
    <row r="52" spans="1:6" x14ac:dyDescent="0.3">
      <c r="A52" s="15" t="s">
        <v>8542</v>
      </c>
      <c r="B52" s="30">
        <v>1603.1360000000002</v>
      </c>
      <c r="E52" t="str">
        <f t="shared" si="0"/>
        <v>Wyoming</v>
      </c>
      <c r="F52" s="17">
        <f t="shared" si="2"/>
        <v>1603.1360000000002</v>
      </c>
    </row>
    <row r="53" spans="1:6" x14ac:dyDescent="0.3">
      <c r="A53" s="9" t="s">
        <v>10934</v>
      </c>
      <c r="B53" s="31">
        <v>2297200.8603000003</v>
      </c>
      <c r="E53" t="str">
        <f t="shared" si="0"/>
        <v>Grand Total</v>
      </c>
      <c r="F53" s="17">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02F71-F7E9-4AB9-A8AC-F3FFC15A7C7E}">
  <dimension ref="A3:B9"/>
  <sheetViews>
    <sheetView workbookViewId="0">
      <selection activeCell="A4" sqref="A4:B4"/>
      <pivotSelection pane="bottomRight" showHeader="1" extendable="1" axis="axisRow" max="6" activeRow="3" previousRow="3" click="1" r:id="rId1">
        <pivotArea dataOnly="0" fieldPosition="0">
          <references count="1">
            <reference field="16" count="1">
              <x v="13"/>
            </reference>
          </references>
        </pivotArea>
      </pivotSelection>
    </sheetView>
  </sheetViews>
  <sheetFormatPr defaultRowHeight="14.4" x14ac:dyDescent="0.3"/>
  <cols>
    <col min="1" max="1" width="12.44140625" bestFit="1" customWidth="1"/>
    <col min="2" max="2" width="11.21875" bestFit="1" customWidth="1"/>
  </cols>
  <sheetData>
    <row r="3" spans="1:2" x14ac:dyDescent="0.3">
      <c r="A3" s="6" t="s">
        <v>10933</v>
      </c>
      <c r="B3" s="7" t="s">
        <v>10943</v>
      </c>
    </row>
    <row r="4" spans="1:2" x14ac:dyDescent="0.3">
      <c r="A4" s="8" t="s">
        <v>72</v>
      </c>
      <c r="B4" s="29">
        <v>330007.05400000012</v>
      </c>
    </row>
    <row r="5" spans="1:2" x14ac:dyDescent="0.3">
      <c r="A5" s="15" t="s">
        <v>36</v>
      </c>
      <c r="B5" s="30">
        <v>328449.1030000007</v>
      </c>
    </row>
    <row r="6" spans="1:2" x14ac:dyDescent="0.3">
      <c r="A6" s="15" t="s">
        <v>59</v>
      </c>
      <c r="B6" s="30">
        <v>223843.60800000012</v>
      </c>
    </row>
    <row r="7" spans="1:2" x14ac:dyDescent="0.3">
      <c r="A7" s="15" t="s">
        <v>56</v>
      </c>
      <c r="B7" s="30">
        <v>206965.53200000009</v>
      </c>
    </row>
    <row r="8" spans="1:2" x14ac:dyDescent="0.3">
      <c r="A8" s="15" t="s">
        <v>75</v>
      </c>
      <c r="B8" s="30">
        <v>203412.73300000009</v>
      </c>
    </row>
    <row r="9" spans="1:2" x14ac:dyDescent="0.3">
      <c r="A9" s="9" t="s">
        <v>10934</v>
      </c>
      <c r="B9" s="3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905F1-64D2-41DB-A9A3-37D4BDF432BE}">
  <dimension ref="A3:P17"/>
  <sheetViews>
    <sheetView workbookViewId="0">
      <selection activeCell="I3" sqref="I3"/>
    </sheetView>
  </sheetViews>
  <sheetFormatPr defaultRowHeight="14.4" x14ac:dyDescent="0.3"/>
  <cols>
    <col min="1" max="1" width="12.44140625" bestFit="1" customWidth="1"/>
    <col min="2" max="2" width="13.6640625" bestFit="1" customWidth="1"/>
    <col min="3" max="3" width="7.6640625" customWidth="1"/>
    <col min="4" max="4" width="8.109375" hidden="1" customWidth="1"/>
    <col min="5" max="5" width="12.44140625" bestFit="1" customWidth="1"/>
    <col min="6" max="6" width="12" bestFit="1" customWidth="1"/>
    <col min="8" max="8" width="12.44140625" bestFit="1" customWidth="1"/>
    <col min="9" max="9" width="14.21875" bestFit="1" customWidth="1"/>
    <col min="10" max="10" width="7.5546875" customWidth="1"/>
    <col min="11" max="11" width="8.88671875" hidden="1" customWidth="1"/>
    <col min="12" max="12" width="12.44140625" bestFit="1" customWidth="1"/>
    <col min="13" max="13" width="15.5546875" bestFit="1" customWidth="1"/>
    <col min="15" max="15" width="12.44140625" bestFit="1" customWidth="1"/>
    <col min="16" max="16" width="18" bestFit="1" customWidth="1"/>
  </cols>
  <sheetData>
    <row r="3" spans="1:16" x14ac:dyDescent="0.3">
      <c r="A3" s="6" t="s">
        <v>10933</v>
      </c>
      <c r="B3" s="7" t="s">
        <v>10943</v>
      </c>
      <c r="E3" s="6" t="s">
        <v>10933</v>
      </c>
      <c r="F3" s="7" t="s">
        <v>10942</v>
      </c>
      <c r="H3" s="6" t="s">
        <v>10933</v>
      </c>
      <c r="I3" s="7" t="s">
        <v>10953</v>
      </c>
      <c r="L3" s="6" t="s">
        <v>10933</v>
      </c>
      <c r="M3" s="7" t="s">
        <v>10954</v>
      </c>
      <c r="O3" s="6" t="s">
        <v>10933</v>
      </c>
      <c r="P3" s="7" t="s">
        <v>10955</v>
      </c>
    </row>
    <row r="4" spans="1:16" x14ac:dyDescent="0.3">
      <c r="A4" s="8" t="s">
        <v>10939</v>
      </c>
      <c r="B4" s="29">
        <v>95365.937600000019</v>
      </c>
      <c r="E4" s="8" t="s">
        <v>10939</v>
      </c>
      <c r="F4" s="29">
        <v>9199.2699999999986</v>
      </c>
      <c r="H4" s="8" t="s">
        <v>10939</v>
      </c>
      <c r="I4" s="29">
        <v>1500</v>
      </c>
      <c r="L4" s="8" t="s">
        <v>10939</v>
      </c>
      <c r="M4" s="29">
        <v>387</v>
      </c>
      <c r="O4" s="8" t="s">
        <v>10939</v>
      </c>
      <c r="P4" s="29">
        <v>9.6462848596792869E-2</v>
      </c>
    </row>
    <row r="5" spans="1:16" x14ac:dyDescent="0.3">
      <c r="A5" s="8" t="s">
        <v>10940</v>
      </c>
      <c r="B5" s="29">
        <v>60172.649400000024</v>
      </c>
      <c r="E5" s="8" t="s">
        <v>10940</v>
      </c>
      <c r="F5" s="29">
        <v>10288.898699999991</v>
      </c>
      <c r="H5" s="8" t="s">
        <v>10940</v>
      </c>
      <c r="I5" s="29">
        <v>1068</v>
      </c>
      <c r="L5" s="8" t="s">
        <v>10940</v>
      </c>
      <c r="M5" s="29">
        <v>301</v>
      </c>
      <c r="O5" s="8" t="s">
        <v>10940</v>
      </c>
      <c r="P5" s="29">
        <v>0.17098962406664425</v>
      </c>
    </row>
    <row r="6" spans="1:16" x14ac:dyDescent="0.3">
      <c r="A6" s="8" t="s">
        <v>10941</v>
      </c>
      <c r="B6" s="29">
        <v>199252.98399999991</v>
      </c>
      <c r="E6" s="8" t="s">
        <v>10941</v>
      </c>
      <c r="F6" s="29">
        <v>26806.573700000015</v>
      </c>
      <c r="H6" s="8" t="s">
        <v>10941</v>
      </c>
      <c r="I6" s="29">
        <v>2491</v>
      </c>
      <c r="L6" s="8" t="s">
        <v>10941</v>
      </c>
      <c r="M6" s="29">
        <v>680</v>
      </c>
      <c r="O6" s="8" t="s">
        <v>10941</v>
      </c>
      <c r="P6" s="29">
        <v>0.13453536886554246</v>
      </c>
    </row>
    <row r="7" spans="1:16" x14ac:dyDescent="0.3">
      <c r="A7" s="8" t="s">
        <v>10944</v>
      </c>
      <c r="B7" s="29">
        <v>141851.5674</v>
      </c>
      <c r="E7" s="8" t="s">
        <v>10944</v>
      </c>
      <c r="F7" s="29">
        <v>13437.806799999998</v>
      </c>
      <c r="H7" s="8" t="s">
        <v>10944</v>
      </c>
      <c r="I7" s="29">
        <v>2441</v>
      </c>
      <c r="L7" s="8" t="s">
        <v>10944</v>
      </c>
      <c r="M7" s="29">
        <v>663</v>
      </c>
      <c r="O7" s="8" t="s">
        <v>10944</v>
      </c>
      <c r="P7" s="29">
        <v>9.4731465053942004E-2</v>
      </c>
    </row>
    <row r="8" spans="1:16" x14ac:dyDescent="0.3">
      <c r="A8" s="8" t="s">
        <v>10945</v>
      </c>
      <c r="B8" s="29">
        <v>156122.28669999994</v>
      </c>
      <c r="E8" s="8" t="s">
        <v>10945</v>
      </c>
      <c r="F8" s="29">
        <v>22308.51279999999</v>
      </c>
      <c r="H8" s="8" t="s">
        <v>10945</v>
      </c>
      <c r="I8" s="29">
        <v>2850</v>
      </c>
      <c r="L8" s="8" t="s">
        <v>10945</v>
      </c>
      <c r="M8" s="29">
        <v>750</v>
      </c>
      <c r="O8" s="8" t="s">
        <v>10945</v>
      </c>
      <c r="P8" s="29">
        <v>0.14289127626517142</v>
      </c>
    </row>
    <row r="9" spans="1:16" x14ac:dyDescent="0.3">
      <c r="A9" s="8" t="s">
        <v>10946</v>
      </c>
      <c r="B9" s="29">
        <v>147082.61130000011</v>
      </c>
      <c r="E9" s="8" t="s">
        <v>10946</v>
      </c>
      <c r="F9" s="29">
        <v>20899.334500000012</v>
      </c>
      <c r="H9" s="8" t="s">
        <v>10946</v>
      </c>
      <c r="I9" s="29">
        <v>2644</v>
      </c>
      <c r="L9" s="8" t="s">
        <v>10946</v>
      </c>
      <c r="M9" s="29">
        <v>709</v>
      </c>
      <c r="O9" s="8" t="s">
        <v>10946</v>
      </c>
      <c r="P9" s="29">
        <v>0.1420924901678027</v>
      </c>
    </row>
    <row r="10" spans="1:16" x14ac:dyDescent="0.3">
      <c r="A10" s="8" t="s">
        <v>10947</v>
      </c>
      <c r="B10" s="29">
        <v>149580.83800000031</v>
      </c>
      <c r="E10" s="8" t="s">
        <v>10947</v>
      </c>
      <c r="F10" s="29">
        <v>13535.38299999998</v>
      </c>
      <c r="H10" s="8" t="s">
        <v>10947</v>
      </c>
      <c r="I10" s="29">
        <v>2705</v>
      </c>
      <c r="L10" s="8" t="s">
        <v>10947</v>
      </c>
      <c r="M10" s="29">
        <v>708</v>
      </c>
      <c r="O10" s="8" t="s">
        <v>10947</v>
      </c>
      <c r="P10" s="29">
        <v>9.0488749635163512E-2</v>
      </c>
    </row>
    <row r="11" spans="1:16" x14ac:dyDescent="0.3">
      <c r="A11" s="8" t="s">
        <v>10948</v>
      </c>
      <c r="B11" s="29">
        <v>159589.45099999988</v>
      </c>
      <c r="E11" s="8" t="s">
        <v>10948</v>
      </c>
      <c r="F11" s="29">
        <v>21896.715399999972</v>
      </c>
      <c r="H11" s="8" t="s">
        <v>10948</v>
      </c>
      <c r="I11" s="29">
        <v>2796</v>
      </c>
      <c r="L11" s="8" t="s">
        <v>10948</v>
      </c>
      <c r="M11" s="29">
        <v>710</v>
      </c>
      <c r="O11" s="8" t="s">
        <v>10948</v>
      </c>
      <c r="P11" s="29">
        <v>0.13720653378273723</v>
      </c>
    </row>
    <row r="12" spans="1:16" x14ac:dyDescent="0.3">
      <c r="A12" s="8" t="s">
        <v>10949</v>
      </c>
      <c r="B12" s="29">
        <v>309770.09970000025</v>
      </c>
      <c r="E12" s="8" t="s">
        <v>10949</v>
      </c>
      <c r="F12" s="29">
        <v>37293.192500000034</v>
      </c>
      <c r="H12" s="8" t="s">
        <v>10949</v>
      </c>
      <c r="I12" s="29">
        <v>5073</v>
      </c>
      <c r="L12" s="8" t="s">
        <v>10949</v>
      </c>
      <c r="M12" s="29">
        <v>1386</v>
      </c>
      <c r="O12" s="8" t="s">
        <v>10949</v>
      </c>
      <c r="P12" s="29">
        <v>0.12038990379031732</v>
      </c>
    </row>
    <row r="13" spans="1:16" x14ac:dyDescent="0.3">
      <c r="A13" s="8" t="s">
        <v>10950</v>
      </c>
      <c r="B13" s="29">
        <v>197115.20170000009</v>
      </c>
      <c r="E13" s="8" t="s">
        <v>10950</v>
      </c>
      <c r="F13" s="29">
        <v>31469.663800000035</v>
      </c>
      <c r="H13" s="8" t="s">
        <v>10950</v>
      </c>
      <c r="I13" s="29">
        <v>3095</v>
      </c>
      <c r="L13" s="8" t="s">
        <v>10950</v>
      </c>
      <c r="M13" s="29">
        <v>817</v>
      </c>
      <c r="O13" s="8" t="s">
        <v>10950</v>
      </c>
      <c r="P13" s="29">
        <v>0.15965112547684351</v>
      </c>
    </row>
    <row r="14" spans="1:16" x14ac:dyDescent="0.3">
      <c r="A14" s="8" t="s">
        <v>10951</v>
      </c>
      <c r="B14" s="29">
        <v>349120.07400000008</v>
      </c>
      <c r="E14" s="8" t="s">
        <v>10951</v>
      </c>
      <c r="F14" s="29">
        <v>35825.536599999927</v>
      </c>
      <c r="H14" s="8" t="s">
        <v>10951</v>
      </c>
      <c r="I14" s="29">
        <v>5741</v>
      </c>
      <c r="L14" s="8" t="s">
        <v>10951</v>
      </c>
      <c r="M14" s="29">
        <v>1462</v>
      </c>
      <c r="O14" s="8" t="s">
        <v>10951</v>
      </c>
      <c r="P14" s="29">
        <v>0.10261666191099604</v>
      </c>
    </row>
    <row r="15" spans="1:16" x14ac:dyDescent="0.3">
      <c r="A15" s="8" t="s">
        <v>10952</v>
      </c>
      <c r="B15" s="29">
        <v>332177.15950000001</v>
      </c>
      <c r="E15" s="8" t="s">
        <v>10952</v>
      </c>
      <c r="F15" s="29">
        <v>43436.13390000003</v>
      </c>
      <c r="H15" s="8" t="s">
        <v>10952</v>
      </c>
      <c r="I15" s="29">
        <v>5469</v>
      </c>
      <c r="L15" s="8" t="s">
        <v>10952</v>
      </c>
      <c r="M15" s="29">
        <v>1421</v>
      </c>
      <c r="O15" s="8" t="s">
        <v>10952</v>
      </c>
      <c r="P15" s="29">
        <v>0.13076195234308405</v>
      </c>
    </row>
    <row r="16" spans="1:16" x14ac:dyDescent="0.3">
      <c r="A16" s="9" t="s">
        <v>10934</v>
      </c>
      <c r="B16" s="31">
        <v>2297200.8603000008</v>
      </c>
      <c r="E16" s="9" t="s">
        <v>10934</v>
      </c>
      <c r="F16" s="31">
        <v>286397.02169999998</v>
      </c>
      <c r="H16" s="9" t="s">
        <v>10934</v>
      </c>
      <c r="I16" s="31">
        <v>37873</v>
      </c>
      <c r="L16" s="9" t="s">
        <v>10934</v>
      </c>
      <c r="M16" s="31">
        <v>9994</v>
      </c>
      <c r="O16" s="9" t="s">
        <v>10934</v>
      </c>
      <c r="P16" s="31">
        <v>0.12467217240315856</v>
      </c>
    </row>
    <row r="17" spans="2:16" x14ac:dyDescent="0.3">
      <c r="B17" s="21">
        <f>GETPIVOTDATA("Sales",$A$3)</f>
        <v>2297200.8603000008</v>
      </c>
      <c r="F17" s="21">
        <f>GETPIVOTDATA("Profit",$E$3)</f>
        <v>286397.02169999998</v>
      </c>
      <c r="I17" s="22">
        <f>GETPIVOTDATA("Quantity",$H$3)</f>
        <v>37873</v>
      </c>
      <c r="M17" s="22">
        <f>GETPIVOTDATA("Order ID",$L$3)</f>
        <v>9994</v>
      </c>
      <c r="P17" s="23">
        <f>GETPIVOTDATA("Profit Margin",$O$3)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FC16D-0500-43A2-BDD0-0C8EDF6AEBFD}">
  <dimension ref="A3:L15"/>
  <sheetViews>
    <sheetView topLeftCell="A2" workbookViewId="0">
      <selection activeCell="K12" sqref="K12"/>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12" x14ac:dyDescent="0.3">
      <c r="A3" s="6" t="s">
        <v>10933</v>
      </c>
      <c r="B3" s="5" t="s">
        <v>10943</v>
      </c>
      <c r="C3" s="24" t="s">
        <v>10942</v>
      </c>
      <c r="D3" s="24" t="s">
        <v>10953</v>
      </c>
      <c r="E3" s="24" t="s">
        <v>10954</v>
      </c>
      <c r="F3" s="10" t="s">
        <v>10955</v>
      </c>
    </row>
    <row r="4" spans="1:12" x14ac:dyDescent="0.3">
      <c r="A4" s="8" t="s">
        <v>10935</v>
      </c>
      <c r="B4" s="27">
        <v>484247.49810000096</v>
      </c>
      <c r="C4" s="32">
        <v>49543.974100000007</v>
      </c>
      <c r="D4" s="32">
        <v>7581</v>
      </c>
      <c r="E4" s="32">
        <v>1993</v>
      </c>
      <c r="F4" s="28">
        <v>0.10231126499236715</v>
      </c>
    </row>
    <row r="5" spans="1:12" x14ac:dyDescent="0.3">
      <c r="A5" s="15" t="s">
        <v>10936</v>
      </c>
      <c r="B5" s="33">
        <v>470532.50899999985</v>
      </c>
      <c r="C5" s="34">
        <v>61618.603700000051</v>
      </c>
      <c r="D5" s="34">
        <v>7979</v>
      </c>
      <c r="E5" s="34">
        <v>2102</v>
      </c>
      <c r="F5" s="35">
        <v>0.13095504034557592</v>
      </c>
    </row>
    <row r="6" spans="1:12" x14ac:dyDescent="0.3">
      <c r="A6" s="15" t="s">
        <v>10937</v>
      </c>
      <c r="B6" s="33">
        <v>608473.83000000066</v>
      </c>
      <c r="C6" s="34">
        <v>81726.930800000177</v>
      </c>
      <c r="D6" s="34">
        <v>9810</v>
      </c>
      <c r="E6" s="34">
        <v>2580</v>
      </c>
      <c r="F6" s="35">
        <v>0.13431461924993568</v>
      </c>
    </row>
    <row r="7" spans="1:12" x14ac:dyDescent="0.3">
      <c r="A7" s="25" t="s">
        <v>10938</v>
      </c>
      <c r="B7" s="36">
        <v>733947.0231999997</v>
      </c>
      <c r="C7" s="37">
        <v>93507.513099999967</v>
      </c>
      <c r="D7" s="37">
        <v>12503</v>
      </c>
      <c r="E7" s="37">
        <v>3319</v>
      </c>
      <c r="F7" s="38">
        <v>0.12740362743390987</v>
      </c>
    </row>
    <row r="10" spans="1:12" x14ac:dyDescent="0.3">
      <c r="H10" s="26">
        <f>(GETPIVOTDATA("Sum of Sales",$A$3,"Years (Order Date)",2014)/GETPIVOTDATA("Sum of Sales",$A$3,"Years (Order Date)",2013))-1</f>
        <v>0.20620967905883303</v>
      </c>
      <c r="I10" s="26">
        <f>(GETPIVOTDATA("Sum of Profit",$A$3,"Years (Order Date)",2014)/GETPIVOTDATA("Sum of Profit",$A$3,"Years (Order Date)",2013))-1</f>
        <v>0.14414565902185772</v>
      </c>
      <c r="J10" s="26">
        <f>(GETPIVOTDATA("Sum of Quantity",$A$3,"Years (Order Date)",2014)/GETPIVOTDATA("Sum of Quantity",$A$3,"Years (Order Date)",2013))-1</f>
        <v>0.27451580020387367</v>
      </c>
      <c r="K10" s="26">
        <f>(GETPIVOTDATA("Count of Order ID",$A$3,"Years (Order Date)",2014)/GETPIVOTDATA("Count of Order ID",$A$3,"Years (Order Date)",2013)-1)</f>
        <v>0.2864341085271318</v>
      </c>
      <c r="L10" s="26">
        <f>(GETPIVOTDATA("Sum of Profit Margin",$A$3,"Years (Order Date)",2014)/GETPIVOTDATA("Sum of Profit Margin",$A$3,"Years (Order Date)",2013))-1</f>
        <v>-5.1453757264990463E-2</v>
      </c>
    </row>
    <row r="12" spans="1:12" x14ac:dyDescent="0.3">
      <c r="E12" s="26">
        <f>(GETPIVOTDATA("Sum of Profit",$A$3,"Years (Order Date)",2014)/GETPIVOTDATA("Sum of Profit",$A$3,"Years (Order Date)",2013))-1</f>
        <v>0.14414565902185772</v>
      </c>
    </row>
    <row r="15" spans="1:12" x14ac:dyDescent="0.3">
      <c r="H15" s="26">
        <f>$J$10</f>
        <v>0.27451580020387367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F538E-9C5B-4801-930C-A8F64602501C}">
  <dimension ref="Q14:S17"/>
  <sheetViews>
    <sheetView showGridLines="0" showRowColHeaders="0" tabSelected="1" topLeftCell="A2" zoomScale="80" zoomScaleNormal="80" workbookViewId="0">
      <selection activeCell="Y27" sqref="Y27"/>
    </sheetView>
  </sheetViews>
  <sheetFormatPr defaultRowHeight="14.4" x14ac:dyDescent="0.3"/>
  <sheetData>
    <row r="14" spans="19:19" x14ac:dyDescent="0.3">
      <c r="S14" s="26"/>
    </row>
    <row r="17" spans="17:17" x14ac:dyDescent="0.3">
      <c r="Q17" s="26"/>
    </row>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Doughnut chart</vt:lpstr>
      <vt:lpstr>Map Chart</vt:lpstr>
      <vt:lpstr>top 5 Bar chart</vt:lpstr>
      <vt:lpstr>KPI</vt:lpstr>
      <vt:lpstr>KPI YOYO</vt:lpstr>
      <vt:lpstr>Final 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Sasi Kiran reddy Kaduluri</cp:lastModifiedBy>
  <dcterms:created xsi:type="dcterms:W3CDTF">2015-06-05T18:17:20Z</dcterms:created>
  <dcterms:modified xsi:type="dcterms:W3CDTF">2025-06-28T12:31:24Z</dcterms:modified>
</cp:coreProperties>
</file>