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90" yWindow="585" windowWidth="20610" windowHeight="10215"/>
  </bookViews>
  <sheets>
    <sheet name="Hoja1" sheetId="1" r:id="rId1"/>
    <sheet name="Hoja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/>
  <c r="G10" s="1"/>
  <c r="G8"/>
  <c r="G9"/>
  <c r="E45"/>
  <c r="D45"/>
  <c r="C45"/>
  <c r="F40"/>
  <c r="F30"/>
  <c r="E11" l="1"/>
  <c r="G11" s="1"/>
  <c r="G12" s="1"/>
  <c r="F45"/>
  <c r="F23" s="1"/>
  <c r="F21"/>
  <c r="E12" l="1"/>
  <c r="E16" s="1"/>
  <c r="G16"/>
  <c r="G15"/>
  <c r="E15"/>
  <c r="E35"/>
  <c r="D35"/>
  <c r="C35"/>
  <c r="F35" l="1"/>
  <c r="F19" l="1"/>
  <c r="G14" l="1"/>
  <c r="E14"/>
  <c r="L13" s="1"/>
  <c r="L14" s="1"/>
  <c r="L15" s="1"/>
  <c r="L17" s="1"/>
</calcChain>
</file>

<file path=xl/comments1.xml><?xml version="1.0" encoding="utf-8"?>
<comments xmlns="http://schemas.openxmlformats.org/spreadsheetml/2006/main">
  <authors>
    <author>Ricard</author>
  </authors>
  <commentList>
    <comment ref="E8" authorId="0">
      <text>
        <r>
          <rPr>
            <sz val="9"/>
            <color indexed="81"/>
            <rFont val="Tahoma"/>
            <family val="2"/>
          </rPr>
          <t xml:space="preserve">Nº pasos completos que tiene que hacer el motor para dar una vuelta entera.
</t>
        </r>
      </text>
    </comment>
    <comment ref="E9" authorId="0">
      <text>
        <r>
          <rPr>
            <sz val="9"/>
            <color indexed="81"/>
            <rFont val="Tahoma"/>
            <family val="2"/>
          </rPr>
          <t xml:space="preserve">las veces que la caja reductora reduce el movimiento (entrada vs. salida).
</t>
        </r>
      </text>
    </comment>
    <comment ref="E10" authorId="0">
      <text>
        <r>
          <rPr>
            <sz val="9"/>
            <color indexed="81"/>
            <rFont val="Tahoma"/>
            <family val="2"/>
          </rPr>
          <t xml:space="preserve">nº de vueltas que hay que dar al eje de AR para dar hacer vuelta completa de 360º
</t>
        </r>
      </text>
    </comment>
  </commentList>
</comments>
</file>

<file path=xl/sharedStrings.xml><?xml version="1.0" encoding="utf-8"?>
<sst xmlns="http://schemas.openxmlformats.org/spreadsheetml/2006/main" count="44" uniqueCount="38">
  <si>
    <t>grados</t>
  </si>
  <si>
    <t>arcseg</t>
  </si>
  <si>
    <t>arcseg/segundo</t>
  </si>
  <si>
    <t>Segundos</t>
  </si>
  <si>
    <t>1 dia sidereo = 23 horas 56 minutos y 4,1 segundos aproximadamente</t>
  </si>
  <si>
    <t>1 día sidereo =</t>
  </si>
  <si>
    <t>Segundos de un día sidereo</t>
  </si>
  <si>
    <t>1 vuelta =</t>
  </si>
  <si>
    <t>Velocidad seguimiento Sideral</t>
  </si>
  <si>
    <t>Segundos de un día Solar</t>
  </si>
  <si>
    <t>Velocidad seguimiento Solar</t>
  </si>
  <si>
    <t>Velocidad seguimiento Lunar</t>
  </si>
  <si>
    <t>horas</t>
  </si>
  <si>
    <t xml:space="preserve">1 dia solar = </t>
  </si>
  <si>
    <t>Segundos de arco de 1 vuelta completa de la montura en Ascensión Recta</t>
  </si>
  <si>
    <t>reductora</t>
  </si>
  <si>
    <t>Pasos totales</t>
  </si>
  <si>
    <t>Modo  motor</t>
  </si>
  <si>
    <t>1/2 paso</t>
  </si>
  <si>
    <t>Pasos por segundo (Sideral)</t>
  </si>
  <si>
    <t>Pasos por segundo (Solar)</t>
  </si>
  <si>
    <t>Pasos por segundo (Lunar)</t>
  </si>
  <si>
    <t>Segundos de un dia lunar</t>
  </si>
  <si>
    <t>1 dia lunar varia de un dia a otro, los datos aquí puestos son de ejemplo</t>
  </si>
  <si>
    <t>A rellenar los campos en amarillo</t>
  </si>
  <si>
    <t>A configurar en Arduino los campos en azul</t>
  </si>
  <si>
    <t>Resolución por paso (arcsec)</t>
  </si>
  <si>
    <t>Paso completo</t>
  </si>
  <si>
    <t>nº pasos motor</t>
  </si>
  <si>
    <t>dientes corona AR</t>
  </si>
  <si>
    <t>Calculos para seguimiento en Ascensión Recta con un motor paso a paso y reductora</t>
  </si>
  <si>
    <t>Frecuencia del cristal</t>
  </si>
  <si>
    <t>Corresponde a la velocidad sideral</t>
  </si>
  <si>
    <t>Es el valor a programar en el trimmer</t>
  </si>
  <si>
    <t>inverso de pasos por segundo sideral  (1/E14)</t>
  </si>
  <si>
    <t>igual a los microsegundos (L14*1.000.000)</t>
  </si>
  <si>
    <t>Entonces un tick... La curantaava parte (L15/L10)</t>
  </si>
  <si>
    <t>Definición SLOW en ticks (=V_Sideral)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</si>
</sst>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1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5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  <xf numFmtId="0" fontId="2" fillId="0" borderId="2" xfId="0" applyFont="1" applyFill="1" applyBorder="1" applyAlignment="1">
      <alignment horizontal="right"/>
    </xf>
    <xf numFmtId="0" fontId="2" fillId="0" borderId="2" xfId="0" applyFont="1" applyFill="1" applyBorder="1"/>
    <xf numFmtId="0" fontId="2" fillId="0" borderId="3" xfId="0" applyFont="1" applyFill="1" applyBorder="1" applyAlignment="1">
      <alignment horizontal="center"/>
    </xf>
    <xf numFmtId="43" fontId="0" fillId="0" borderId="0" xfId="1" applyFont="1"/>
    <xf numFmtId="0" fontId="5" fillId="2" borderId="0" xfId="0" applyFont="1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4"/>
  <sheetViews>
    <sheetView tabSelected="1" workbookViewId="0">
      <selection activeCell="E10" sqref="E10"/>
    </sheetView>
  </sheetViews>
  <sheetFormatPr baseColWidth="10" defaultColWidth="9.140625" defaultRowHeight="15"/>
  <cols>
    <col min="2" max="2" width="13.28515625" customWidth="1"/>
    <col min="4" max="4" width="10.42578125" customWidth="1"/>
    <col min="5" max="5" width="14.140625" customWidth="1"/>
    <col min="6" max="6" width="10.85546875" customWidth="1"/>
    <col min="7" max="7" width="14.7109375" customWidth="1"/>
    <col min="9" max="9" width="12.28515625" customWidth="1"/>
    <col min="10" max="10" width="10.140625" customWidth="1"/>
    <col min="11" max="11" width="42.42578125" customWidth="1"/>
    <col min="12" max="12" width="18.5703125" customWidth="1"/>
    <col min="13" max="13" width="10.5703125" customWidth="1"/>
    <col min="15" max="15" width="11.85546875" bestFit="1" customWidth="1"/>
  </cols>
  <sheetData>
    <row r="2" spans="1:12" ht="23.25">
      <c r="A2" s="1" t="s">
        <v>30</v>
      </c>
      <c r="B2" s="1"/>
      <c r="C2" s="1"/>
      <c r="D2" s="1"/>
      <c r="E2" s="1"/>
      <c r="F2" s="1"/>
      <c r="G2" s="1"/>
      <c r="H2" s="1"/>
    </row>
    <row r="4" spans="1:12">
      <c r="A4" t="s">
        <v>24</v>
      </c>
    </row>
    <row r="5" spans="1:12">
      <c r="A5" t="s">
        <v>25</v>
      </c>
    </row>
    <row r="6" spans="1:12" ht="15.75" thickBot="1"/>
    <row r="7" spans="1:12">
      <c r="B7" s="2" t="s">
        <v>17</v>
      </c>
      <c r="C7" s="19"/>
      <c r="D7" s="3"/>
      <c r="E7" s="25" t="s">
        <v>27</v>
      </c>
      <c r="F7" s="26"/>
      <c r="G7" s="27" t="s">
        <v>18</v>
      </c>
    </row>
    <row r="8" spans="1:12">
      <c r="B8" s="5" t="s">
        <v>28</v>
      </c>
      <c r="C8" s="15"/>
      <c r="D8" s="6"/>
      <c r="E8" s="14">
        <v>48</v>
      </c>
      <c r="F8" s="15"/>
      <c r="G8" s="20">
        <f>E8*2</f>
        <v>96</v>
      </c>
      <c r="K8" t="s">
        <v>31</v>
      </c>
      <c r="L8" s="28">
        <v>16000000</v>
      </c>
    </row>
    <row r="9" spans="1:12">
      <c r="B9" s="5" t="s">
        <v>15</v>
      </c>
      <c r="C9" s="15"/>
      <c r="D9" s="6"/>
      <c r="E9" s="14">
        <v>42.5</v>
      </c>
      <c r="F9" s="15"/>
      <c r="G9" s="20">
        <f>E9</f>
        <v>42.5</v>
      </c>
    </row>
    <row r="10" spans="1:12">
      <c r="B10" s="5" t="s">
        <v>29</v>
      </c>
      <c r="C10" s="6"/>
      <c r="D10" s="6"/>
      <c r="E10" s="14">
        <f>5*24</f>
        <v>120</v>
      </c>
      <c r="F10" s="6"/>
      <c r="G10" s="7">
        <f>E10</f>
        <v>120</v>
      </c>
      <c r="K10" t="s">
        <v>37</v>
      </c>
      <c r="L10">
        <v>40</v>
      </c>
    </row>
    <row r="11" spans="1:12">
      <c r="B11" s="5" t="s">
        <v>16</v>
      </c>
      <c r="C11" s="6"/>
      <c r="D11" s="6"/>
      <c r="E11" s="6">
        <f>E10*E9*E8</f>
        <v>244800</v>
      </c>
      <c r="F11" s="6"/>
      <c r="G11" s="7">
        <f>E11*2</f>
        <v>489600</v>
      </c>
      <c r="K11" t="s">
        <v>32</v>
      </c>
    </row>
    <row r="12" spans="1:12">
      <c r="B12" s="5" t="s">
        <v>26</v>
      </c>
      <c r="C12" s="6"/>
      <c r="D12" s="6"/>
      <c r="E12" s="6">
        <f>F30/E11</f>
        <v>5.2941176470588234</v>
      </c>
      <c r="F12" s="6"/>
      <c r="G12" s="7">
        <f>F30/G11</f>
        <v>2.6470588235294117</v>
      </c>
    </row>
    <row r="13" spans="1:12">
      <c r="B13" s="5"/>
      <c r="C13" s="6"/>
      <c r="D13" s="6"/>
      <c r="E13" s="6"/>
      <c r="F13" s="6"/>
      <c r="G13" s="7"/>
      <c r="K13" t="s">
        <v>34</v>
      </c>
      <c r="L13">
        <f>1/E14</f>
        <v>0.35197753267973853</v>
      </c>
    </row>
    <row r="14" spans="1:12">
      <c r="B14" s="5" t="s">
        <v>19</v>
      </c>
      <c r="C14" s="6"/>
      <c r="D14" s="6"/>
      <c r="E14" s="21">
        <f>F19/E12</f>
        <v>2.8410904309335328</v>
      </c>
      <c r="F14" s="6"/>
      <c r="G14" s="23">
        <f>F19/G12</f>
        <v>5.6821808618670655</v>
      </c>
      <c r="K14" t="s">
        <v>35</v>
      </c>
      <c r="L14">
        <f>L13*1000000</f>
        <v>351977.53267973854</v>
      </c>
    </row>
    <row r="15" spans="1:12">
      <c r="B15" s="5" t="s">
        <v>20</v>
      </c>
      <c r="C15" s="6"/>
      <c r="D15" s="6"/>
      <c r="E15" s="21">
        <f>F21/E12</f>
        <v>2.8333333333333335</v>
      </c>
      <c r="F15" s="6"/>
      <c r="G15" s="23">
        <f>F21/G12</f>
        <v>5.666666666666667</v>
      </c>
      <c r="K15" t="s">
        <v>36</v>
      </c>
      <c r="L15">
        <f>L14/L10</f>
        <v>8799.4383169934626</v>
      </c>
    </row>
    <row r="16" spans="1:12" ht="15.75" thickBot="1">
      <c r="B16" s="8" t="s">
        <v>21</v>
      </c>
      <c r="C16" s="9"/>
      <c r="D16" s="9"/>
      <c r="E16" s="22">
        <f>F23/E12</f>
        <v>2.7373938567984064</v>
      </c>
      <c r="F16" s="9"/>
      <c r="G16" s="24">
        <f>F23/G12</f>
        <v>5.4747877135968128</v>
      </c>
    </row>
    <row r="17" spans="1:12" ht="15.75">
      <c r="K17" t="s">
        <v>33</v>
      </c>
      <c r="L17" s="29">
        <f>ROUNDUP(L15,0)</f>
        <v>8800</v>
      </c>
    </row>
    <row r="18" spans="1:12" ht="15.75" thickBot="1"/>
    <row r="19" spans="1:12" ht="15.75" thickBot="1">
      <c r="B19" s="11" t="s">
        <v>8</v>
      </c>
      <c r="C19" s="12"/>
      <c r="D19" s="12"/>
      <c r="E19" s="12"/>
      <c r="F19" s="17">
        <f>F30/F35</f>
        <v>15.041066987295173</v>
      </c>
      <c r="G19" s="13" t="s">
        <v>2</v>
      </c>
    </row>
    <row r="20" spans="1:12" ht="15.75" thickBot="1">
      <c r="A20" s="6"/>
      <c r="B20" s="6"/>
      <c r="C20" s="6"/>
      <c r="D20" s="6"/>
      <c r="E20" s="6"/>
      <c r="F20" s="6"/>
      <c r="G20" s="6"/>
    </row>
    <row r="21" spans="1:12" ht="15.75" thickBot="1">
      <c r="A21" s="6"/>
      <c r="B21" s="11" t="s">
        <v>10</v>
      </c>
      <c r="C21" s="12"/>
      <c r="D21" s="12"/>
      <c r="E21" s="12"/>
      <c r="F21" s="17">
        <f>F30/F40</f>
        <v>15</v>
      </c>
      <c r="G21" s="13" t="s">
        <v>2</v>
      </c>
    </row>
    <row r="22" spans="1:12" ht="15.75" thickBot="1">
      <c r="A22" s="6"/>
      <c r="B22" s="6"/>
      <c r="C22" s="6"/>
      <c r="D22" s="6"/>
      <c r="E22" s="6"/>
      <c r="F22" s="15"/>
      <c r="G22" s="6"/>
    </row>
    <row r="23" spans="1:12" ht="15.75" thickBot="1">
      <c r="B23" s="11" t="s">
        <v>11</v>
      </c>
      <c r="C23" s="12"/>
      <c r="D23" s="12"/>
      <c r="E23" s="12"/>
      <c r="F23" s="17">
        <f>F30/F45</f>
        <v>14.492085124226858</v>
      </c>
      <c r="G23" s="13" t="s">
        <v>2</v>
      </c>
      <c r="I23" s="15"/>
    </row>
    <row r="26" spans="1:12" ht="15.75" thickBot="1"/>
    <row r="27" spans="1:12" ht="15.75" thickBot="1">
      <c r="B27" s="30" t="s">
        <v>14</v>
      </c>
      <c r="C27" s="31"/>
      <c r="D27" s="31"/>
      <c r="E27" s="31"/>
      <c r="F27" s="31"/>
      <c r="G27" s="32"/>
    </row>
    <row r="28" spans="1:12">
      <c r="B28" s="5" t="s">
        <v>7</v>
      </c>
      <c r="C28" s="6">
        <v>360</v>
      </c>
      <c r="D28" s="6" t="s">
        <v>0</v>
      </c>
      <c r="E28" s="6"/>
      <c r="F28" s="6"/>
      <c r="G28" s="7"/>
    </row>
    <row r="29" spans="1:12">
      <c r="B29" s="5"/>
      <c r="C29" s="6"/>
      <c r="D29" s="6"/>
      <c r="E29" s="6"/>
      <c r="F29" s="6"/>
      <c r="G29" s="7"/>
    </row>
    <row r="30" spans="1:12" ht="15.75" thickBot="1">
      <c r="B30" s="8" t="s">
        <v>7</v>
      </c>
      <c r="C30" s="9"/>
      <c r="D30" s="9"/>
      <c r="E30" s="9"/>
      <c r="F30" s="18">
        <f>C28*3600</f>
        <v>1296000</v>
      </c>
      <c r="G30" s="10" t="s">
        <v>1</v>
      </c>
    </row>
    <row r="31" spans="1:12" ht="15.75" thickBot="1">
      <c r="B31" s="6"/>
      <c r="C31" s="6"/>
      <c r="D31" s="6"/>
      <c r="E31" s="6"/>
      <c r="F31" s="15"/>
      <c r="G31" s="6"/>
    </row>
    <row r="32" spans="1:12" ht="15.75" thickBot="1">
      <c r="B32" s="30" t="s">
        <v>6</v>
      </c>
      <c r="C32" s="31"/>
      <c r="D32" s="31"/>
      <c r="E32" s="31"/>
      <c r="F32" s="31"/>
      <c r="G32" s="32"/>
    </row>
    <row r="33" spans="2:7">
      <c r="B33" s="2" t="s">
        <v>4</v>
      </c>
      <c r="C33" s="3"/>
      <c r="D33" s="3"/>
      <c r="E33" s="3"/>
      <c r="F33" s="3"/>
      <c r="G33" s="4"/>
    </row>
    <row r="34" spans="2:7">
      <c r="B34" s="5"/>
      <c r="C34" s="6">
        <v>23</v>
      </c>
      <c r="D34" s="6">
        <v>56</v>
      </c>
      <c r="E34" s="6">
        <v>4.0999999999999996</v>
      </c>
      <c r="F34" s="6"/>
      <c r="G34" s="7"/>
    </row>
    <row r="35" spans="2:7" ht="15.75" thickBot="1">
      <c r="B35" s="8" t="s">
        <v>5</v>
      </c>
      <c r="C35" s="9">
        <f>C34*60*60</f>
        <v>82800</v>
      </c>
      <c r="D35" s="9">
        <f>D34*60</f>
        <v>3360</v>
      </c>
      <c r="E35" s="9">
        <f>E34</f>
        <v>4.0999999999999996</v>
      </c>
      <c r="F35" s="18">
        <f>E35+D35+C35</f>
        <v>86164.1</v>
      </c>
      <c r="G35" s="10" t="s">
        <v>3</v>
      </c>
    </row>
    <row r="36" spans="2:7" ht="15.75" thickBot="1">
      <c r="B36" s="6"/>
      <c r="C36" s="6"/>
      <c r="D36" s="6"/>
      <c r="E36" s="6"/>
      <c r="F36" s="15"/>
      <c r="G36" s="6"/>
    </row>
    <row r="37" spans="2:7" ht="15.75" thickBot="1">
      <c r="B37" s="30" t="s">
        <v>9</v>
      </c>
      <c r="C37" s="31"/>
      <c r="D37" s="31"/>
      <c r="E37" s="31"/>
      <c r="F37" s="31"/>
      <c r="G37" s="32"/>
    </row>
    <row r="38" spans="2:7">
      <c r="B38" s="2" t="s">
        <v>13</v>
      </c>
      <c r="C38" s="3">
        <v>24</v>
      </c>
      <c r="D38" s="3" t="s">
        <v>12</v>
      </c>
      <c r="E38" s="3"/>
      <c r="F38" s="3"/>
      <c r="G38" s="4"/>
    </row>
    <row r="39" spans="2:7">
      <c r="B39" s="5"/>
      <c r="C39" s="6"/>
      <c r="D39" s="6"/>
      <c r="E39" s="6"/>
      <c r="F39" s="6"/>
      <c r="G39" s="7"/>
    </row>
    <row r="40" spans="2:7" ht="15.75" thickBot="1">
      <c r="B40" s="8" t="s">
        <v>5</v>
      </c>
      <c r="C40" s="9"/>
      <c r="D40" s="9"/>
      <c r="E40" s="9"/>
      <c r="F40" s="18">
        <f>C38*60*60</f>
        <v>86400</v>
      </c>
      <c r="G40" s="10" t="s">
        <v>3</v>
      </c>
    </row>
    <row r="41" spans="2:7" ht="15.75" thickBot="1">
      <c r="B41" s="6"/>
      <c r="C41" s="6"/>
      <c r="D41" s="6"/>
      <c r="E41" s="6"/>
      <c r="F41" s="15"/>
      <c r="G41" s="6"/>
    </row>
    <row r="42" spans="2:7" ht="15.75" thickBot="1">
      <c r="B42" s="30" t="s">
        <v>22</v>
      </c>
      <c r="C42" s="31"/>
      <c r="D42" s="31"/>
      <c r="E42" s="31"/>
      <c r="F42" s="31"/>
      <c r="G42" s="32"/>
    </row>
    <row r="43" spans="2:7">
      <c r="B43" s="5" t="s">
        <v>23</v>
      </c>
      <c r="C43" s="6"/>
      <c r="D43" s="6"/>
      <c r="E43" s="6"/>
      <c r="F43" s="15"/>
      <c r="G43" s="7"/>
    </row>
    <row r="44" spans="2:7">
      <c r="B44" s="5"/>
      <c r="C44" s="6">
        <v>24</v>
      </c>
      <c r="D44" s="6">
        <v>50</v>
      </c>
      <c r="E44" s="6">
        <v>28.125</v>
      </c>
      <c r="F44" s="15"/>
      <c r="G44" s="7"/>
    </row>
    <row r="45" spans="2:7" ht="15.75" thickBot="1">
      <c r="B45" s="8"/>
      <c r="C45" s="9">
        <f>C44*60*60</f>
        <v>86400</v>
      </c>
      <c r="D45" s="9">
        <f>D44*60</f>
        <v>3000</v>
      </c>
      <c r="E45" s="9">
        <f>E44</f>
        <v>28.125</v>
      </c>
      <c r="F45" s="18">
        <f>C45+D45+E45</f>
        <v>89428.125</v>
      </c>
      <c r="G45" s="10" t="s">
        <v>3</v>
      </c>
    </row>
    <row r="52" spans="2:7">
      <c r="F52" s="16"/>
    </row>
    <row r="53" spans="2:7">
      <c r="F53" s="16"/>
    </row>
    <row r="54" spans="2:7">
      <c r="B54" s="6"/>
      <c r="C54" s="6"/>
      <c r="D54" s="6"/>
      <c r="E54" s="6"/>
      <c r="F54" s="15"/>
      <c r="G54" s="6"/>
    </row>
  </sheetData>
  <mergeCells count="4">
    <mergeCell ref="B32:G32"/>
    <mergeCell ref="B27:G27"/>
    <mergeCell ref="B37:G37"/>
    <mergeCell ref="B42:G4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7"/>
  <sheetViews>
    <sheetView workbookViewId="0">
      <selection activeCell="A7" sqref="A7:XFD7"/>
    </sheetView>
  </sheetViews>
  <sheetFormatPr baseColWidth="10" defaultRowHeight="15"/>
  <cols>
    <col min="2" max="2" width="110.140625" customWidth="1"/>
  </cols>
  <sheetData>
    <row r="7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</dc:creator>
  <cp:lastModifiedBy>Nando</cp:lastModifiedBy>
  <dcterms:created xsi:type="dcterms:W3CDTF">2015-06-05T18:19:34Z</dcterms:created>
  <dcterms:modified xsi:type="dcterms:W3CDTF">2022-01-26T17:37:18Z</dcterms:modified>
</cp:coreProperties>
</file>