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594CF771-7D8F-D94F-A9E1-713643D052D6}" xr6:coauthVersionLast="47" xr6:coauthVersionMax="47" xr10:uidLastSave="{00000000-0000-0000-0000-000000000000}"/>
  <bookViews>
    <workbookView xWindow="35480" yWindow="880" windowWidth="25600" windowHeight="15980" xr2:uid="{8A9FC0CA-1CC5-D44C-954E-9211FA078705}"/>
  </bookViews>
  <sheets>
    <sheet name="viktor-input-sheet" sheetId="1" r:id="rId1"/>
    <sheet name="calculation-sheet" sheetId="2" r:id="rId2"/>
    <sheet name="viktor-output-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 a="1"/>
  <c r="B28" i="2" s="1"/>
  <c r="B27" i="2" a="1"/>
  <c r="B27" i="2" s="1"/>
  <c r="B25" i="2" a="1"/>
  <c r="B25" i="2" s="1"/>
  <c r="B13" i="2" l="1"/>
  <c r="B3" i="2"/>
  <c r="B4" i="2"/>
  <c r="B5" i="2"/>
  <c r="B6" i="2"/>
  <c r="B7" i="2"/>
  <c r="B8" i="2"/>
  <c r="B9" i="2"/>
  <c r="B10" i="2"/>
  <c r="B11" i="2"/>
  <c r="B2" i="2"/>
  <c r="D5" i="3" l="1"/>
  <c r="D2" i="3"/>
  <c r="B26" i="2" l="1"/>
  <c r="D3" i="3" s="1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<sst xmlns="http://schemas.openxmlformats.org/spreadsheetml/2006/main" count="294" uniqueCount="54">
  <si>
    <t>Parameters</t>
  </si>
  <si>
    <t>Unit</t>
  </si>
  <si>
    <t>Comment</t>
  </si>
  <si>
    <t>Values</t>
  </si>
  <si>
    <t>Inputs as defined on the viktor-input-sheet and set parameters</t>
  </si>
  <si>
    <t>Outputs für the viktoroutput sheet</t>
  </si>
  <si>
    <t>m^2</t>
  </si>
  <si>
    <t>kWh/a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</si>
  <si>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</si>
  <si>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</si>
  <si>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</si>
  <si>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</si>
  <si>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</si>
  <si>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</si>
  <si>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</si>
  <si>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Ausrichtung der Fläche (2)</t>
  </si>
  <si>
    <t>Neigung der Fläche (2)</t>
  </si>
  <si>
    <t>Area 2</t>
  </si>
  <si>
    <t>Azimut 2</t>
  </si>
  <si>
    <t>Neigung 2</t>
  </si>
  <si>
    <t>Fläche der PV-Anlage (3)</t>
  </si>
  <si>
    <t>Ausrichtung der Fläche (3)</t>
  </si>
  <si>
    <t>Area 3</t>
  </si>
  <si>
    <t>Azimut 3</t>
  </si>
  <si>
    <t>Fläche der PVT-Anlage (4)</t>
  </si>
  <si>
    <t>Area 4</t>
  </si>
  <si>
    <t>Ausrichtung der Fläche (4)</t>
  </si>
  <si>
    <t>Azimut 4</t>
  </si>
  <si>
    <t>jährlicher Energieertrag BIPV (elektrisch)</t>
  </si>
  <si>
    <t>jährlicher Energieertrag BIPVT</t>
  </si>
  <si>
    <t>Anteil thermische Energie an BIPVT</t>
  </si>
  <si>
    <t>Anteil elektrische Energie an BIPVT</t>
  </si>
  <si>
    <t>Solarerträge</t>
  </si>
  <si>
    <t>Ausrichtung</t>
  </si>
  <si>
    <t>Neigung</t>
  </si>
  <si>
    <t>5°</t>
  </si>
  <si>
    <t>25°</t>
  </si>
  <si>
    <t>35°</t>
  </si>
  <si>
    <t>45°</t>
  </si>
  <si>
    <t>55°</t>
  </si>
  <si>
    <t>70°</t>
  </si>
  <si>
    <t>90°</t>
  </si>
  <si>
    <t xml:space="preserve">spez. Jährlicher Ertrag </t>
  </si>
  <si>
    <t>solarthermischer Ertrag</t>
  </si>
  <si>
    <t>kWh/m2</t>
  </si>
  <si>
    <t>Anteil  vom Optimum</t>
  </si>
  <si>
    <t>Süd</t>
  </si>
  <si>
    <t>Nord</t>
  </si>
  <si>
    <t>Nord-Ost</t>
  </si>
  <si>
    <t>Ost</t>
  </si>
  <si>
    <t>Süd-Ost</t>
  </si>
  <si>
    <t>Süd-West</t>
  </si>
  <si>
    <t>West</t>
  </si>
  <si>
    <t>Nord-West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</si>
</sst>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4"/>
  <sheetViews>
    <sheetView tabSelected="1" workbookViewId="0">
      <selection activeCell="D3" sqref="D3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8</v>
      </c>
      <c r="B2" t="s">
        <v>6</v>
      </c>
      <c r="D2">
        <v>0</v>
      </c>
      <c r="E2" t="s">
        <v>9</v>
      </c>
    </row>
    <row r="3" spans="1:5" x14ac:dyDescent="0.2">
      <c r="A3" t="s">
        <v>10</v>
      </c>
      <c r="D3" t="s">
        <v>46</v>
      </c>
      <c r="E3" t="s">
        <v>11</v>
      </c>
    </row>
    <row r="4" spans="1:5" x14ac:dyDescent="0.2">
      <c r="A4" t="s">
        <v>12</v>
      </c>
      <c r="D4" t="s">
        <v>37</v>
      </c>
      <c r="E4" t="s">
        <v>13</v>
      </c>
    </row>
    <row r="5" spans="1:5" x14ac:dyDescent="0.2">
      <c r="A5" t="s">
        <v>14</v>
      </c>
      <c r="B5" t="s">
        <v>6</v>
      </c>
      <c r="D5">
        <v>1</v>
      </c>
      <c r="E5" t="s">
        <v>17</v>
      </c>
    </row>
    <row r="6" spans="1:5" x14ac:dyDescent="0.2">
      <c r="A6" t="s">
        <v>15</v>
      </c>
      <c r="D6" t="s">
        <v>46</v>
      </c>
      <c r="E6" t="s">
        <v>18</v>
      </c>
    </row>
    <row r="7" spans="1:5" x14ac:dyDescent="0.2">
      <c r="A7" t="s">
        <v>16</v>
      </c>
      <c r="D7" t="s">
        <v>37</v>
      </c>
      <c r="E7" t="s">
        <v>19</v>
      </c>
    </row>
    <row r="8" spans="1:5" x14ac:dyDescent="0.2">
      <c r="A8" s="4" t="s">
        <v>20</v>
      </c>
      <c r="B8" t="s">
        <v>6</v>
      </c>
      <c r="D8">
        <v>0</v>
      </c>
      <c r="E8" t="s">
        <v>22</v>
      </c>
    </row>
    <row r="9" spans="1:5" x14ac:dyDescent="0.2">
      <c r="A9" s="4" t="s">
        <v>21</v>
      </c>
      <c r="D9" t="s">
        <v>46</v>
      </c>
      <c r="E9" t="s">
        <v>23</v>
      </c>
    </row>
    <row r="10" spans="1:5" x14ac:dyDescent="0.2">
      <c r="A10" s="4" t="s">
        <v>24</v>
      </c>
      <c r="B10" t="s">
        <v>6</v>
      </c>
      <c r="D10">
        <v>0</v>
      </c>
      <c r="E10" t="s">
        <v>25</v>
      </c>
    </row>
    <row r="11" spans="1:5" x14ac:dyDescent="0.2">
      <c r="A11" s="4" t="s">
        <v>26</v>
      </c>
      <c r="D11" t="s">
        <v>46</v>
      </c>
      <c r="E11" t="s">
        <v>27</v>
      </c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H115"/>
  <sheetViews>
    <sheetView workbookViewId="0">
      <selection activeCell="B29" sqref="B29"/>
    </sheetView>
  </sheetViews>
  <sheetFormatPr baseColWidth="10" defaultRowHeight="16" x14ac:dyDescent="0.2"/>
  <cols>
    <col min="1" max="1" width="34.6640625" customWidth="1"/>
  </cols>
  <sheetData>
    <row r="1" spans="1:8" x14ac:dyDescent="0.2">
      <c r="A1" s="1" t="s">
        <v>4</v>
      </c>
      <c r="F1" s="1" t="s">
        <v>32</v>
      </c>
    </row>
    <row r="2" spans="1:8" x14ac:dyDescent="0.2">
      <c r="A2" t="s">
        <v>8</v>
      </c>
      <c r="B2">
        <f>'viktor-input-sheet'!D2</f>
        <v>0</v>
      </c>
      <c r="F2" s="1"/>
    </row>
    <row r="3" spans="1:8" x14ac:dyDescent="0.2">
      <c r="A3" t="s">
        <v>10</v>
      </c>
      <c r="B3" t="str">
        <f>'viktor-input-sheet'!D3</f>
        <v>Süd</v>
      </c>
      <c r="F3" s="1" t="s">
        <v>33</v>
      </c>
      <c r="G3" s="1" t="s">
        <v>34</v>
      </c>
      <c r="H3" s="6" t="s">
        <v>45</v>
      </c>
    </row>
    <row r="4" spans="1:8" x14ac:dyDescent="0.2">
      <c r="A4" t="s">
        <v>12</v>
      </c>
      <c r="B4" t="str">
        <f>'viktor-input-sheet'!D4</f>
        <v>35°</v>
      </c>
      <c r="F4" t="s">
        <v>47</v>
      </c>
      <c r="G4" s="5" t="s">
        <v>35</v>
      </c>
      <c r="H4" s="7">
        <v>82.7</v>
      </c>
    </row>
    <row r="5" spans="1:8" x14ac:dyDescent="0.2">
      <c r="A5" t="s">
        <v>14</v>
      </c>
      <c r="B5">
        <f>'viktor-input-sheet'!D5</f>
        <v>1</v>
      </c>
      <c r="F5" t="s">
        <v>47</v>
      </c>
      <c r="G5" s="5" t="s">
        <v>35</v>
      </c>
      <c r="H5" s="7">
        <v>82.7</v>
      </c>
    </row>
    <row r="6" spans="1:8" x14ac:dyDescent="0.2">
      <c r="A6" t="s">
        <v>15</v>
      </c>
      <c r="B6" t="str">
        <f>'viktor-input-sheet'!D6</f>
        <v>Süd</v>
      </c>
      <c r="F6" t="s">
        <v>47</v>
      </c>
      <c r="G6" s="5" t="s">
        <v>36</v>
      </c>
      <c r="H6" s="7">
        <v>64.8</v>
      </c>
    </row>
    <row r="7" spans="1:8" x14ac:dyDescent="0.2">
      <c r="A7" t="s">
        <v>16</v>
      </c>
      <c r="B7" t="str">
        <f>'viktor-input-sheet'!D7</f>
        <v>35°</v>
      </c>
      <c r="F7" t="s">
        <v>47</v>
      </c>
      <c r="G7" s="5" t="s">
        <v>36</v>
      </c>
      <c r="H7" s="7">
        <v>64.8</v>
      </c>
    </row>
    <row r="8" spans="1:8" x14ac:dyDescent="0.2">
      <c r="A8" s="4" t="s">
        <v>20</v>
      </c>
      <c r="B8">
        <f>'viktor-input-sheet'!D8</f>
        <v>0</v>
      </c>
      <c r="F8" t="s">
        <v>47</v>
      </c>
      <c r="G8" s="5" t="s">
        <v>37</v>
      </c>
      <c r="H8" s="7">
        <v>56.3</v>
      </c>
    </row>
    <row r="9" spans="1:8" x14ac:dyDescent="0.2">
      <c r="A9" s="4" t="s">
        <v>21</v>
      </c>
      <c r="B9" t="str">
        <f>'viktor-input-sheet'!D9</f>
        <v>Süd</v>
      </c>
      <c r="F9" t="s">
        <v>47</v>
      </c>
      <c r="G9" s="5" t="s">
        <v>37</v>
      </c>
      <c r="H9" s="7">
        <v>56.3</v>
      </c>
    </row>
    <row r="10" spans="1:8" x14ac:dyDescent="0.2">
      <c r="A10" s="4" t="s">
        <v>24</v>
      </c>
      <c r="B10">
        <f>'viktor-input-sheet'!D10</f>
        <v>0</v>
      </c>
      <c r="F10" t="s">
        <v>47</v>
      </c>
      <c r="G10" s="5" t="s">
        <v>38</v>
      </c>
      <c r="H10" s="7">
        <v>48.1</v>
      </c>
    </row>
    <row r="11" spans="1:8" x14ac:dyDescent="0.2">
      <c r="A11" s="4" t="s">
        <v>26</v>
      </c>
      <c r="B11" t="str">
        <f>'viktor-input-sheet'!D11</f>
        <v>Süd</v>
      </c>
      <c r="F11" t="s">
        <v>47</v>
      </c>
      <c r="G11" s="5" t="s">
        <v>38</v>
      </c>
      <c r="H11" s="7">
        <v>48.1</v>
      </c>
    </row>
    <row r="12" spans="1:8" x14ac:dyDescent="0.2">
      <c r="F12" t="s">
        <v>47</v>
      </c>
      <c r="G12" s="5" t="s">
        <v>39</v>
      </c>
      <c r="H12" s="7">
        <v>41</v>
      </c>
    </row>
    <row r="13" spans="1:8" x14ac:dyDescent="0.2">
      <c r="A13" s="4" t="s">
        <v>42</v>
      </c>
      <c r="B13">
        <f>1000*0.2</f>
        <v>200</v>
      </c>
      <c r="C13" t="s">
        <v>44</v>
      </c>
      <c r="F13" t="s">
        <v>47</v>
      </c>
      <c r="G13" s="5" t="s">
        <v>39</v>
      </c>
      <c r="H13" s="7">
        <v>41</v>
      </c>
    </row>
    <row r="14" spans="1:8" x14ac:dyDescent="0.2">
      <c r="A14" s="4" t="s">
        <v>43</v>
      </c>
      <c r="B14">
        <v>710</v>
      </c>
      <c r="C14" t="s">
        <v>44</v>
      </c>
      <c r="F14" t="s">
        <v>47</v>
      </c>
      <c r="G14" s="5" t="s">
        <v>40</v>
      </c>
      <c r="H14" s="7">
        <v>33.700000000000003</v>
      </c>
    </row>
    <row r="15" spans="1:8" x14ac:dyDescent="0.2">
      <c r="F15" t="s">
        <v>47</v>
      </c>
      <c r="G15" s="5" t="s">
        <v>40</v>
      </c>
      <c r="H15" s="7">
        <v>33.700000000000003</v>
      </c>
    </row>
    <row r="16" spans="1:8" x14ac:dyDescent="0.2">
      <c r="F16" t="s">
        <v>47</v>
      </c>
      <c r="G16" s="5" t="s">
        <v>41</v>
      </c>
      <c r="H16" s="7">
        <v>28.7</v>
      </c>
    </row>
    <row r="17" spans="1:8" x14ac:dyDescent="0.2">
      <c r="F17" t="s">
        <v>47</v>
      </c>
      <c r="G17" s="5" t="s">
        <v>41</v>
      </c>
      <c r="H17" s="7">
        <v>28.7</v>
      </c>
    </row>
    <row r="18" spans="1:8" x14ac:dyDescent="0.2">
      <c r="F18" t="s">
        <v>48</v>
      </c>
      <c r="G18" s="5" t="s">
        <v>35</v>
      </c>
      <c r="H18" s="7">
        <v>83.9</v>
      </c>
    </row>
    <row r="19" spans="1:8" x14ac:dyDescent="0.2">
      <c r="F19" t="s">
        <v>48</v>
      </c>
      <c r="G19" s="5" t="s">
        <v>35</v>
      </c>
      <c r="H19" s="7">
        <v>83.9</v>
      </c>
    </row>
    <row r="20" spans="1:8" x14ac:dyDescent="0.2">
      <c r="B20" s="2"/>
      <c r="D20" s="3"/>
      <c r="F20" t="s">
        <v>48</v>
      </c>
      <c r="G20" s="5" t="s">
        <v>36</v>
      </c>
      <c r="H20" s="7">
        <v>70.400000000000006</v>
      </c>
    </row>
    <row r="21" spans="1:8" x14ac:dyDescent="0.2">
      <c r="F21" t="s">
        <v>48</v>
      </c>
      <c r="G21" s="5" t="s">
        <v>36</v>
      </c>
      <c r="H21" s="7">
        <v>70.400000000000006</v>
      </c>
    </row>
    <row r="22" spans="1:8" x14ac:dyDescent="0.2">
      <c r="F22" t="s">
        <v>48</v>
      </c>
      <c r="G22" s="5" t="s">
        <v>37</v>
      </c>
      <c r="H22" s="7">
        <v>63.5</v>
      </c>
    </row>
    <row r="23" spans="1:8" x14ac:dyDescent="0.2">
      <c r="F23" t="s">
        <v>48</v>
      </c>
      <c r="G23" s="5" t="s">
        <v>37</v>
      </c>
      <c r="H23" s="7">
        <v>63.5</v>
      </c>
    </row>
    <row r="24" spans="1:8" x14ac:dyDescent="0.2">
      <c r="A24" s="1" t="s">
        <v>5</v>
      </c>
      <c r="F24" t="s">
        <v>48</v>
      </c>
      <c r="G24" s="5" t="s">
        <v>38</v>
      </c>
      <c r="H24" s="7">
        <v>57.3</v>
      </c>
    </row>
    <row r="25" spans="1:8" x14ac:dyDescent="0.2">
      <c r="A25" t="s">
        <v>28</v>
      </c>
      <c r="B25" cm="1">
        <f t="array" ref="B25">VLOOKUP(B3&amp;B4,CHOOSE({1,2},F:F&amp;G:G,H:H),2,0)/100*B13*B2+VLOOKUP(B9&amp;"90°",CHOOSE({1,2},F:F&amp;G:G,H:H),2,0)/100*B13*B8</f>
        <v>0</v>
      </c>
      <c r="F25" t="s">
        <v>48</v>
      </c>
      <c r="G25" s="5" t="s">
        <v>38</v>
      </c>
      <c r="H25" s="7">
        <v>57.3</v>
      </c>
    </row>
    <row r="26" spans="1:8" x14ac:dyDescent="0.2">
      <c r="A26" t="s">
        <v>29</v>
      </c>
      <c r="B26">
        <f>B27+B28</f>
        <v>910</v>
      </c>
      <c r="F26" t="s">
        <v>48</v>
      </c>
      <c r="G26" s="5" t="s">
        <v>39</v>
      </c>
      <c r="H26" s="7">
        <v>52.1</v>
      </c>
    </row>
    <row r="27" spans="1:8" x14ac:dyDescent="0.2">
      <c r="A27" t="s">
        <v>31</v>
      </c>
      <c r="B27" cm="1">
        <f t="array" ref="B27">VLOOKUP(B6&amp;B7,CHOOSE({1,2},F3:F115&amp;G4:G115,H4:H115),2,0)/100*B13*B5+VLOOKUP(B11&amp;"90°",CHOOSE({1,2},F3:F115&amp;G4:G115,H4:H115),2,0)/100*B13*B10</f>
        <v>200</v>
      </c>
      <c r="F27" t="s">
        <v>48</v>
      </c>
      <c r="G27" s="5" t="s">
        <v>39</v>
      </c>
      <c r="H27" s="7">
        <v>52.1</v>
      </c>
    </row>
    <row r="28" spans="1:8" x14ac:dyDescent="0.2">
      <c r="A28" t="s">
        <v>30</v>
      </c>
      <c r="B28" cm="1">
        <f t="array" ref="B28">VLOOKUP(B6&amp;B7,CHOOSE({1,2},F3:F115&amp;G4:G115,H4:H115),2,0)/100*B14*B5+VLOOKUP(B11&amp;"90°",CHOOSE({1,2},F3:F115&amp;G4:G115,H4:H115),2,0)/100*B14*B10</f>
        <v>710</v>
      </c>
      <c r="F28" t="s">
        <v>48</v>
      </c>
      <c r="G28" s="5" t="s">
        <v>40</v>
      </c>
      <c r="H28" s="7">
        <v>45.5</v>
      </c>
    </row>
    <row r="29" spans="1:8" x14ac:dyDescent="0.2">
      <c r="D29" s="3"/>
      <c r="F29" t="s">
        <v>48</v>
      </c>
      <c r="G29" s="5" t="s">
        <v>40</v>
      </c>
      <c r="H29" s="7">
        <v>45.5</v>
      </c>
    </row>
    <row r="30" spans="1:8" x14ac:dyDescent="0.2">
      <c r="D30" s="3"/>
      <c r="F30" t="s">
        <v>48</v>
      </c>
      <c r="G30" s="5" t="s">
        <v>41</v>
      </c>
      <c r="H30" s="7">
        <v>37.6</v>
      </c>
    </row>
    <row r="31" spans="1:8" x14ac:dyDescent="0.2">
      <c r="D31" s="3"/>
      <c r="F31" t="s">
        <v>48</v>
      </c>
      <c r="G31" s="5" t="s">
        <v>41</v>
      </c>
      <c r="H31" s="7">
        <v>37.6</v>
      </c>
    </row>
    <row r="32" spans="1:8" x14ac:dyDescent="0.2">
      <c r="F32" t="s">
        <v>49</v>
      </c>
      <c r="G32" s="5" t="s">
        <v>35</v>
      </c>
      <c r="H32" s="7">
        <v>86.4</v>
      </c>
    </row>
    <row r="33" spans="6:8" x14ac:dyDescent="0.2">
      <c r="F33" t="s">
        <v>49</v>
      </c>
      <c r="G33" s="5" t="s">
        <v>35</v>
      </c>
      <c r="H33" s="7">
        <v>86.4</v>
      </c>
    </row>
    <row r="34" spans="6:8" x14ac:dyDescent="0.2">
      <c r="F34" t="s">
        <v>49</v>
      </c>
      <c r="G34" s="5" t="s">
        <v>36</v>
      </c>
      <c r="H34" s="7">
        <v>83.3</v>
      </c>
    </row>
    <row r="35" spans="6:8" x14ac:dyDescent="0.2">
      <c r="F35" t="s">
        <v>49</v>
      </c>
      <c r="G35" s="5" t="s">
        <v>36</v>
      </c>
      <c r="H35" s="7">
        <v>83.3</v>
      </c>
    </row>
    <row r="36" spans="6:8" x14ac:dyDescent="0.2">
      <c r="F36" t="s">
        <v>49</v>
      </c>
      <c r="G36" s="5" t="s">
        <v>37</v>
      </c>
      <c r="H36" s="7">
        <v>80.7</v>
      </c>
    </row>
    <row r="37" spans="6:8" x14ac:dyDescent="0.2">
      <c r="F37" t="s">
        <v>49</v>
      </c>
      <c r="G37" s="5" t="s">
        <v>37</v>
      </c>
      <c r="H37" s="7">
        <v>80.7</v>
      </c>
    </row>
    <row r="38" spans="6:8" x14ac:dyDescent="0.2">
      <c r="F38" t="s">
        <v>49</v>
      </c>
      <c r="G38" s="5" t="s">
        <v>38</v>
      </c>
      <c r="H38" s="7">
        <v>77.5</v>
      </c>
    </row>
    <row r="39" spans="6:8" x14ac:dyDescent="0.2">
      <c r="F39" t="s">
        <v>49</v>
      </c>
      <c r="G39" s="5" t="s">
        <v>38</v>
      </c>
      <c r="H39" s="7">
        <v>77.5</v>
      </c>
    </row>
    <row r="40" spans="6:8" x14ac:dyDescent="0.2">
      <c r="F40" t="s">
        <v>49</v>
      </c>
      <c r="G40" s="5" t="s">
        <v>39</v>
      </c>
      <c r="H40" s="7">
        <v>73.599999999999994</v>
      </c>
    </row>
    <row r="41" spans="6:8" x14ac:dyDescent="0.2">
      <c r="F41" t="s">
        <v>49</v>
      </c>
      <c r="G41" s="5" t="s">
        <v>39</v>
      </c>
      <c r="H41" s="7">
        <v>73.599999999999994</v>
      </c>
    </row>
    <row r="42" spans="6:8" x14ac:dyDescent="0.2">
      <c r="F42" t="s">
        <v>49</v>
      </c>
      <c r="G42" s="5" t="s">
        <v>40</v>
      </c>
      <c r="H42" s="7">
        <v>66.599999999999994</v>
      </c>
    </row>
    <row r="43" spans="6:8" x14ac:dyDescent="0.2">
      <c r="F43" t="s">
        <v>49</v>
      </c>
      <c r="G43" s="5" t="s">
        <v>40</v>
      </c>
      <c r="H43" s="7">
        <v>66.599999999999994</v>
      </c>
    </row>
    <row r="44" spans="6:8" x14ac:dyDescent="0.2">
      <c r="F44" t="s">
        <v>49</v>
      </c>
      <c r="G44" s="5" t="s">
        <v>41</v>
      </c>
      <c r="H44" s="7">
        <v>55.3</v>
      </c>
    </row>
    <row r="45" spans="6:8" x14ac:dyDescent="0.2">
      <c r="F45" t="s">
        <v>49</v>
      </c>
      <c r="G45" s="5" t="s">
        <v>41</v>
      </c>
      <c r="H45" s="7">
        <v>55.3</v>
      </c>
    </row>
    <row r="46" spans="6:8" x14ac:dyDescent="0.2">
      <c r="F46" t="s">
        <v>50</v>
      </c>
      <c r="G46" s="5" t="s">
        <v>35</v>
      </c>
      <c r="H46" s="7">
        <v>89</v>
      </c>
    </row>
    <row r="47" spans="6:8" x14ac:dyDescent="0.2">
      <c r="F47" t="s">
        <v>50</v>
      </c>
      <c r="G47" s="5" t="s">
        <v>35</v>
      </c>
      <c r="H47" s="7">
        <v>89</v>
      </c>
    </row>
    <row r="48" spans="6:8" x14ac:dyDescent="0.2">
      <c r="F48" t="s">
        <v>50</v>
      </c>
      <c r="G48" s="5" t="s">
        <v>36</v>
      </c>
      <c r="H48" s="7">
        <v>94.6</v>
      </c>
    </row>
    <row r="49" spans="6:8" x14ac:dyDescent="0.2">
      <c r="F49" t="s">
        <v>50</v>
      </c>
      <c r="G49" s="5" t="s">
        <v>36</v>
      </c>
      <c r="H49" s="7">
        <v>94.6</v>
      </c>
    </row>
    <row r="50" spans="6:8" x14ac:dyDescent="0.2">
      <c r="F50" t="s">
        <v>50</v>
      </c>
      <c r="G50" s="5" t="s">
        <v>37</v>
      </c>
      <c r="H50" s="7">
        <v>94.9</v>
      </c>
    </row>
    <row r="51" spans="6:8" x14ac:dyDescent="0.2">
      <c r="F51" t="s">
        <v>50</v>
      </c>
      <c r="G51" s="5" t="s">
        <v>37</v>
      </c>
      <c r="H51" s="7">
        <v>94.9</v>
      </c>
    </row>
    <row r="52" spans="6:8" x14ac:dyDescent="0.2">
      <c r="F52" t="s">
        <v>50</v>
      </c>
      <c r="G52" s="5" t="s">
        <v>38</v>
      </c>
      <c r="H52" s="7">
        <v>93.6</v>
      </c>
    </row>
    <row r="53" spans="6:8" x14ac:dyDescent="0.2">
      <c r="F53" t="s">
        <v>50</v>
      </c>
      <c r="G53" s="5" t="s">
        <v>38</v>
      </c>
      <c r="H53" s="7">
        <v>93.6</v>
      </c>
    </row>
    <row r="54" spans="6:8" x14ac:dyDescent="0.2">
      <c r="F54" t="s">
        <v>50</v>
      </c>
      <c r="G54" s="5" t="s">
        <v>39</v>
      </c>
      <c r="H54" s="7">
        <v>90.4</v>
      </c>
    </row>
    <row r="55" spans="6:8" x14ac:dyDescent="0.2">
      <c r="F55" t="s">
        <v>50</v>
      </c>
      <c r="G55" s="5" t="s">
        <v>39</v>
      </c>
      <c r="H55" s="7">
        <v>90.4</v>
      </c>
    </row>
    <row r="56" spans="6:8" x14ac:dyDescent="0.2">
      <c r="F56" t="s">
        <v>50</v>
      </c>
      <c r="G56" s="5" t="s">
        <v>40</v>
      </c>
      <c r="H56" s="7">
        <v>82.8</v>
      </c>
    </row>
    <row r="57" spans="6:8" x14ac:dyDescent="0.2">
      <c r="F57" t="s">
        <v>50</v>
      </c>
      <c r="G57" s="5" t="s">
        <v>40</v>
      </c>
      <c r="H57" s="7">
        <v>82.8</v>
      </c>
    </row>
    <row r="58" spans="6:8" x14ac:dyDescent="0.2">
      <c r="F58" t="s">
        <v>50</v>
      </c>
      <c r="G58" s="5" t="s">
        <v>41</v>
      </c>
      <c r="H58" s="7">
        <v>68.099999999999994</v>
      </c>
    </row>
    <row r="59" spans="6:8" x14ac:dyDescent="0.2">
      <c r="F59" t="s">
        <v>50</v>
      </c>
      <c r="G59" s="5" t="s">
        <v>41</v>
      </c>
      <c r="H59" s="7">
        <v>68.099999999999994</v>
      </c>
    </row>
    <row r="60" spans="6:8" x14ac:dyDescent="0.2">
      <c r="F60" t="s">
        <v>46</v>
      </c>
      <c r="G60" s="5" t="s">
        <v>35</v>
      </c>
      <c r="H60" s="7">
        <v>90</v>
      </c>
    </row>
    <row r="61" spans="6:8" x14ac:dyDescent="0.2">
      <c r="F61" t="s">
        <v>46</v>
      </c>
      <c r="G61" s="5" t="s">
        <v>35</v>
      </c>
      <c r="H61" s="7">
        <v>90</v>
      </c>
    </row>
    <row r="62" spans="6:8" x14ac:dyDescent="0.2">
      <c r="F62" t="s">
        <v>46</v>
      </c>
      <c r="G62" s="5" t="s">
        <v>36</v>
      </c>
      <c r="H62" s="7">
        <v>98.7</v>
      </c>
    </row>
    <row r="63" spans="6:8" x14ac:dyDescent="0.2">
      <c r="F63" t="s">
        <v>46</v>
      </c>
      <c r="G63" s="5" t="s">
        <v>36</v>
      </c>
      <c r="H63" s="7">
        <v>98.7</v>
      </c>
    </row>
    <row r="64" spans="6:8" x14ac:dyDescent="0.2">
      <c r="F64" t="s">
        <v>46</v>
      </c>
      <c r="G64" s="5" t="s">
        <v>37</v>
      </c>
      <c r="H64" s="7">
        <v>100</v>
      </c>
    </row>
    <row r="65" spans="6:8" x14ac:dyDescent="0.2">
      <c r="F65" t="s">
        <v>46</v>
      </c>
      <c r="G65" s="5" t="s">
        <v>37</v>
      </c>
      <c r="H65" s="7">
        <v>100</v>
      </c>
    </row>
    <row r="66" spans="6:8" x14ac:dyDescent="0.2">
      <c r="F66" t="s">
        <v>46</v>
      </c>
      <c r="G66" s="5" t="s">
        <v>38</v>
      </c>
      <c r="H66" s="7">
        <v>99</v>
      </c>
    </row>
    <row r="67" spans="6:8" x14ac:dyDescent="0.2">
      <c r="F67" t="s">
        <v>46</v>
      </c>
      <c r="G67" s="5" t="s">
        <v>38</v>
      </c>
      <c r="H67" s="7">
        <v>99</v>
      </c>
    </row>
    <row r="68" spans="6:8" x14ac:dyDescent="0.2">
      <c r="F68" t="s">
        <v>46</v>
      </c>
      <c r="G68" s="5" t="s">
        <v>39</v>
      </c>
      <c r="H68" s="7">
        <v>96</v>
      </c>
    </row>
    <row r="69" spans="6:8" x14ac:dyDescent="0.2">
      <c r="F69" t="s">
        <v>46</v>
      </c>
      <c r="G69" s="5" t="s">
        <v>39</v>
      </c>
      <c r="H69" s="7">
        <v>96</v>
      </c>
    </row>
    <row r="70" spans="6:8" x14ac:dyDescent="0.2">
      <c r="F70" t="s">
        <v>46</v>
      </c>
      <c r="G70" s="5" t="s">
        <v>40</v>
      </c>
      <c r="H70" s="7">
        <v>87.6</v>
      </c>
    </row>
    <row r="71" spans="6:8" x14ac:dyDescent="0.2">
      <c r="F71" t="s">
        <v>46</v>
      </c>
      <c r="G71" s="5" t="s">
        <v>40</v>
      </c>
      <c r="H71" s="7">
        <v>87.6</v>
      </c>
    </row>
    <row r="72" spans="6:8" x14ac:dyDescent="0.2">
      <c r="F72" t="s">
        <v>46</v>
      </c>
      <c r="G72" s="5" t="s">
        <v>41</v>
      </c>
      <c r="H72" s="7">
        <v>70.599999999999994</v>
      </c>
    </row>
    <row r="73" spans="6:8" x14ac:dyDescent="0.2">
      <c r="F73" t="s">
        <v>46</v>
      </c>
      <c r="G73" s="5" t="s">
        <v>41</v>
      </c>
      <c r="H73" s="7">
        <v>70.599999999999994</v>
      </c>
    </row>
    <row r="74" spans="6:8" x14ac:dyDescent="0.2">
      <c r="F74" t="s">
        <v>51</v>
      </c>
      <c r="G74" s="5" t="s">
        <v>35</v>
      </c>
      <c r="H74" s="7">
        <v>89</v>
      </c>
    </row>
    <row r="75" spans="6:8" x14ac:dyDescent="0.2">
      <c r="F75" t="s">
        <v>51</v>
      </c>
      <c r="G75" s="5" t="s">
        <v>35</v>
      </c>
      <c r="H75" s="7">
        <v>89</v>
      </c>
    </row>
    <row r="76" spans="6:8" x14ac:dyDescent="0.2">
      <c r="F76" t="s">
        <v>51</v>
      </c>
      <c r="G76" s="5" t="s">
        <v>36</v>
      </c>
      <c r="H76" s="7">
        <v>94.6</v>
      </c>
    </row>
    <row r="77" spans="6:8" x14ac:dyDescent="0.2">
      <c r="F77" t="s">
        <v>51</v>
      </c>
      <c r="G77" s="5" t="s">
        <v>36</v>
      </c>
      <c r="H77" s="7">
        <v>94.6</v>
      </c>
    </row>
    <row r="78" spans="6:8" x14ac:dyDescent="0.2">
      <c r="F78" t="s">
        <v>51</v>
      </c>
      <c r="G78" s="5" t="s">
        <v>37</v>
      </c>
      <c r="H78" s="7">
        <v>94.9</v>
      </c>
    </row>
    <row r="79" spans="6:8" x14ac:dyDescent="0.2">
      <c r="F79" t="s">
        <v>51</v>
      </c>
      <c r="G79" s="5" t="s">
        <v>37</v>
      </c>
      <c r="H79" s="7">
        <v>94.9</v>
      </c>
    </row>
    <row r="80" spans="6:8" x14ac:dyDescent="0.2">
      <c r="F80" t="s">
        <v>51</v>
      </c>
      <c r="G80" s="5" t="s">
        <v>38</v>
      </c>
      <c r="H80" s="7">
        <v>93.6</v>
      </c>
    </row>
    <row r="81" spans="6:8" x14ac:dyDescent="0.2">
      <c r="F81" t="s">
        <v>51</v>
      </c>
      <c r="G81" s="5" t="s">
        <v>38</v>
      </c>
      <c r="H81" s="7">
        <v>93.6</v>
      </c>
    </row>
    <row r="82" spans="6:8" x14ac:dyDescent="0.2">
      <c r="F82" t="s">
        <v>51</v>
      </c>
      <c r="G82" s="5" t="s">
        <v>39</v>
      </c>
      <c r="H82" s="7">
        <v>90.4</v>
      </c>
    </row>
    <row r="83" spans="6:8" x14ac:dyDescent="0.2">
      <c r="F83" t="s">
        <v>51</v>
      </c>
      <c r="G83" s="5" t="s">
        <v>39</v>
      </c>
      <c r="H83" s="7">
        <v>90.4</v>
      </c>
    </row>
    <row r="84" spans="6:8" x14ac:dyDescent="0.2">
      <c r="F84" t="s">
        <v>51</v>
      </c>
      <c r="G84" s="5" t="s">
        <v>40</v>
      </c>
      <c r="H84" s="7">
        <v>82.8</v>
      </c>
    </row>
    <row r="85" spans="6:8" x14ac:dyDescent="0.2">
      <c r="F85" t="s">
        <v>51</v>
      </c>
      <c r="G85" s="5" t="s">
        <v>40</v>
      </c>
      <c r="H85" s="7">
        <v>82.8</v>
      </c>
    </row>
    <row r="86" spans="6:8" x14ac:dyDescent="0.2">
      <c r="F86" t="s">
        <v>51</v>
      </c>
      <c r="G86" s="5" t="s">
        <v>41</v>
      </c>
      <c r="H86" s="7">
        <v>68.099999999999994</v>
      </c>
    </row>
    <row r="87" spans="6:8" x14ac:dyDescent="0.2">
      <c r="F87" t="s">
        <v>51</v>
      </c>
      <c r="G87" s="5" t="s">
        <v>41</v>
      </c>
      <c r="H87" s="7">
        <v>68.099999999999994</v>
      </c>
    </row>
    <row r="88" spans="6:8" x14ac:dyDescent="0.2">
      <c r="F88" t="s">
        <v>52</v>
      </c>
      <c r="G88" s="5" t="s">
        <v>35</v>
      </c>
      <c r="H88" s="7">
        <v>86.4</v>
      </c>
    </row>
    <row r="89" spans="6:8" x14ac:dyDescent="0.2">
      <c r="F89" t="s">
        <v>52</v>
      </c>
      <c r="G89" s="5" t="s">
        <v>35</v>
      </c>
      <c r="H89" s="7">
        <v>86.4</v>
      </c>
    </row>
    <row r="90" spans="6:8" x14ac:dyDescent="0.2">
      <c r="F90" t="s">
        <v>52</v>
      </c>
      <c r="G90" s="5" t="s">
        <v>36</v>
      </c>
      <c r="H90" s="7">
        <v>83.3</v>
      </c>
    </row>
    <row r="91" spans="6:8" x14ac:dyDescent="0.2">
      <c r="F91" t="s">
        <v>52</v>
      </c>
      <c r="G91" s="5" t="s">
        <v>36</v>
      </c>
      <c r="H91" s="7">
        <v>83.3</v>
      </c>
    </row>
    <row r="92" spans="6:8" x14ac:dyDescent="0.2">
      <c r="F92" t="s">
        <v>52</v>
      </c>
      <c r="G92" s="5" t="s">
        <v>37</v>
      </c>
      <c r="H92" s="7">
        <v>80.7</v>
      </c>
    </row>
    <row r="93" spans="6:8" x14ac:dyDescent="0.2">
      <c r="F93" t="s">
        <v>52</v>
      </c>
      <c r="G93" s="5" t="s">
        <v>37</v>
      </c>
      <c r="H93" s="7">
        <v>80.7</v>
      </c>
    </row>
    <row r="94" spans="6:8" x14ac:dyDescent="0.2">
      <c r="F94" t="s">
        <v>52</v>
      </c>
      <c r="G94" s="5" t="s">
        <v>38</v>
      </c>
      <c r="H94" s="7">
        <v>77.5</v>
      </c>
    </row>
    <row r="95" spans="6:8" x14ac:dyDescent="0.2">
      <c r="F95" t="s">
        <v>52</v>
      </c>
      <c r="G95" s="5" t="s">
        <v>38</v>
      </c>
      <c r="H95" s="7">
        <v>77.5</v>
      </c>
    </row>
    <row r="96" spans="6:8" x14ac:dyDescent="0.2">
      <c r="F96" t="s">
        <v>52</v>
      </c>
      <c r="G96" s="5" t="s">
        <v>39</v>
      </c>
      <c r="H96" s="7">
        <v>73.599999999999994</v>
      </c>
    </row>
    <row r="97" spans="6:8" x14ac:dyDescent="0.2">
      <c r="F97" t="s">
        <v>52</v>
      </c>
      <c r="G97" s="5" t="s">
        <v>39</v>
      </c>
      <c r="H97" s="7">
        <v>73.599999999999994</v>
      </c>
    </row>
    <row r="98" spans="6:8" x14ac:dyDescent="0.2">
      <c r="F98" t="s">
        <v>52</v>
      </c>
      <c r="G98" s="5" t="s">
        <v>40</v>
      </c>
      <c r="H98" s="7">
        <v>66.599999999999994</v>
      </c>
    </row>
    <row r="99" spans="6:8" x14ac:dyDescent="0.2">
      <c r="F99" t="s">
        <v>52</v>
      </c>
      <c r="G99" s="5" t="s">
        <v>40</v>
      </c>
      <c r="H99" s="7">
        <v>66.599999999999994</v>
      </c>
    </row>
    <row r="100" spans="6:8" x14ac:dyDescent="0.2">
      <c r="F100" t="s">
        <v>52</v>
      </c>
      <c r="G100" s="5" t="s">
        <v>41</v>
      </c>
      <c r="H100" s="7">
        <v>55.3</v>
      </c>
    </row>
    <row r="101" spans="6:8" x14ac:dyDescent="0.2">
      <c r="F101" t="s">
        <v>52</v>
      </c>
      <c r="G101" s="5" t="s">
        <v>41</v>
      </c>
      <c r="H101" s="7">
        <v>55.3</v>
      </c>
    </row>
    <row r="102" spans="6:8" x14ac:dyDescent="0.2">
      <c r="F102" t="s">
        <v>53</v>
      </c>
      <c r="G102" s="5" t="s">
        <v>35</v>
      </c>
      <c r="H102" s="7">
        <v>83.9</v>
      </c>
    </row>
    <row r="103" spans="6:8" x14ac:dyDescent="0.2">
      <c r="F103" t="s">
        <v>53</v>
      </c>
      <c r="G103" s="5" t="s">
        <v>35</v>
      </c>
      <c r="H103" s="7">
        <v>83.9</v>
      </c>
    </row>
    <row r="104" spans="6:8" x14ac:dyDescent="0.2">
      <c r="F104" t="s">
        <v>53</v>
      </c>
      <c r="G104" s="5" t="s">
        <v>36</v>
      </c>
      <c r="H104" s="7">
        <v>70.400000000000006</v>
      </c>
    </row>
    <row r="105" spans="6:8" x14ac:dyDescent="0.2">
      <c r="F105" t="s">
        <v>53</v>
      </c>
      <c r="G105" s="5" t="s">
        <v>36</v>
      </c>
      <c r="H105" s="7">
        <v>70.400000000000006</v>
      </c>
    </row>
    <row r="106" spans="6:8" x14ac:dyDescent="0.2">
      <c r="F106" t="s">
        <v>53</v>
      </c>
      <c r="G106" s="5" t="s">
        <v>37</v>
      </c>
      <c r="H106" s="7">
        <v>63.5</v>
      </c>
    </row>
    <row r="107" spans="6:8" x14ac:dyDescent="0.2">
      <c r="F107" t="s">
        <v>53</v>
      </c>
      <c r="G107" s="5" t="s">
        <v>37</v>
      </c>
      <c r="H107" s="7">
        <v>63.5</v>
      </c>
    </row>
    <row r="108" spans="6:8" x14ac:dyDescent="0.2">
      <c r="F108" t="s">
        <v>53</v>
      </c>
      <c r="G108" s="5" t="s">
        <v>38</v>
      </c>
      <c r="H108" s="7">
        <v>57.3</v>
      </c>
    </row>
    <row r="109" spans="6:8" x14ac:dyDescent="0.2">
      <c r="F109" t="s">
        <v>53</v>
      </c>
      <c r="G109" s="5" t="s">
        <v>38</v>
      </c>
      <c r="H109" s="7">
        <v>57.3</v>
      </c>
    </row>
    <row r="110" spans="6:8" x14ac:dyDescent="0.2">
      <c r="F110" t="s">
        <v>53</v>
      </c>
      <c r="G110" s="5" t="s">
        <v>39</v>
      </c>
      <c r="H110" s="7">
        <v>52.1</v>
      </c>
    </row>
    <row r="111" spans="6:8" x14ac:dyDescent="0.2">
      <c r="F111" t="s">
        <v>53</v>
      </c>
      <c r="G111" s="5" t="s">
        <v>39</v>
      </c>
      <c r="H111" s="7">
        <v>52.1</v>
      </c>
    </row>
    <row r="112" spans="6:8" x14ac:dyDescent="0.2">
      <c r="F112" t="s">
        <v>53</v>
      </c>
      <c r="G112" s="5" t="s">
        <v>40</v>
      </c>
      <c r="H112" s="7">
        <v>45.5</v>
      </c>
    </row>
    <row r="113" spans="6:8" x14ac:dyDescent="0.2">
      <c r="F113" t="s">
        <v>53</v>
      </c>
      <c r="G113" s="5" t="s">
        <v>40</v>
      </c>
      <c r="H113" s="7">
        <v>45.5</v>
      </c>
    </row>
    <row r="114" spans="6:8" x14ac:dyDescent="0.2">
      <c r="F114" t="s">
        <v>53</v>
      </c>
      <c r="G114" s="5" t="s">
        <v>41</v>
      </c>
      <c r="H114" s="7">
        <v>37.6</v>
      </c>
    </row>
    <row r="115" spans="6:8" x14ac:dyDescent="0.2">
      <c r="F115" t="s">
        <v>53</v>
      </c>
      <c r="G115" s="5" t="s">
        <v>41</v>
      </c>
      <c r="H115" s="7">
        <v>37.6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5"/>
  <sheetViews>
    <sheetView workbookViewId="0">
      <selection activeCell="H5" sqref="H5"/>
    </sheetView>
  </sheetViews>
  <sheetFormatPr baseColWidth="10" defaultRowHeight="16" x14ac:dyDescent="0.2"/>
  <cols>
    <col min="1" max="1" width="3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28</v>
      </c>
      <c r="B2" t="s">
        <v>7</v>
      </c>
      <c r="D2">
        <f>'calculation-sheet'!B25</f>
        <v>0</v>
      </c>
    </row>
    <row r="3" spans="1:4" x14ac:dyDescent="0.2">
      <c r="A3" t="s">
        <v>29</v>
      </c>
      <c r="B3" t="s">
        <v>7</v>
      </c>
      <c r="D3">
        <f>'calculation-sheet'!B26</f>
        <v>910</v>
      </c>
    </row>
    <row r="4" spans="1:4" x14ac:dyDescent="0.2">
      <c r="A4" t="s">
        <v>31</v>
      </c>
      <c r="B4" t="s">
        <v>7</v>
      </c>
      <c r="D4">
        <f>'calculation-sheet'!B27</f>
        <v>200</v>
      </c>
    </row>
    <row r="5" spans="1:4" x14ac:dyDescent="0.2">
      <c r="A5" t="s">
        <v>30</v>
      </c>
      <c r="B5" t="s">
        <v>7</v>
      </c>
      <c r="D5">
        <f>'calculation-sheet'!B28</f>
        <v>710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viktor-input-sheet</vt:lpstr>
      <vt:lpstr>calculation-sheet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2023-09-28T23:23:27Z</dcterms:modified>
</cp:coreProperties>
</file>