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lv\OneDrive\Escritorio\López Rodríguez Daniela\"/>
    </mc:Choice>
  </mc:AlternateContent>
  <xr:revisionPtr revIDLastSave="0" documentId="13_ncr:1_{05DC50D9-54D3-40DA-B13B-3BA9EACEE109}" xr6:coauthVersionLast="47" xr6:coauthVersionMax="47" xr10:uidLastSave="{00000000-0000-0000-0000-000000000000}"/>
  <bookViews>
    <workbookView xWindow="-120" yWindow="-120" windowWidth="20730" windowHeight="11160" xr2:uid="{1A1FEA01-3F0A-454A-A9CA-1573A943C5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H8" i="1"/>
  <c r="H9" i="1"/>
  <c r="H10" i="1"/>
  <c r="H13" i="1"/>
  <c r="G13" i="1"/>
  <c r="G12" i="1"/>
  <c r="G10" i="1"/>
  <c r="G8" i="1"/>
  <c r="G7" i="1"/>
  <c r="G4" i="1"/>
  <c r="G3" i="1"/>
  <c r="S2" i="1"/>
  <c r="S3" i="1"/>
  <c r="S4" i="1"/>
  <c r="S5" i="1"/>
  <c r="S6" i="1"/>
  <c r="S7" i="1"/>
  <c r="S8" i="1"/>
  <c r="S9" i="1"/>
  <c r="S10" i="1"/>
  <c r="S11" i="1"/>
  <c r="S12" i="1"/>
  <c r="S13" i="1"/>
  <c r="R2" i="1"/>
  <c r="R3" i="1"/>
  <c r="R4" i="1"/>
  <c r="R5" i="1"/>
  <c r="R6" i="1"/>
  <c r="R7" i="1"/>
  <c r="R8" i="1"/>
  <c r="R9" i="1"/>
  <c r="R10" i="1"/>
  <c r="R11" i="1"/>
  <c r="R12" i="1"/>
  <c r="R13" i="1"/>
  <c r="Q2" i="1"/>
  <c r="Q3" i="1"/>
  <c r="Q4" i="1"/>
  <c r="Q5" i="1"/>
  <c r="Q6" i="1"/>
  <c r="Q7" i="1"/>
  <c r="Q8" i="1"/>
  <c r="Q9" i="1"/>
  <c r="Q10" i="1"/>
  <c r="Q11" i="1"/>
  <c r="Q12" i="1"/>
  <c r="Q13" i="1"/>
  <c r="P2" i="1"/>
  <c r="P3" i="1"/>
  <c r="P4" i="1"/>
  <c r="P5" i="1"/>
  <c r="P6" i="1"/>
  <c r="P7" i="1"/>
  <c r="P8" i="1"/>
  <c r="P9" i="1"/>
  <c r="P10" i="1"/>
  <c r="P11" i="1"/>
  <c r="P12" i="1"/>
  <c r="P13" i="1"/>
  <c r="O2" i="1"/>
  <c r="O3" i="1"/>
  <c r="O4" i="1"/>
  <c r="O5" i="1"/>
  <c r="O6" i="1"/>
  <c r="O7" i="1"/>
  <c r="O8" i="1"/>
  <c r="O9" i="1"/>
  <c r="O10" i="1"/>
  <c r="O11" i="1"/>
  <c r="O12" i="1"/>
  <c r="O13" i="1"/>
  <c r="N2" i="1"/>
  <c r="N3" i="1"/>
  <c r="N4" i="1"/>
  <c r="N5" i="1"/>
  <c r="N6" i="1"/>
  <c r="N7" i="1"/>
  <c r="N8" i="1"/>
  <c r="N9" i="1"/>
  <c r="N10" i="1"/>
  <c r="N11" i="1"/>
  <c r="N12" i="1"/>
  <c r="N13" i="1"/>
  <c r="M2" i="1"/>
  <c r="M3" i="1"/>
  <c r="M4" i="1"/>
  <c r="M5" i="1"/>
  <c r="M6" i="1"/>
  <c r="M7" i="1"/>
  <c r="M8" i="1"/>
  <c r="M9" i="1"/>
  <c r="M10" i="1"/>
  <c r="M11" i="1"/>
  <c r="M12" i="1"/>
  <c r="M13" i="1"/>
  <c r="L2" i="1"/>
  <c r="L3" i="1"/>
  <c r="L4" i="1"/>
  <c r="L5" i="1"/>
  <c r="L6" i="1"/>
  <c r="L7" i="1"/>
  <c r="L8" i="1"/>
  <c r="L9" i="1"/>
  <c r="L10" i="1"/>
  <c r="L11" i="1"/>
  <c r="L12" i="1"/>
  <c r="L13" i="1"/>
  <c r="K2" i="1"/>
  <c r="K3" i="1"/>
  <c r="K4" i="1"/>
  <c r="K5" i="1"/>
  <c r="K6" i="1"/>
  <c r="K7" i="1"/>
  <c r="K8" i="1"/>
  <c r="K9" i="1"/>
  <c r="K10" i="1"/>
  <c r="K11" i="1"/>
  <c r="K12" i="1"/>
  <c r="K13" i="1"/>
  <c r="J2" i="1"/>
  <c r="J3" i="1"/>
  <c r="J4" i="1"/>
  <c r="J5" i="1"/>
  <c r="J6" i="1"/>
  <c r="J7" i="1"/>
  <c r="J8" i="1"/>
  <c r="J9" i="1"/>
  <c r="J10" i="1"/>
  <c r="J11" i="1"/>
  <c r="J12" i="1"/>
  <c r="J13" i="1"/>
  <c r="H12" i="1"/>
  <c r="H11" i="1"/>
  <c r="H7" i="1"/>
  <c r="H6" i="1"/>
  <c r="H5" i="1"/>
  <c r="H4" i="1"/>
  <c r="H3" i="1"/>
  <c r="G11" i="1"/>
  <c r="G9" i="1"/>
  <c r="G6" i="1"/>
  <c r="G5" i="1"/>
</calcChain>
</file>

<file path=xl/sharedStrings.xml><?xml version="1.0" encoding="utf-8"?>
<sst xmlns="http://schemas.openxmlformats.org/spreadsheetml/2006/main" count="19" uniqueCount="19">
  <si>
    <t>mes</t>
  </si>
  <si>
    <t>inventario inicial</t>
  </si>
  <si>
    <t>venta</t>
  </si>
  <si>
    <t>demanda</t>
  </si>
  <si>
    <t>stock</t>
  </si>
  <si>
    <t>compra</t>
  </si>
  <si>
    <t>inventario promedio</t>
  </si>
  <si>
    <t>venta promedio</t>
  </si>
  <si>
    <t>dias de inventario</t>
  </si>
  <si>
    <t>max de productos</t>
  </si>
  <si>
    <t>min productos</t>
  </si>
  <si>
    <t>MAX VENTA</t>
  </si>
  <si>
    <t>MIN VENTA</t>
  </si>
  <si>
    <t>DEMANDA MAX</t>
  </si>
  <si>
    <t>DEMANDA MIN</t>
  </si>
  <si>
    <t>COMPRA MAX</t>
  </si>
  <si>
    <t>COMPRA MIN</t>
  </si>
  <si>
    <t>MAX STOCK</t>
  </si>
  <si>
    <t>MIN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</si>
</sst>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E93640-6585-44E8-BDA1-91CF82963F6B}" name="Tabla1" displayName="Tabla1" ref="A1:S13" totalsRowShown="0">
  <autoFilter ref="A1:S13" xr:uid="{38E93640-6585-44E8-BDA1-91CF82963F6B}"/>
  <tableColumns count="19">
    <tableColumn id="1" xr3:uid="{77BBC865-838D-4C43-B8DE-8B3878786FEF}" name="mes" dataDxfId="0"/>
    <tableColumn id="2" xr3:uid="{A5E0BD18-121C-46A5-BA48-4AED8E1765C4}" name="inventario inicial"/>
    <tableColumn id="3" xr3:uid="{656AC74E-28DD-4C1C-BA46-622302FFFE30}" name="venta"/>
    <tableColumn id="4" xr3:uid="{73C9FA9E-3E95-4038-B54F-A06B478E12D9}" name="demanda"/>
    <tableColumn id="5" xr3:uid="{CE408FFA-25A6-4561-8CA1-98A433204036}" name="stock"/>
    <tableColumn id="6" xr3:uid="{35B8647C-E89D-4A69-AC61-F378D672AA1A}" name="compra"/>
    <tableColumn id="7" xr3:uid="{20E233F5-7687-4538-91FE-E5CE9E7E1BD6}" name="inventario promedio" dataDxfId="13"/>
    <tableColumn id="8" xr3:uid="{EDE044A1-1A28-41E5-A628-FADE0369DF34}" name="venta promedio" dataDxfId="12"/>
    <tableColumn id="9" xr3:uid="{2795A98F-358F-4F60-9BB6-F4286DF8B0B6}" name="dias de inventario" dataDxfId="11">
      <calculatedColumnFormula>ROUND(Tabla1[[#This Row],[inventario promedio]]/Tabla1[[#This Row],[venta promedio]],2)</calculatedColumnFormula>
    </tableColumn>
    <tableColumn id="10" xr3:uid="{9B5D3983-BBAD-4AB0-ADF9-D2FA3A095DE1}" name="max de productos" dataDxfId="10">
      <calculatedColumnFormula>MAX(B2:B13)</calculatedColumnFormula>
    </tableColumn>
    <tableColumn id="11" xr3:uid="{F0362CA0-2111-4A54-9DE0-3C6EDD10B2BC}" name="min productos" dataDxfId="9">
      <calculatedColumnFormula>MIN(B1:B13)</calculatedColumnFormula>
    </tableColumn>
    <tableColumn id="12" xr3:uid="{1F329C41-9D74-4849-870B-7BB19E7AE09C}" name="MAX VENTA" dataDxfId="8">
      <calculatedColumnFormula>MAX(C2:C13)</calculatedColumnFormula>
    </tableColumn>
    <tableColumn id="13" xr3:uid="{D5767332-695D-43E1-BA6A-D5BF424332B6}" name="MIN VENTA" dataDxfId="7">
      <calculatedColumnFormula>MIN(C2:C13)</calculatedColumnFormula>
    </tableColumn>
    <tableColumn id="14" xr3:uid="{7E2E3524-C6F9-4013-9799-903AB0FACE8F}" name="DEMANDA MAX" dataDxfId="6">
      <calculatedColumnFormula>MAX(D2:D13)</calculatedColumnFormula>
    </tableColumn>
    <tableColumn id="15" xr3:uid="{17AB5157-D715-4F82-9607-8A7076233C67}" name="DEMANDA MIN" dataDxfId="5">
      <calculatedColumnFormula>MIN(D2:D13)</calculatedColumnFormula>
    </tableColumn>
    <tableColumn id="16" xr3:uid="{39DA6663-2549-44BB-B48D-81E3A764D2E5}" name="COMPRA MAX" dataDxfId="4">
      <calculatedColumnFormula>MAX(F2:F13)</calculatedColumnFormula>
    </tableColumn>
    <tableColumn id="17" xr3:uid="{B0F42087-FC5E-481D-A821-10D11EFAE486}" name="COMPRA MIN" dataDxfId="3">
      <calculatedColumnFormula>MIN(F2:F13)</calculatedColumnFormula>
    </tableColumn>
    <tableColumn id="18" xr3:uid="{AB7AA317-D80D-45E4-94E5-70C3534EFF26}" name="MAX STOCK" dataDxfId="2">
      <calculatedColumnFormula>MAX(E2:E13)</calculatedColumnFormula>
    </tableColumn>
    <tableColumn id="19" xr3:uid="{CACAABCB-B95A-427B-9923-B9EB4D4D7E01}" name="MIN STOCK" dataDxfId="1">
      <calculatedColumnFormula>MIN(E2:E13)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654F-6B79-4338-B226-E8196E4BE9FC}">
  <dimension ref="A1:S13"/>
  <sheetViews>
    <sheetView tabSelected="1" workbookViewId="0">
      <selection activeCell="A2" sqref="A2:A13"/>
    </sheetView>
  </sheetViews>
  <sheetFormatPr baseColWidth="10" defaultRowHeight="15" x14ac:dyDescent="0.25"/>
  <cols>
    <col min="1" max="1" width="45" style="3" customWidth="1"/>
    <col min="2" max="2" width="18" customWidth="1"/>
    <col min="7" max="7" width="21.42578125" customWidth="1"/>
    <col min="8" max="8" width="17.28515625" customWidth="1"/>
    <col min="9" max="9" width="19" customWidth="1"/>
    <col min="10" max="10" width="18.85546875" customWidth="1"/>
    <col min="11" max="11" width="15.85546875" customWidth="1"/>
    <col min="12" max="12" width="12" customWidth="1"/>
    <col min="13" max="13" width="12.85546875" customWidth="1"/>
    <col min="14" max="14" width="18" customWidth="1"/>
    <col min="15" max="15" width="16.140625" customWidth="1"/>
    <col min="16" max="16" width="12" customWidth="1"/>
  </cols>
  <sheetData>
    <row r="1" spans="1:19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>
        <v>44562</v>
      </c>
      <c r="B2">
        <v>40</v>
      </c>
      <c r="C2">
        <v>12</v>
      </c>
      <c r="D2">
        <v>12</v>
      </c>
      <c r="E2">
        <v>28</v>
      </c>
      <c r="F2">
        <v>20</v>
      </c>
      <c r="G2">
        <v>40</v>
      </c>
      <c r="H2">
        <v>12</v>
      </c>
      <c r="I2">
        <f>ROUND(Tabla1[[#This Row],[inventario promedio]]/Tabla1[[#This Row],[venta promedio]],2)</f>
        <v>3.33</v>
      </c>
      <c r="J2">
        <f t="shared" ref="J2:J13" si="0">MAX(B2:B13)</f>
        <v>102</v>
      </c>
      <c r="K2">
        <f t="shared" ref="K2:K13" si="1">MIN(B1:B13)</f>
        <v>12</v>
      </c>
      <c r="L2">
        <f t="shared" ref="L2:L13" si="2">MAX(C2:C13)</f>
        <v>79</v>
      </c>
      <c r="M2">
        <f t="shared" ref="M2:M13" si="3">MIN(C2:C13)</f>
        <v>6</v>
      </c>
      <c r="N2">
        <f t="shared" ref="N2:N13" si="4">MAX(D2:D13)</f>
        <v>79</v>
      </c>
      <c r="O2">
        <f t="shared" ref="O2:O13" si="5">MIN(D2:D13)</f>
        <v>6</v>
      </c>
      <c r="P2">
        <f t="shared" ref="P2:P13" si="6">MAX(F2:F13)</f>
        <v>91</v>
      </c>
      <c r="Q2">
        <f t="shared" ref="Q2:Q13" si="7">MIN(F2:F13)</f>
        <v>0</v>
      </c>
      <c r="R2">
        <f t="shared" ref="R2:R13" si="8">MAX(E2:E13)</f>
        <v>96</v>
      </c>
      <c r="S2">
        <f t="shared" ref="S2:S13" si="9">MIN(E2:E13)</f>
        <v>0</v>
      </c>
    </row>
    <row r="3" spans="1:19" x14ac:dyDescent="0.25">
      <c r="A3" s="1">
        <v>44593</v>
      </c>
      <c r="B3">
        <v>48</v>
      </c>
      <c r="C3">
        <v>30</v>
      </c>
      <c r="D3">
        <v>30</v>
      </c>
      <c r="E3">
        <v>12</v>
      </c>
      <c r="F3">
        <v>0</v>
      </c>
      <c r="G3">
        <f>ROUND(AVERAGE(B2:B3),2)</f>
        <v>44</v>
      </c>
      <c r="H3">
        <f>(SUM(C2:C3))/(COUNT(C2:C3))</f>
        <v>21</v>
      </c>
      <c r="I3">
        <f>ROUND(Tabla1[[#This Row],[inventario promedio]]/Tabla1[[#This Row],[venta promedio]],2)</f>
        <v>2.1</v>
      </c>
      <c r="J3">
        <f t="shared" si="0"/>
        <v>102</v>
      </c>
      <c r="K3">
        <f t="shared" si="1"/>
        <v>12</v>
      </c>
      <c r="L3">
        <f t="shared" si="2"/>
        <v>79</v>
      </c>
      <c r="M3">
        <f t="shared" si="3"/>
        <v>6</v>
      </c>
      <c r="N3">
        <f t="shared" si="4"/>
        <v>79</v>
      </c>
      <c r="O3">
        <f t="shared" si="5"/>
        <v>6</v>
      </c>
      <c r="P3">
        <f t="shared" si="6"/>
        <v>91</v>
      </c>
      <c r="Q3">
        <f t="shared" si="7"/>
        <v>0</v>
      </c>
      <c r="R3">
        <f t="shared" si="8"/>
        <v>96</v>
      </c>
      <c r="S3">
        <f t="shared" si="9"/>
        <v>0</v>
      </c>
    </row>
    <row r="4" spans="1:19" x14ac:dyDescent="0.25">
      <c r="A4" s="1">
        <v>44621</v>
      </c>
      <c r="B4">
        <v>12</v>
      </c>
      <c r="C4">
        <v>12</v>
      </c>
      <c r="D4">
        <v>40</v>
      </c>
      <c r="E4">
        <v>0</v>
      </c>
      <c r="F4">
        <v>30</v>
      </c>
      <c r="G4" s="2">
        <f>ROUND(AVERAGE(B2:B4),2)</f>
        <v>33.33</v>
      </c>
      <c r="H4">
        <f>(SUM(C2:C4))/(COUNT(C2:C4))</f>
        <v>18</v>
      </c>
      <c r="I4">
        <f>ROUND(Tabla1[[#This Row],[inventario promedio]]/Tabla1[[#This Row],[venta promedio]],2)</f>
        <v>1.85</v>
      </c>
      <c r="J4">
        <f t="shared" si="0"/>
        <v>102</v>
      </c>
      <c r="K4">
        <f t="shared" si="1"/>
        <v>12</v>
      </c>
      <c r="L4">
        <f t="shared" si="2"/>
        <v>79</v>
      </c>
      <c r="M4">
        <f t="shared" si="3"/>
        <v>6</v>
      </c>
      <c r="N4">
        <f t="shared" si="4"/>
        <v>79</v>
      </c>
      <c r="O4">
        <f t="shared" si="5"/>
        <v>6</v>
      </c>
      <c r="P4">
        <f t="shared" si="6"/>
        <v>91</v>
      </c>
      <c r="Q4">
        <f t="shared" si="7"/>
        <v>0</v>
      </c>
      <c r="R4">
        <f t="shared" si="8"/>
        <v>96</v>
      </c>
      <c r="S4">
        <f t="shared" si="9"/>
        <v>0</v>
      </c>
    </row>
    <row r="5" spans="1:19" x14ac:dyDescent="0.25">
      <c r="A5" s="1">
        <v>44652</v>
      </c>
      <c r="B5">
        <v>30</v>
      </c>
      <c r="C5">
        <v>14</v>
      </c>
      <c r="D5">
        <v>14</v>
      </c>
      <c r="E5">
        <v>16</v>
      </c>
      <c r="F5">
        <v>20</v>
      </c>
      <c r="G5">
        <f>AVERAGE(B2:B5)</f>
        <v>32.5</v>
      </c>
      <c r="H5">
        <f>(SUM(C2:C5))/(COUNT(C2:C5))</f>
        <v>17</v>
      </c>
      <c r="I5">
        <f>ROUND(Tabla1[[#This Row],[inventario promedio]]/Tabla1[[#This Row],[venta promedio]],2)</f>
        <v>1.91</v>
      </c>
      <c r="J5">
        <f t="shared" si="0"/>
        <v>102</v>
      </c>
      <c r="K5">
        <f t="shared" si="1"/>
        <v>12</v>
      </c>
      <c r="L5">
        <f t="shared" si="2"/>
        <v>79</v>
      </c>
      <c r="M5">
        <f t="shared" si="3"/>
        <v>6</v>
      </c>
      <c r="N5">
        <f t="shared" si="4"/>
        <v>79</v>
      </c>
      <c r="O5">
        <f t="shared" si="5"/>
        <v>6</v>
      </c>
      <c r="P5">
        <f t="shared" si="6"/>
        <v>91</v>
      </c>
      <c r="Q5">
        <f t="shared" si="7"/>
        <v>0</v>
      </c>
      <c r="R5">
        <f t="shared" si="8"/>
        <v>96</v>
      </c>
      <c r="S5">
        <f t="shared" si="9"/>
        <v>0</v>
      </c>
    </row>
    <row r="6" spans="1:19" x14ac:dyDescent="0.25">
      <c r="A6" s="1">
        <v>44682</v>
      </c>
      <c r="B6">
        <v>36</v>
      </c>
      <c r="C6">
        <v>36</v>
      </c>
      <c r="D6">
        <v>69</v>
      </c>
      <c r="E6">
        <v>0</v>
      </c>
      <c r="F6">
        <v>91</v>
      </c>
      <c r="G6">
        <f>AVERAGE(B2:B6)</f>
        <v>33.200000000000003</v>
      </c>
      <c r="H6">
        <f>(SUM(C2:C6))/(COUNT(C2:C6))</f>
        <v>20.8</v>
      </c>
      <c r="I6">
        <f>ROUND(Tabla1[[#This Row],[inventario promedio]]/Tabla1[[#This Row],[venta promedio]],2)</f>
        <v>1.6</v>
      </c>
      <c r="J6">
        <f t="shared" si="0"/>
        <v>102</v>
      </c>
      <c r="K6">
        <f t="shared" si="1"/>
        <v>30</v>
      </c>
      <c r="L6">
        <f t="shared" si="2"/>
        <v>79</v>
      </c>
      <c r="M6">
        <f t="shared" si="3"/>
        <v>6</v>
      </c>
      <c r="N6">
        <f t="shared" si="4"/>
        <v>79</v>
      </c>
      <c r="O6">
        <f t="shared" si="5"/>
        <v>6</v>
      </c>
      <c r="P6">
        <f t="shared" si="6"/>
        <v>91</v>
      </c>
      <c r="Q6">
        <f t="shared" si="7"/>
        <v>0</v>
      </c>
      <c r="R6">
        <f t="shared" si="8"/>
        <v>96</v>
      </c>
      <c r="S6">
        <f t="shared" si="9"/>
        <v>0</v>
      </c>
    </row>
    <row r="7" spans="1:19" x14ac:dyDescent="0.25">
      <c r="A7" s="1">
        <v>44713</v>
      </c>
      <c r="B7">
        <v>91</v>
      </c>
      <c r="C7">
        <v>73</v>
      </c>
      <c r="D7">
        <v>73</v>
      </c>
      <c r="E7">
        <v>18</v>
      </c>
      <c r="F7">
        <v>29</v>
      </c>
      <c r="G7">
        <f>ROUND(AVERAGE(B2:B7),2)</f>
        <v>42.83</v>
      </c>
      <c r="H7">
        <f>(SUM(C2:C7))/(COUNT(C2:C7))</f>
        <v>29.5</v>
      </c>
      <c r="I7">
        <f>ROUND(Tabla1[[#This Row],[inventario promedio]]/Tabla1[[#This Row],[venta promedio]],2)</f>
        <v>1.45</v>
      </c>
      <c r="J7">
        <f t="shared" si="0"/>
        <v>102</v>
      </c>
      <c r="K7">
        <f t="shared" si="1"/>
        <v>36</v>
      </c>
      <c r="L7">
        <f t="shared" si="2"/>
        <v>79</v>
      </c>
      <c r="M7">
        <f t="shared" si="3"/>
        <v>6</v>
      </c>
      <c r="N7">
        <f t="shared" si="4"/>
        <v>79</v>
      </c>
      <c r="O7">
        <f t="shared" si="5"/>
        <v>6</v>
      </c>
      <c r="P7">
        <f t="shared" si="6"/>
        <v>91</v>
      </c>
      <c r="Q7">
        <f t="shared" si="7"/>
        <v>0</v>
      </c>
      <c r="R7">
        <f t="shared" si="8"/>
        <v>96</v>
      </c>
      <c r="S7">
        <f t="shared" si="9"/>
        <v>4</v>
      </c>
    </row>
    <row r="8" spans="1:19" x14ac:dyDescent="0.25">
      <c r="A8" s="1">
        <v>44743</v>
      </c>
      <c r="B8">
        <v>47</v>
      </c>
      <c r="C8">
        <v>36</v>
      </c>
      <c r="D8">
        <v>36</v>
      </c>
      <c r="E8">
        <v>11</v>
      </c>
      <c r="F8">
        <v>91</v>
      </c>
      <c r="G8">
        <f>ROUND(AVERAGE(B2:B8),2)</f>
        <v>43.43</v>
      </c>
      <c r="H8">
        <f>ROUND((SUM(C2:C8))/(COUNT(C2:C8)),2)</f>
        <v>30.43</v>
      </c>
      <c r="I8">
        <f>ROUND(Tabla1[[#This Row],[inventario promedio]]/Tabla1[[#This Row],[venta promedio]],2)</f>
        <v>1.43</v>
      </c>
      <c r="J8">
        <f t="shared" si="0"/>
        <v>102</v>
      </c>
      <c r="K8">
        <f t="shared" si="1"/>
        <v>47</v>
      </c>
      <c r="L8">
        <f t="shared" si="2"/>
        <v>79</v>
      </c>
      <c r="M8">
        <f t="shared" si="3"/>
        <v>6</v>
      </c>
      <c r="N8">
        <f t="shared" si="4"/>
        <v>79</v>
      </c>
      <c r="O8">
        <f t="shared" si="5"/>
        <v>6</v>
      </c>
      <c r="P8">
        <f t="shared" si="6"/>
        <v>91</v>
      </c>
      <c r="Q8">
        <f t="shared" si="7"/>
        <v>0</v>
      </c>
      <c r="R8">
        <f t="shared" si="8"/>
        <v>96</v>
      </c>
      <c r="S8">
        <f t="shared" si="9"/>
        <v>4</v>
      </c>
    </row>
    <row r="9" spans="1:19" x14ac:dyDescent="0.25">
      <c r="A9" s="1">
        <v>44774</v>
      </c>
      <c r="B9">
        <v>102</v>
      </c>
      <c r="C9">
        <v>6</v>
      </c>
      <c r="D9">
        <v>6</v>
      </c>
      <c r="E9">
        <v>96</v>
      </c>
      <c r="F9">
        <v>0</v>
      </c>
      <c r="G9">
        <f>AVERAGE(B2:B9)</f>
        <v>50.75</v>
      </c>
      <c r="H9">
        <f>ROUND((SUM(C2:C9))/(COUNT(C2:C9)),2)</f>
        <v>27.38</v>
      </c>
      <c r="I9">
        <f>ROUND(Tabla1[[#This Row],[inventario promedio]]/Tabla1[[#This Row],[venta promedio]],2)</f>
        <v>1.85</v>
      </c>
      <c r="J9">
        <f t="shared" si="0"/>
        <v>102</v>
      </c>
      <c r="K9">
        <f t="shared" si="1"/>
        <v>47</v>
      </c>
      <c r="L9">
        <f t="shared" si="2"/>
        <v>79</v>
      </c>
      <c r="M9">
        <f t="shared" si="3"/>
        <v>6</v>
      </c>
      <c r="N9">
        <f t="shared" si="4"/>
        <v>79</v>
      </c>
      <c r="O9">
        <f t="shared" si="5"/>
        <v>6</v>
      </c>
      <c r="P9">
        <f t="shared" si="6"/>
        <v>85</v>
      </c>
      <c r="Q9">
        <f t="shared" si="7"/>
        <v>0</v>
      </c>
      <c r="R9">
        <f t="shared" si="8"/>
        <v>96</v>
      </c>
      <c r="S9">
        <f t="shared" si="9"/>
        <v>4</v>
      </c>
    </row>
    <row r="10" spans="1:19" x14ac:dyDescent="0.25">
      <c r="A10" s="1">
        <v>44805</v>
      </c>
      <c r="B10">
        <v>96</v>
      </c>
      <c r="C10">
        <v>79</v>
      </c>
      <c r="D10">
        <v>79</v>
      </c>
      <c r="E10">
        <v>17</v>
      </c>
      <c r="F10">
        <v>85</v>
      </c>
      <c r="G10">
        <f>ROUND(AVERAGE(B2:B10),2)</f>
        <v>55.78</v>
      </c>
      <c r="H10">
        <f>ROUND((SUM(C2:C10))/(COUNT(C2:C10)),2)</f>
        <v>33.11</v>
      </c>
      <c r="I10">
        <f>ROUND(Tabla1[[#This Row],[inventario promedio]]/Tabla1[[#This Row],[venta promedio]],2)</f>
        <v>1.68</v>
      </c>
      <c r="J10">
        <f t="shared" si="0"/>
        <v>102</v>
      </c>
      <c r="K10">
        <f t="shared" si="1"/>
        <v>52</v>
      </c>
      <c r="L10">
        <f t="shared" si="2"/>
        <v>79</v>
      </c>
      <c r="M10">
        <f t="shared" si="3"/>
        <v>28</v>
      </c>
      <c r="N10">
        <f t="shared" si="4"/>
        <v>79</v>
      </c>
      <c r="O10">
        <f t="shared" si="5"/>
        <v>28</v>
      </c>
      <c r="P10">
        <f t="shared" si="6"/>
        <v>85</v>
      </c>
      <c r="Q10">
        <f t="shared" si="7"/>
        <v>0</v>
      </c>
      <c r="R10">
        <f t="shared" si="8"/>
        <v>74</v>
      </c>
      <c r="S10">
        <f t="shared" si="9"/>
        <v>4</v>
      </c>
    </row>
    <row r="11" spans="1:19" x14ac:dyDescent="0.25">
      <c r="A11" s="1">
        <v>44835</v>
      </c>
      <c r="B11">
        <v>102</v>
      </c>
      <c r="C11">
        <v>28</v>
      </c>
      <c r="D11">
        <v>28</v>
      </c>
      <c r="E11">
        <v>74</v>
      </c>
      <c r="F11">
        <v>0</v>
      </c>
      <c r="G11">
        <f>AVERAGE(B2:B11)</f>
        <v>60.4</v>
      </c>
      <c r="H11">
        <f>(SUM(C2:C11))/(COUNT(C2:C11))</f>
        <v>32.6</v>
      </c>
      <c r="I11">
        <f>ROUND(Tabla1[[#This Row],[inventario promedio]]/Tabla1[[#This Row],[venta promedio]],2)</f>
        <v>1.85</v>
      </c>
      <c r="J11">
        <f t="shared" si="0"/>
        <v>102</v>
      </c>
      <c r="K11">
        <f t="shared" si="1"/>
        <v>52</v>
      </c>
      <c r="L11">
        <f t="shared" si="2"/>
        <v>70</v>
      </c>
      <c r="M11">
        <f t="shared" si="3"/>
        <v>28</v>
      </c>
      <c r="N11">
        <f t="shared" si="4"/>
        <v>70</v>
      </c>
      <c r="O11">
        <f t="shared" si="5"/>
        <v>28</v>
      </c>
      <c r="P11">
        <f t="shared" si="6"/>
        <v>55</v>
      </c>
      <c r="Q11">
        <f t="shared" si="7"/>
        <v>0</v>
      </c>
      <c r="R11">
        <f t="shared" si="8"/>
        <v>74</v>
      </c>
      <c r="S11">
        <f t="shared" si="9"/>
        <v>4</v>
      </c>
    </row>
    <row r="12" spans="1:19" x14ac:dyDescent="0.25">
      <c r="A12" s="1">
        <v>44866</v>
      </c>
      <c r="B12">
        <v>74</v>
      </c>
      <c r="C12">
        <v>70</v>
      </c>
      <c r="D12">
        <v>70</v>
      </c>
      <c r="E12">
        <v>4</v>
      </c>
      <c r="F12">
        <v>48</v>
      </c>
      <c r="G12">
        <f>ROUND(AVERAGE(B2:B12),2)</f>
        <v>61.64</v>
      </c>
      <c r="H12">
        <f>(SUM(C2:C12))/(COUNT(C2:C12))</f>
        <v>36</v>
      </c>
      <c r="I12">
        <f>ROUND(Tabla1[[#This Row],[inventario promedio]]/Tabla1[[#This Row],[venta promedio]],2)</f>
        <v>1.71</v>
      </c>
      <c r="J12">
        <f t="shared" si="0"/>
        <v>74</v>
      </c>
      <c r="K12">
        <f t="shared" si="1"/>
        <v>52</v>
      </c>
      <c r="L12">
        <f t="shared" si="2"/>
        <v>70</v>
      </c>
      <c r="M12">
        <f t="shared" si="3"/>
        <v>32</v>
      </c>
      <c r="N12">
        <f t="shared" si="4"/>
        <v>70</v>
      </c>
      <c r="O12">
        <f t="shared" si="5"/>
        <v>32</v>
      </c>
      <c r="P12">
        <f t="shared" si="6"/>
        <v>55</v>
      </c>
      <c r="Q12">
        <f t="shared" si="7"/>
        <v>48</v>
      </c>
      <c r="R12">
        <f t="shared" si="8"/>
        <v>20</v>
      </c>
      <c r="S12">
        <f t="shared" si="9"/>
        <v>4</v>
      </c>
    </row>
    <row r="13" spans="1:19" x14ac:dyDescent="0.25">
      <c r="A13" s="1">
        <v>44896</v>
      </c>
      <c r="B13">
        <v>52</v>
      </c>
      <c r="C13">
        <v>32</v>
      </c>
      <c r="D13">
        <v>32</v>
      </c>
      <c r="E13">
        <v>20</v>
      </c>
      <c r="F13">
        <v>55</v>
      </c>
      <c r="G13">
        <f>ROUND(AVERAGE(B2:B13),2)</f>
        <v>60.83</v>
      </c>
      <c r="H13">
        <f>ROUND((SUM(C2:C13))/(COUNT(C2:C13)),2)</f>
        <v>35.67</v>
      </c>
      <c r="I13">
        <f>ROUND(Tabla1[[#This Row],[inventario promedio]]/Tabla1[[#This Row],[venta promedio]],2)</f>
        <v>1.71</v>
      </c>
      <c r="J13">
        <f t="shared" si="0"/>
        <v>52</v>
      </c>
      <c r="K13">
        <f t="shared" si="1"/>
        <v>52</v>
      </c>
      <c r="L13">
        <f t="shared" si="2"/>
        <v>32</v>
      </c>
      <c r="M13">
        <f t="shared" si="3"/>
        <v>32</v>
      </c>
      <c r="N13">
        <f t="shared" si="4"/>
        <v>32</v>
      </c>
      <c r="O13">
        <f t="shared" si="5"/>
        <v>32</v>
      </c>
      <c r="P13">
        <f t="shared" si="6"/>
        <v>55</v>
      </c>
      <c r="Q13">
        <f t="shared" si="7"/>
        <v>55</v>
      </c>
      <c r="R13">
        <f t="shared" si="8"/>
        <v>20</v>
      </c>
      <c r="S13">
        <f t="shared" si="9"/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dani-l</dc:creator>
  <cp:lastModifiedBy>dani-l</cp:lastModifiedBy>
  <dcterms:created xsi:type="dcterms:W3CDTF">2022-09-08T20:48:20Z</dcterms:created>
  <dcterms:modified xsi:type="dcterms:W3CDTF">2022-09-15T21:49:51Z</dcterms:modified>
</cp:coreProperties>
</file>