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lobal Footprint" sheetId="1" r:id="rId4"/>
    <sheet state="visible" name="Country Footprint" sheetId="2" r:id="rId5"/>
    <sheet state="visible" name="Bitcoin Electericity Use" sheetId="3" r:id="rId6"/>
    <sheet state="visible" name="References" sheetId="4" r:id="rId7"/>
  </sheets>
  <definedNames/>
  <calcPr/>
  <extLst>
    <ext uri="GoogleSheetsCustomDataVersion1">
      <go:sheetsCustomData xmlns:go="http://customooxmlschemas.google.com/" r:id="rId8" roundtripDataSignature="AMtx7mhQSYUY0gp2/WoRQqihN7ike1eMPg=="/>
    </ext>
  </extLst>
</workbook>
</file>

<file path=xl/sharedStrings.xml><?xml version="1.0" encoding="utf-8"?>
<sst xmlns="http://schemas.openxmlformats.org/spreadsheetml/2006/main" count="4148" uniqueCount="186">
  <si>
    <t xml:space="preserve">Country </t>
  </si>
  <si>
    <t>Electricity  Generation 2018 (Twh) [1]</t>
  </si>
  <si>
    <t>Electricity  consumption 2018 (Twh) [1]</t>
  </si>
  <si>
    <t>Bitcoin percent share (April 2020) [2]</t>
  </si>
  <si>
    <t>Bitcoin electericity consumption  (Twh)</t>
  </si>
  <si>
    <t>Bitcoin Carbon foortprint (Mt of CO2eq)</t>
  </si>
  <si>
    <t>Bitcoin Water foortprint (m^3)</t>
  </si>
  <si>
    <t>Bitcoin Land foortprint (m^2)</t>
  </si>
  <si>
    <t xml:space="preserve">Population </t>
  </si>
  <si>
    <t xml:space="preserve">Bitcoin Carbon foortprint per Capita (kg of CO2) </t>
  </si>
  <si>
    <t>Bitcoin Water foortprint Per Capita (liter)</t>
  </si>
  <si>
    <t>Bitcoin Land foortprint Per Capita (m^2)</t>
  </si>
  <si>
    <t>Min</t>
  </si>
  <si>
    <t>Median</t>
  </si>
  <si>
    <t>Max</t>
  </si>
  <si>
    <t xml:space="preserve">China </t>
  </si>
  <si>
    <t xml:space="preserve">United States </t>
  </si>
  <si>
    <t>Russia</t>
  </si>
  <si>
    <t xml:space="preserve">Kazakhstan </t>
  </si>
  <si>
    <t>Malaysia</t>
  </si>
  <si>
    <t xml:space="preserve">Iran </t>
  </si>
  <si>
    <t>Canada</t>
  </si>
  <si>
    <t>Germany</t>
  </si>
  <si>
    <t>Norway</t>
  </si>
  <si>
    <t>Venezuela</t>
  </si>
  <si>
    <t>Iceland</t>
  </si>
  <si>
    <t>Thailand</t>
  </si>
  <si>
    <t>Paraguay</t>
  </si>
  <si>
    <t>Italy</t>
  </si>
  <si>
    <t>Ukraine</t>
  </si>
  <si>
    <t>France</t>
  </si>
  <si>
    <t>Taiwan</t>
  </si>
  <si>
    <t xml:space="preserve">Kyrgyzestan </t>
  </si>
  <si>
    <t>India</t>
  </si>
  <si>
    <t xml:space="preserve">Netherlands </t>
  </si>
  <si>
    <t>Republic of Georgia</t>
  </si>
  <si>
    <t xml:space="preserve">Libya </t>
  </si>
  <si>
    <t xml:space="preserve">Brunei </t>
  </si>
  <si>
    <t>UK</t>
  </si>
  <si>
    <t>Spain</t>
  </si>
  <si>
    <t>Finland</t>
  </si>
  <si>
    <t>Romania</t>
  </si>
  <si>
    <t>Hong Kong</t>
  </si>
  <si>
    <t>Ethiopia</t>
  </si>
  <si>
    <t>North Macedonia</t>
  </si>
  <si>
    <t>UAE</t>
  </si>
  <si>
    <t>Kuwait</t>
  </si>
  <si>
    <t>Uzbekistan</t>
  </si>
  <si>
    <t>Egypt</t>
  </si>
  <si>
    <t>Switzerland</t>
  </si>
  <si>
    <t>Singapore</t>
  </si>
  <si>
    <t>Australia</t>
  </si>
  <si>
    <t>South Africa</t>
  </si>
  <si>
    <t>Laos</t>
  </si>
  <si>
    <t>South Korea</t>
  </si>
  <si>
    <t>Mexico</t>
  </si>
  <si>
    <t>Poland</t>
  </si>
  <si>
    <t>Turkey</t>
  </si>
  <si>
    <t>Sweden</t>
  </si>
  <si>
    <t>Azerbaijan</t>
  </si>
  <si>
    <t>Estonia</t>
  </si>
  <si>
    <t>Moldova</t>
  </si>
  <si>
    <t>Colombia</t>
  </si>
  <si>
    <t>Austria</t>
  </si>
  <si>
    <t>Czech Republic</t>
  </si>
  <si>
    <t>Greece</t>
  </si>
  <si>
    <t xml:space="preserve">Honduras </t>
  </si>
  <si>
    <t xml:space="preserve">Dominican Republic </t>
  </si>
  <si>
    <t xml:space="preserve">Trinidad and Tobago </t>
  </si>
  <si>
    <t xml:space="preserve">Turkmenistan </t>
  </si>
  <si>
    <t>Latvia</t>
  </si>
  <si>
    <t>Lithuania</t>
  </si>
  <si>
    <t>Serbia</t>
  </si>
  <si>
    <t xml:space="preserve">Brazil </t>
  </si>
  <si>
    <t xml:space="preserve">Saudi Arabia </t>
  </si>
  <si>
    <t>Indonasia</t>
  </si>
  <si>
    <t>Argentina</t>
  </si>
  <si>
    <t>Portugal</t>
  </si>
  <si>
    <t>Peru</t>
  </si>
  <si>
    <t xml:space="preserve">Hungary </t>
  </si>
  <si>
    <t>Mongolia</t>
  </si>
  <si>
    <t>Zimbabwe</t>
  </si>
  <si>
    <t>Angola</t>
  </si>
  <si>
    <t xml:space="preserve">Lebanon </t>
  </si>
  <si>
    <t>Armenia</t>
  </si>
  <si>
    <t>Myanmar</t>
  </si>
  <si>
    <t>Belarus</t>
  </si>
  <si>
    <t xml:space="preserve">Montenegro </t>
  </si>
  <si>
    <t>Kosovo</t>
  </si>
  <si>
    <t>Albania</t>
  </si>
  <si>
    <t xml:space="preserve">Total </t>
  </si>
  <si>
    <t>Bitcoin Water foortprint (MCM)</t>
  </si>
  <si>
    <t>Bitcoin Land foortprint (Km^2)</t>
  </si>
  <si>
    <t>Data</t>
  </si>
  <si>
    <t>Source</t>
  </si>
  <si>
    <t xml:space="preserve">Energy Generation </t>
  </si>
  <si>
    <t>International Energy Agency [1]</t>
  </si>
  <si>
    <t xml:space="preserve">Bitcoin Percent Share </t>
  </si>
  <si>
    <t>https://cbeci.org/mining_map [2]</t>
  </si>
  <si>
    <t>Carbon, Water, and Land Footprints of Energy Sources</t>
  </si>
  <si>
    <t>Obringer et al. [3], Ristic et al. [4, 5], International Renewable Energy Agency [1]</t>
  </si>
  <si>
    <t>China</t>
  </si>
  <si>
    <t>Without waste energy and other sources</t>
  </si>
  <si>
    <t>Bitcoin foorprint</t>
  </si>
  <si>
    <t xml:space="preserve">Country total footprint </t>
  </si>
  <si>
    <t>Electricity Generation 2018 (Twh) [1]</t>
  </si>
  <si>
    <t>Bitcoin Electericity Usage (Twh)</t>
  </si>
  <si>
    <t>Carbon foortprint (g of CO2eq/kWh) [1,3,4,5]</t>
  </si>
  <si>
    <t>Water foortprint of elec-total (m^3/GJ) [1,3,4,5]</t>
  </si>
  <si>
    <t>Land foortprint (m^2/MWh) [1,3,4,5]</t>
  </si>
  <si>
    <t>Carbon foortprint (Mt of CO2eq)</t>
  </si>
  <si>
    <t>Water foortprint (m^3)</t>
  </si>
  <si>
    <t>Land foortprint (m^2)</t>
  </si>
  <si>
    <t>Country Electericity Usage (Twh)</t>
  </si>
  <si>
    <t>TWh</t>
  </si>
  <si>
    <t>%</t>
  </si>
  <si>
    <t>Median (truncated log-normal)</t>
  </si>
  <si>
    <t>Coal</t>
  </si>
  <si>
    <t>Oil</t>
  </si>
  <si>
    <t>Natural Gas</t>
  </si>
  <si>
    <t>Nuclear</t>
  </si>
  <si>
    <t>Hydro</t>
  </si>
  <si>
    <t>Bioenergy</t>
  </si>
  <si>
    <t>Wind: Onshore</t>
  </si>
  <si>
    <t>Wind: Offshore</t>
  </si>
  <si>
    <t>Solar PV</t>
  </si>
  <si>
    <t>Geothermal</t>
  </si>
  <si>
    <t>CSP</t>
  </si>
  <si>
    <t>US</t>
  </si>
  <si>
    <t>Carbon foortprint (g of CO2eq/kWh)</t>
  </si>
  <si>
    <t>Water foortprint of elec-total (m^3/GJ)</t>
  </si>
  <si>
    <t>Land foortprint (m^2/MWh)</t>
  </si>
  <si>
    <t>Kazakhstan</t>
  </si>
  <si>
    <t>Total</t>
  </si>
  <si>
    <t>Iran</t>
  </si>
  <si>
    <t xml:space="preserve">Paraguay </t>
  </si>
  <si>
    <t xml:space="preserve">Republic of Georgia </t>
  </si>
  <si>
    <t xml:space="preserve">Kuwait </t>
  </si>
  <si>
    <t xml:space="preserve">South Africa </t>
  </si>
  <si>
    <t xml:space="preserve">South Korea </t>
  </si>
  <si>
    <t>Honduras</t>
  </si>
  <si>
    <t>Dominican Republic</t>
  </si>
  <si>
    <t>Trinidad and Tobago</t>
  </si>
  <si>
    <t>Turkmenistan</t>
  </si>
  <si>
    <t>Brazil</t>
  </si>
  <si>
    <t>Saudi Arabia</t>
  </si>
  <si>
    <t xml:space="preserve">Portugal </t>
  </si>
  <si>
    <t>Hungary</t>
  </si>
  <si>
    <t>Lebanon</t>
  </si>
  <si>
    <t>Montenegro</t>
  </si>
  <si>
    <t>Bitcoin electericity consumption  (Twh) [2]</t>
  </si>
  <si>
    <t xml:space="preserve">Jan </t>
  </si>
  <si>
    <t xml:space="preserve">Feb </t>
  </si>
  <si>
    <t>March</t>
  </si>
  <si>
    <t xml:space="preserve">April </t>
  </si>
  <si>
    <t>May</t>
  </si>
  <si>
    <t xml:space="preserve">June </t>
  </si>
  <si>
    <t xml:space="preserve">July </t>
  </si>
  <si>
    <t xml:space="preserve">August </t>
  </si>
  <si>
    <t xml:space="preserve">Sep </t>
  </si>
  <si>
    <t xml:space="preserve">Oct </t>
  </si>
  <si>
    <t xml:space="preserve">Nov </t>
  </si>
  <si>
    <t xml:space="preserve">Dec </t>
  </si>
  <si>
    <t xml:space="preserve">Bitcoin Electericity Usage </t>
  </si>
  <si>
    <t>https://cbeci.org/ [2]</t>
  </si>
  <si>
    <t xml:space="preserve">References: </t>
  </si>
  <si>
    <t>[1] IEA, World Energy Outlook 2019,Tech. rep., International Energy Agency (2019).</t>
  </si>
  <si>
    <t>[2] https://cbeci.org/mining_map</t>
  </si>
  <si>
    <t>[3] Obringer, R., Rachunok, B., Maia-Silva, D., Arbabzadeh, M., Nateghi, R., &amp; Madani, K. The overlooked environmental footprint of increasing Internet use. Resources, Conservation and Recycling, 167, 105389.</t>
  </si>
  <si>
    <t>[4] B. Ristic, K. Madani, Z. Makuch,Sustainability 7, 11260 (2015).</t>
  </si>
  <si>
    <t>[5] B. Ristic, M. Mahlooji, L. Gaudard, K. Madani, Resources, Conservation and Recycling143, 282 (2019).</t>
  </si>
  <si>
    <t>Assumptions:</t>
  </si>
  <si>
    <t xml:space="preserve">1- The final results are the "Median" information of each of the carbon footprint, Water Footprint and Land Footprint. </t>
  </si>
  <si>
    <t>2- The bitcoin electericity consumption is the April consumption repoted by Cambridge Bitcoin Index, which is 132 Twh [2].</t>
  </si>
  <si>
    <t xml:space="preserve">3- The percent share of countries is based on April 2020, which is the last availabel data reported by Cambridge Bitcoin Index [2]. We assumed the percent share stays same from 2020 to 2021.  </t>
  </si>
  <si>
    <t>4- Geo-location data of hashers collected by mining pools provides an accurate picture of global hashrate location [2].</t>
  </si>
  <si>
    <t xml:space="preserve">5- The final reported bitcoin environmental footprint is the median of the footprint, which can be an underestimation of the bitcoin environmental footprint. </t>
  </si>
  <si>
    <t xml:space="preserve">Limitations: </t>
  </si>
  <si>
    <t xml:space="preserve">1- Because of the data limitation, the electericity consumption of data centers is overlooked, which can result in the underestimation of the environmental footprint. </t>
  </si>
  <si>
    <t>3- Hashers in certain locations use virtual private networks (VPNs) or proxy services to hide their IP address and thus their location. Such behaviour may distort the overall geographic distribution and result in an overestimation of hashrate in some provinces or countries.</t>
  </si>
  <si>
    <t>Coversions</t>
  </si>
  <si>
    <t>1- A tree can offset about 21kg of CO2 every year</t>
  </si>
  <si>
    <t>2- One million trees take up an area of 20,000 acres</t>
  </si>
  <si>
    <r>
      <rPr>
        <rFont val="Arial"/>
        <color theme="1"/>
        <sz val="10.0"/>
      </rPr>
      <t xml:space="preserve">3- Sub-Sahara Africa Electricity Use is 514 kWh/capita  Ref: McKinsey. (2015). Power consumption per capita in sub-Saharan Africa in 2011, by select country (in kilowatt hours per capita). Statista. Statista Inc.. Accessed: May 13, 2021. </t>
    </r>
    <r>
      <rPr>
        <rFont val="Arial"/>
        <color rgb="FF1155CC"/>
        <sz val="10.0"/>
        <u/>
      </rPr>
      <t>https://www.statista.com/statistics/496692/sub-saharan-africa-power-consumption-per-capita-by-key-country/</t>
    </r>
    <r>
      <rPr>
        <rFont val="Arial"/>
        <color theme="1"/>
        <sz val="10.0"/>
      </rPr>
      <t xml:space="preserve"> &amp; </t>
    </r>
    <r>
      <rPr>
        <rFont val="Arial"/>
        <color rgb="FF1155CC"/>
        <sz val="10.0"/>
        <u/>
      </rPr>
      <t>https://www.mckinsey.com/industries/electric-power-and-natural-gas/our-insights/powering-africa</t>
    </r>
  </si>
  <si>
    <t xml:space="preserve">5- Kazakhistan electricity cost: $0.041 per kWh, U.S. : $0.13 per kWh Ref: https://www.globalpetrolprices.com, “Electricity prices, September 2020” , Accessed: May 5, 2021 
</t>
  </si>
  <si>
    <t>6- Sub-Sahara rural water use is 10.2 L/Day/Capita Ref: - Policy and Operations Evaluation Department (2011) More than Water: Impact Evaluation of Drinking Water Supply and Sanitation Interventions in Rural Mozambiq</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</si>
</sst>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Arial"/>
    </font>
    <font>
      <sz val="10.0"/>
      <color theme="1"/>
      <name val="Arial"/>
    </font>
    <font/>
    <font>
      <sz val="11.0"/>
      <color theme="1"/>
      <name val="Calibri"/>
    </font>
    <font>
      <b/>
      <sz val="10.0"/>
      <color theme="1"/>
      <name val="Arial"/>
    </font>
    <font>
      <b/>
      <sz val="11.0"/>
      <color theme="1"/>
      <name val="Calibri"/>
    </font>
    <font>
      <b/>
      <sz val="10.0"/>
      <color rgb="FF000000"/>
      <name val="Arial"/>
    </font>
    <font>
      <sz val="10.0"/>
      <color rgb="FF000000"/>
      <name val="Arial"/>
    </font>
    <font>
      <sz val="10.0"/>
      <color theme="1"/>
      <name val="Calibri"/>
    </font>
    <font>
      <b/>
      <sz val="10.0"/>
      <color theme="1"/>
      <name val="Calibri"/>
    </font>
    <font>
      <u/>
      <sz val="10.0"/>
      <color rgb="FF0000FF"/>
      <name val="Arial"/>
    </font>
    <font>
      <sz val="10.0"/>
      <name val="Arial"/>
    </font>
    <font>
      <u/>
      <sz val="10.0"/>
      <color theme="1"/>
      <name val="Arial"/>
    </font>
  </fonts>
  <fills count="11">
    <fill>
      <patternFill patternType="none"/>
    </fill>
    <fill>
      <patternFill patternType="lightGray"/>
    </fill>
    <fill>
      <patternFill patternType="solid">
        <fgColor rgb="FFF7CAAC"/>
        <bgColor rgb="FFF7CAAC"/>
      </patternFill>
    </fill>
    <fill>
      <patternFill patternType="solid">
        <fgColor rgb="FFD8D8D8"/>
        <bgColor rgb="FFD8D8D8"/>
      </patternFill>
    </fill>
    <fill>
      <patternFill patternType="solid">
        <fgColor rgb="FFBDD6EE"/>
        <bgColor rgb="FFBDD6EE"/>
      </patternFill>
    </fill>
    <fill>
      <patternFill patternType="solid">
        <fgColor rgb="FFC5E0B3"/>
        <bgColor rgb="FFC5E0B3"/>
      </patternFill>
    </fill>
    <fill>
      <patternFill patternType="solid">
        <fgColor theme="0"/>
        <bgColor theme="0"/>
      </patternFill>
    </fill>
    <fill>
      <patternFill patternType="solid">
        <fgColor rgb="FFFFC000"/>
        <bgColor rgb="FFFFC000"/>
      </patternFill>
    </fill>
    <fill>
      <patternFill patternType="solid">
        <fgColor rgb="FFD9D9D9"/>
        <bgColor rgb="FFD9D9D9"/>
      </patternFill>
    </fill>
    <fill>
      <patternFill patternType="solid">
        <fgColor rgb="FFC9DAF8"/>
        <bgColor rgb="FFC9DAF8"/>
      </patternFill>
    </fill>
    <fill>
      <patternFill patternType="solid">
        <fgColor rgb="FFB6D7A8"/>
        <bgColor rgb="FFB6D7A8"/>
      </patternFill>
    </fill>
  </fills>
  <borders count="14">
    <border/>
    <border>
      <left/>
      <right/>
      <top/>
      <bottom/>
    </border>
    <border>
      <left style="thin">
        <color rgb="FF000000"/>
      </left>
      <top style="thin">
        <color rgb="FF000000"/>
      </top>
      <bottom/>
    </border>
    <border>
      <top style="thin">
        <color rgb="FF000000"/>
      </top>
      <bottom/>
    </border>
    <border>
      <right style="thin">
        <color rgb="FF000000"/>
      </right>
      <top style="thin">
        <color rgb="FF000000"/>
      </top>
      <bottom/>
    </border>
    <border>
      <left/>
      <top style="thin">
        <color rgb="FF000000"/>
      </top>
      <bottom/>
    </border>
    <border>
      <bottom/>
    </border>
    <border>
      <left/>
      <bottom/>
    </border>
    <border>
      <left style="medium">
        <color rgb="FFDDDDDD"/>
      </left>
      <right style="medium">
        <color rgb="FFDDDDDD"/>
      </right>
      <top style="medium">
        <color rgb="FFDDDDDD"/>
      </top>
      <bottom style="medium">
        <color rgb="FFDDDDDD"/>
      </bottom>
    </border>
    <border>
      <left style="thin">
        <color rgb="FF000000"/>
      </left>
      <right/>
      <top/>
      <bottom/>
    </border>
    <border>
      <left/>
      <right style="thin">
        <color rgb="FF000000"/>
      </right>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72">
    <xf borderId="0" fillId="0" fontId="0" numFmtId="0" xfId="0" applyAlignment="1" applyFont="1">
      <alignment readingOrder="0" shrinkToFit="0" vertical="bottom" wrapText="0"/>
    </xf>
    <xf borderId="1" fillId="2" fontId="1" numFmtId="0" xfId="0" applyAlignment="1" applyBorder="1" applyFill="1" applyFont="1">
      <alignment horizontal="left"/>
    </xf>
    <xf borderId="2" fillId="3" fontId="1" numFmtId="0" xfId="0" applyAlignment="1" applyBorder="1" applyFill="1" applyFont="1">
      <alignment horizontal="left"/>
    </xf>
    <xf borderId="3" fillId="0" fontId="2" numFmtId="0" xfId="0" applyBorder="1" applyFont="1"/>
    <xf borderId="4" fillId="0" fontId="2" numFmtId="0" xfId="0" applyBorder="1" applyFont="1"/>
    <xf borderId="5" fillId="4" fontId="1" numFmtId="0" xfId="0" applyAlignment="1" applyBorder="1" applyFill="1" applyFont="1">
      <alignment horizontal="left"/>
    </xf>
    <xf borderId="2" fillId="5" fontId="1" numFmtId="0" xfId="0" applyAlignment="1" applyBorder="1" applyFill="1" applyFont="1">
      <alignment horizontal="left"/>
    </xf>
    <xf borderId="1" fillId="2" fontId="3" numFmtId="0" xfId="0" applyAlignment="1" applyBorder="1" applyFont="1">
      <alignment horizontal="left"/>
    </xf>
    <xf borderId="1" fillId="3" fontId="3" numFmtId="0" xfId="0" applyAlignment="1" applyBorder="1" applyFont="1">
      <alignment horizontal="left"/>
    </xf>
    <xf borderId="1" fillId="4" fontId="3" numFmtId="0" xfId="0" applyAlignment="1" applyBorder="1" applyFont="1">
      <alignment horizontal="left"/>
    </xf>
    <xf borderId="1" fillId="5" fontId="3" numFmtId="0" xfId="0" applyAlignment="1" applyBorder="1" applyFont="1">
      <alignment horizontal="left"/>
    </xf>
    <xf borderId="0" fillId="0" fontId="3" numFmtId="0" xfId="0" applyAlignment="1" applyFont="1">
      <alignment horizontal="left"/>
    </xf>
    <xf borderId="0" fillId="0" fontId="1" numFmtId="0" xfId="0" applyAlignment="1" applyFont="1">
      <alignment horizontal="left"/>
    </xf>
    <xf borderId="6" fillId="3" fontId="1" numFmtId="0" xfId="0" applyAlignment="1" applyBorder="1" applyFont="1">
      <alignment horizontal="left" readingOrder="0"/>
    </xf>
    <xf borderId="7" fillId="4" fontId="1" numFmtId="0" xfId="0" applyAlignment="1" applyBorder="1" applyFont="1">
      <alignment horizontal="left" readingOrder="0"/>
    </xf>
    <xf borderId="6" fillId="5" fontId="1" numFmtId="0" xfId="0" applyAlignment="1" applyBorder="1" applyFont="1">
      <alignment horizontal="left" readingOrder="0"/>
    </xf>
    <xf borderId="0" fillId="6" fontId="3" numFmtId="3" xfId="0" applyAlignment="1" applyFill="1" applyFont="1" applyNumberFormat="1">
      <alignment horizontal="left" shrinkToFit="0" vertical="top" wrapText="1"/>
    </xf>
    <xf borderId="8" fillId="6" fontId="3" numFmtId="3" xfId="0" applyAlignment="1" applyBorder="1" applyFont="1" applyNumberFormat="1">
      <alignment horizontal="left" shrinkToFit="0" vertical="top" wrapText="1"/>
    </xf>
    <xf borderId="0" fillId="0" fontId="3" numFmtId="3" xfId="0" applyAlignment="1" applyFont="1" applyNumberFormat="1">
      <alignment horizontal="left"/>
    </xf>
    <xf borderId="8" fillId="0" fontId="3" numFmtId="3" xfId="0" applyAlignment="1" applyBorder="1" applyFont="1" applyNumberFormat="1">
      <alignment horizontal="left"/>
    </xf>
    <xf borderId="1" fillId="3" fontId="1" numFmtId="0" xfId="0" applyAlignment="1" applyBorder="1" applyFont="1">
      <alignment horizontal="left"/>
    </xf>
    <xf borderId="0" fillId="0" fontId="4" numFmtId="0" xfId="0" applyAlignment="1" applyFont="1">
      <alignment horizontal="left"/>
    </xf>
    <xf borderId="1" fillId="3" fontId="4" numFmtId="0" xfId="0" applyAlignment="1" applyBorder="1" applyFont="1">
      <alignment horizontal="left"/>
    </xf>
    <xf borderId="1" fillId="4" fontId="4" numFmtId="0" xfId="0" applyAlignment="1" applyBorder="1" applyFont="1">
      <alignment horizontal="left"/>
    </xf>
    <xf borderId="1" fillId="5" fontId="4" numFmtId="0" xfId="0" applyAlignment="1" applyBorder="1" applyFont="1">
      <alignment horizontal="left"/>
    </xf>
    <xf borderId="0" fillId="0" fontId="5" numFmtId="0" xfId="0" applyAlignment="1" applyFont="1">
      <alignment horizontal="left"/>
    </xf>
    <xf borderId="1" fillId="3" fontId="5" numFmtId="0" xfId="0" applyAlignment="1" applyBorder="1" applyFont="1">
      <alignment horizontal="left"/>
    </xf>
    <xf borderId="1" fillId="4" fontId="5" numFmtId="0" xfId="0" applyAlignment="1" applyBorder="1" applyFont="1">
      <alignment horizontal="left"/>
    </xf>
    <xf borderId="1" fillId="5" fontId="5" numFmtId="0" xfId="0" applyAlignment="1" applyBorder="1" applyFont="1">
      <alignment horizontal="left"/>
    </xf>
    <xf borderId="0" fillId="0" fontId="6" numFmtId="0" xfId="0" applyAlignment="1" applyFont="1">
      <alignment horizontal="left"/>
    </xf>
    <xf borderId="0" fillId="0" fontId="7" numFmtId="0" xfId="0" applyAlignment="1" applyFont="1">
      <alignment vertical="center"/>
    </xf>
    <xf borderId="0" fillId="0" fontId="7" numFmtId="0" xfId="0" applyAlignment="1" applyFont="1">
      <alignment horizontal="left" shrinkToFit="0" vertical="center" wrapText="1"/>
    </xf>
    <xf borderId="0" fillId="0" fontId="1" numFmtId="0" xfId="0" applyFont="1"/>
    <xf borderId="0" fillId="0" fontId="7" numFmtId="0" xfId="0" applyAlignment="1" applyFont="1">
      <alignment shrinkToFit="0" vertical="center" wrapText="1"/>
    </xf>
    <xf borderId="1" fillId="7" fontId="1" numFmtId="0" xfId="0" applyBorder="1" applyFill="1" applyFont="1"/>
    <xf borderId="0" fillId="0" fontId="8" numFmtId="0" xfId="0" applyFont="1"/>
    <xf borderId="2" fillId="8" fontId="1" numFmtId="0" xfId="0" applyAlignment="1" applyBorder="1" applyFill="1" applyFont="1">
      <alignment horizontal="left"/>
    </xf>
    <xf borderId="5" fillId="9" fontId="1" numFmtId="0" xfId="0" applyAlignment="1" applyBorder="1" applyFill="1" applyFont="1">
      <alignment horizontal="left"/>
    </xf>
    <xf borderId="2" fillId="10" fontId="1" numFmtId="0" xfId="0" applyAlignment="1" applyBorder="1" applyFill="1" applyFont="1">
      <alignment horizontal="left"/>
    </xf>
    <xf borderId="9" fillId="8" fontId="1" numFmtId="0" xfId="0" applyAlignment="1" applyBorder="1" applyFont="1">
      <alignment horizontal="left"/>
    </xf>
    <xf borderId="1" fillId="8" fontId="1" numFmtId="0" xfId="0" applyAlignment="1" applyBorder="1" applyFont="1">
      <alignment horizontal="left"/>
    </xf>
    <xf borderId="10" fillId="8" fontId="1" numFmtId="0" xfId="0" applyAlignment="1" applyBorder="1" applyFont="1">
      <alignment horizontal="left"/>
    </xf>
    <xf borderId="1" fillId="9" fontId="1" numFmtId="0" xfId="0" applyAlignment="1" applyBorder="1" applyFont="1">
      <alignment horizontal="left"/>
    </xf>
    <xf borderId="10" fillId="9" fontId="1" numFmtId="0" xfId="0" applyAlignment="1" applyBorder="1" applyFont="1">
      <alignment horizontal="left"/>
    </xf>
    <xf borderId="9" fillId="10" fontId="1" numFmtId="0" xfId="0" applyAlignment="1" applyBorder="1" applyFont="1">
      <alignment horizontal="left"/>
    </xf>
    <xf borderId="1" fillId="10" fontId="1" numFmtId="0" xfId="0" applyAlignment="1" applyBorder="1" applyFont="1">
      <alignment horizontal="left"/>
    </xf>
    <xf borderId="10" fillId="10" fontId="1" numFmtId="0" xfId="0" applyAlignment="1" applyBorder="1" applyFont="1">
      <alignment horizontal="left"/>
    </xf>
    <xf borderId="0" fillId="0" fontId="7" numFmtId="0" xfId="0" applyFont="1"/>
    <xf borderId="1" fillId="10" fontId="7" numFmtId="0" xfId="0" applyAlignment="1" applyBorder="1" applyFont="1">
      <alignment horizontal="left"/>
    </xf>
    <xf borderId="10" fillId="10" fontId="7" numFmtId="0" xfId="0" applyAlignment="1" applyBorder="1" applyFont="1">
      <alignment horizontal="left"/>
    </xf>
    <xf borderId="10" fillId="8" fontId="7" numFmtId="0" xfId="0" applyAlignment="1" applyBorder="1" applyFont="1">
      <alignment horizontal="left"/>
    </xf>
    <xf borderId="0" fillId="0" fontId="8" numFmtId="0" xfId="0" applyAlignment="1" applyFont="1">
      <alignment horizontal="left"/>
    </xf>
    <xf borderId="11" fillId="8" fontId="1" numFmtId="0" xfId="0" applyAlignment="1" applyBorder="1" applyFont="1">
      <alignment horizontal="left"/>
    </xf>
    <xf borderId="12" fillId="8" fontId="1" numFmtId="0" xfId="0" applyAlignment="1" applyBorder="1" applyFont="1">
      <alignment horizontal="left"/>
    </xf>
    <xf borderId="13" fillId="8" fontId="1" numFmtId="0" xfId="0" applyAlignment="1" applyBorder="1" applyFont="1">
      <alignment horizontal="left"/>
    </xf>
    <xf borderId="12" fillId="9" fontId="1" numFmtId="0" xfId="0" applyAlignment="1" applyBorder="1" applyFont="1">
      <alignment horizontal="left"/>
    </xf>
    <xf borderId="13" fillId="9" fontId="1" numFmtId="0" xfId="0" applyAlignment="1" applyBorder="1" applyFont="1">
      <alignment horizontal="left"/>
    </xf>
    <xf borderId="11" fillId="10" fontId="1" numFmtId="0" xfId="0" applyAlignment="1" applyBorder="1" applyFont="1">
      <alignment horizontal="left"/>
    </xf>
    <xf borderId="12" fillId="10" fontId="1" numFmtId="0" xfId="0" applyAlignment="1" applyBorder="1" applyFont="1">
      <alignment horizontal="left"/>
    </xf>
    <xf borderId="13" fillId="10" fontId="1" numFmtId="0" xfId="0" applyAlignment="1" applyBorder="1" applyFont="1">
      <alignment horizontal="left"/>
    </xf>
    <xf borderId="0" fillId="0" fontId="9" numFmtId="0" xfId="0" applyFont="1"/>
    <xf borderId="0" fillId="0" fontId="9" numFmtId="0" xfId="0" applyAlignment="1" applyFont="1">
      <alignment horizontal="left"/>
    </xf>
    <xf borderId="1" fillId="7" fontId="8" numFmtId="0" xfId="0" applyBorder="1" applyFont="1"/>
    <xf borderId="0" fillId="0" fontId="4" numFmtId="0" xfId="0" applyFont="1"/>
    <xf borderId="1" fillId="7" fontId="1" numFmtId="0" xfId="0" applyAlignment="1" applyBorder="1" applyFont="1">
      <alignment horizontal="left"/>
    </xf>
    <xf borderId="1" fillId="2" fontId="1" numFmtId="0" xfId="0" applyBorder="1" applyFont="1"/>
    <xf borderId="0" fillId="0" fontId="10" numFmtId="0" xfId="0" applyFont="1"/>
    <xf borderId="0" fillId="0" fontId="7" numFmtId="0" xfId="0" applyAlignment="1" applyFont="1">
      <alignment horizontal="left"/>
    </xf>
    <xf borderId="0" fillId="0" fontId="11" numFmtId="0" xfId="0" applyAlignment="1" applyFont="1">
      <alignment readingOrder="0"/>
    </xf>
    <xf borderId="0" fillId="0" fontId="1" numFmtId="0" xfId="0" applyAlignment="1" applyFont="1">
      <alignment readingOrder="0"/>
    </xf>
    <xf borderId="0" fillId="0" fontId="12" numFmtId="0" xfId="0" applyAlignment="1" applyFont="1">
      <alignment readingOrder="0" shrinkToFit="0" wrapText="1"/>
    </xf>
    <xf borderId="0" fillId="0" fontId="1"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000">
                <a:solidFill>
                  <a:srgbClr val="000000"/>
                </a:solidFill>
                <a:latin typeface="Arial"/>
              </a:defRPr>
            </a:pPr>
            <a:r>
              <a:rPr b="1" i="0" sz="1000">
                <a:solidFill>
                  <a:srgbClr val="000000"/>
                </a:solidFill>
                <a:latin typeface="Arial"/>
              </a:rPr>
              <a:t>Bitcoin electericity consumption  (Twh)</a:t>
            </a:r>
          </a:p>
        </c:rich>
      </c:tx>
      <c:layout>
        <c:manualLayout>
          <c:xMode val="edge"/>
          <c:yMode val="edge"/>
          <c:x val="0.2676773295170333"/>
          <c:y val="0.04575972121131917"/>
        </c:manualLayout>
      </c:layout>
      <c:overlay val="0"/>
    </c:title>
    <c:plotArea>
      <c:layout/>
      <c:lineChart>
        <c:varyColors val="0"/>
        <c:ser>
          <c:idx val="0"/>
          <c:order val="0"/>
          <c:tx>
            <c:v>Bitcoin electericity consumption  (Twh) [2]</c:v>
          </c:tx>
          <c:spPr>
            <a:ln cmpd="sng" w="19050">
              <a:solidFill>
                <a:schemeClr val="accent1"/>
              </a:solidFill>
            </a:ln>
          </c:spPr>
          <c:marker>
            <c:symbol val="none"/>
          </c:marker>
          <c:cat>
            <c:strRef>
              <c:f>'Bitcoin Electericity Use'!$B$2:$B$17</c:f>
            </c:strRef>
          </c:cat>
          <c:val>
            <c:numRef>
              <c:f>'Bitcoin Electericity Use'!$C$2:$C$17</c:f>
              <c:numCache/>
            </c:numRef>
          </c:val>
          <c:smooth val="0"/>
        </c:ser>
        <c:axId val="1291260967"/>
        <c:axId val="48749830"/>
      </c:lineChart>
      <c:catAx>
        <c:axId val="129126096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chemeClr val="dk1"/>
                </a:solidFill>
                <a:latin typeface="+mn-lt"/>
              </a:defRPr>
            </a:pPr>
          </a:p>
        </c:txPr>
        <c:crossAx val="48749830"/>
      </c:catAx>
      <c:valAx>
        <c:axId val="48749830"/>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chemeClr val="dk1"/>
                </a:solidFill>
                <a:latin typeface="+mn-lt"/>
              </a:defRPr>
            </a:pPr>
          </a:p>
        </c:txPr>
        <c:crossAx val="1291260967"/>
      </c:valAx>
      <c:spPr>
        <a:solidFill>
          <a:schemeClr val="lt1"/>
        </a:solidFill>
      </c:spPr>
    </c:plotArea>
    <c:plotVisOnly val="1"/>
  </c:chart>
  <c:spPr>
    <a:solidFill>
      <a:schemeClr val="lt1"/>
    </a:solidFill>
  </c:spPr>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57150</xdr:colOff>
      <xdr:row>2</xdr:row>
      <xdr:rowOff>66675</xdr:rowOff>
    </xdr:from>
    <xdr:ext cx="5181600" cy="2628900"/>
    <xdr:graphicFrame>
      <xdr:nvGraphicFramePr>
        <xdr:cNvPr id="1258127417"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beci.org/%20%5b2%5d"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statista.com/statistics/496692/sub-saharan-africa-power-consumption-per-capita-by-key-country/" TargetMode="Externa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0"/>
    <col customWidth="1" min="2" max="2" width="29.13"/>
    <col customWidth="1" min="3" max="3" width="30.75"/>
    <col customWidth="1" min="4" max="4" width="28.63"/>
    <col customWidth="1" min="5" max="5" width="30.5"/>
    <col customWidth="1" min="6" max="6" width="12.88"/>
    <col customWidth="1" min="7" max="7" width="11.13"/>
    <col customWidth="1" min="8" max="8" width="11.5"/>
    <col customWidth="1" min="9" max="9" width="9.88"/>
    <col customWidth="1" min="10" max="10" width="10.13"/>
    <col customWidth="1" min="11" max="11" width="12.13"/>
    <col customWidth="1" min="12" max="12" width="11.5"/>
    <col customWidth="1" min="13" max="13" width="11.63"/>
    <col customWidth="1" min="14" max="14" width="13.38"/>
    <col customWidth="1" min="15" max="15" width="15.0"/>
    <col customWidth="1" min="16" max="16" width="13.0"/>
    <col customWidth="1" min="17" max="17" width="15.5"/>
    <col customWidth="1" min="18" max="18" width="13.75"/>
    <col customWidth="1" min="19" max="19" width="11.88"/>
    <col customWidth="1" min="20" max="20" width="11.63"/>
    <col customWidth="1" min="21" max="21" width="10.75"/>
    <col customWidth="1" min="22" max="22" width="12.5"/>
    <col customWidth="1" min="23" max="23" width="12.0"/>
    <col customWidth="1" min="24" max="24" width="12.25"/>
    <col customWidth="1" min="25" max="25" width="7.75"/>
  </cols>
  <sheetData>
    <row r="1" ht="14.25" customHeight="1">
      <c r="A1" s="1" t="s">
        <v>0</v>
      </c>
      <c r="B1" s="1" t="s">
        <v>1</v>
      </c>
      <c r="C1" s="1" t="s">
        <v>2</v>
      </c>
      <c r="D1" s="1" t="s">
        <v>3</v>
      </c>
      <c r="E1" s="1" t="s">
        <v>4</v>
      </c>
      <c r="F1" s="2" t="s">
        <v>5</v>
      </c>
      <c r="G1" s="3"/>
      <c r="H1" s="4"/>
      <c r="I1" s="5" t="s">
        <v>6</v>
      </c>
      <c r="J1" s="3"/>
      <c r="K1" s="4"/>
      <c r="L1" s="6" t="s">
        <v>7</v>
      </c>
      <c r="M1" s="3"/>
      <c r="N1" s="4"/>
      <c r="O1" s="7" t="s">
        <v>8</v>
      </c>
      <c r="P1" s="8" t="s">
        <v>9</v>
      </c>
      <c r="Q1" s="8"/>
      <c r="R1" s="8"/>
      <c r="S1" s="9" t="s">
        <v>10</v>
      </c>
      <c r="T1" s="9"/>
      <c r="U1" s="9"/>
      <c r="V1" s="10" t="s">
        <v>11</v>
      </c>
      <c r="W1" s="10"/>
      <c r="X1" s="10"/>
      <c r="Y1" s="11"/>
    </row>
    <row r="2" ht="14.25" customHeight="1">
      <c r="A2" s="12"/>
      <c r="B2" s="12"/>
      <c r="C2" s="12"/>
      <c r="D2" s="12"/>
      <c r="E2" s="12"/>
      <c r="F2" s="13" t="s">
        <v>12</v>
      </c>
      <c r="G2" s="13" t="s">
        <v>13</v>
      </c>
      <c r="H2" s="13" t="s">
        <v>14</v>
      </c>
      <c r="I2" s="14" t="s">
        <v>12</v>
      </c>
      <c r="J2" s="14" t="s">
        <v>13</v>
      </c>
      <c r="K2" s="14" t="s">
        <v>14</v>
      </c>
      <c r="L2" s="15" t="s">
        <v>12</v>
      </c>
      <c r="M2" s="15" t="s">
        <v>13</v>
      </c>
      <c r="N2" s="15" t="s">
        <v>14</v>
      </c>
      <c r="O2" s="16"/>
      <c r="P2" s="13" t="s">
        <v>12</v>
      </c>
      <c r="Q2" s="13" t="s">
        <v>13</v>
      </c>
      <c r="R2" s="13" t="s">
        <v>14</v>
      </c>
      <c r="S2" s="14" t="s">
        <v>12</v>
      </c>
      <c r="T2" s="14" t="s">
        <v>13</v>
      </c>
      <c r="U2" s="14" t="s">
        <v>14</v>
      </c>
      <c r="V2" s="15" t="s">
        <v>12</v>
      </c>
      <c r="W2" s="15" t="s">
        <v>13</v>
      </c>
      <c r="X2" s="15" t="s">
        <v>14</v>
      </c>
      <c r="Y2" s="11"/>
    </row>
    <row r="3" ht="14.25" customHeight="1">
      <c r="A3" s="12" t="s">
        <v>15</v>
      </c>
      <c r="B3" s="12">
        <v>7170.614</v>
      </c>
      <c r="C3" s="12">
        <v>6833.1</v>
      </c>
      <c r="D3" s="12">
        <v>65.08</v>
      </c>
      <c r="E3" s="12">
        <f t="shared" ref="E3:E77" si="1">(D3*132)/100</f>
        <v>85.9056</v>
      </c>
      <c r="F3" s="8">
        <f>'Country Footprint'!O15</f>
        <v>42.96091371</v>
      </c>
      <c r="G3" s="8">
        <f>'Country Footprint'!P15</f>
        <v>48.25531688</v>
      </c>
      <c r="H3" s="8">
        <f>'Country Footprint'!Q15</f>
        <v>88.07280674</v>
      </c>
      <c r="I3" s="9">
        <f>'Country Footprint'!R15</f>
        <v>121128184.5</v>
      </c>
      <c r="J3" s="9">
        <f>'Country Footprint'!S15</f>
        <v>912015772.2</v>
      </c>
      <c r="K3" s="9">
        <f>'Country Footprint'!T15</f>
        <v>48072904148</v>
      </c>
      <c r="L3" s="10">
        <f>'Country Footprint'!U15</f>
        <v>80152394.66</v>
      </c>
      <c r="M3" s="10">
        <f>'Country Footprint'!V15</f>
        <v>1067466046</v>
      </c>
      <c r="N3" s="10">
        <f>'Country Footprint'!W15</f>
        <v>2128664092</v>
      </c>
      <c r="O3" s="17">
        <v>1.439323776E9</v>
      </c>
      <c r="P3" s="8">
        <f t="shared" ref="P3:P77" si="2">(F3/O3)*10^9</f>
        <v>29.84798447</v>
      </c>
      <c r="Q3" s="8">
        <f t="shared" ref="Q3:Q77" si="3">(G3/O3)*10^9</f>
        <v>33.52638071</v>
      </c>
      <c r="R3" s="8">
        <f t="shared" ref="R3:R77" si="4">(H3/O3)*10^9</f>
        <v>61.19040636</v>
      </c>
      <c r="S3" s="9">
        <f t="shared" ref="S3:S77" si="5">(I3/O3)*10^3</f>
        <v>84.1563146</v>
      </c>
      <c r="T3" s="9">
        <f t="shared" ref="T3:T77" si="6">(J3/O3)*10^3</f>
        <v>633.6418445</v>
      </c>
      <c r="U3" s="9">
        <f t="shared" ref="U3:U77" si="7">(K3/O3)*10^3</f>
        <v>33399.64569</v>
      </c>
      <c r="V3" s="10">
        <f t="shared" ref="V3:V77" si="8">(L3/O3)</f>
        <v>0.05568753605</v>
      </c>
      <c r="W3" s="10">
        <f t="shared" ref="W3:W77" si="9">(M3/O3)</f>
        <v>0.7416441417</v>
      </c>
      <c r="X3" s="10">
        <f t="shared" ref="X3:X77" si="10">(N3/O3)</f>
        <v>1.47893346</v>
      </c>
      <c r="Y3" s="11"/>
    </row>
    <row r="4" ht="14.25" customHeight="1">
      <c r="A4" s="12" t="s">
        <v>16</v>
      </c>
      <c r="B4" s="12">
        <v>4418.422</v>
      </c>
      <c r="C4" s="12">
        <v>4288.8</v>
      </c>
      <c r="D4" s="12">
        <v>7.24</v>
      </c>
      <c r="E4" s="12">
        <f t="shared" si="1"/>
        <v>9.5568</v>
      </c>
      <c r="F4" s="8">
        <f>'Country Footprint'!O31</f>
        <v>3.46925579</v>
      </c>
      <c r="G4" s="8">
        <f>'Country Footprint'!P31</f>
        <v>4.007976136</v>
      </c>
      <c r="H4" s="8">
        <f>'Country Footprint'!Q31</f>
        <v>6.524529083</v>
      </c>
      <c r="I4" s="9">
        <f>'Country Footprint'!R31</f>
        <v>11857963.18</v>
      </c>
      <c r="J4" s="9">
        <f>'Country Footprint'!S31</f>
        <v>59779348.57</v>
      </c>
      <c r="K4" s="9">
        <f>'Country Footprint'!T31</f>
        <v>2222221297</v>
      </c>
      <c r="L4" s="10">
        <f>'Country Footprint'!U31</f>
        <v>5238527.922</v>
      </c>
      <c r="M4" s="10">
        <f>'Country Footprint'!V31</f>
        <v>88106413.51</v>
      </c>
      <c r="N4" s="10">
        <f>'Country Footprint'!W31</f>
        <v>165531665.5</v>
      </c>
      <c r="O4" s="18">
        <v>3.31002651E8</v>
      </c>
      <c r="P4" s="8">
        <f t="shared" si="2"/>
        <v>10.48105137</v>
      </c>
      <c r="Q4" s="8">
        <f t="shared" si="3"/>
        <v>12.10859226</v>
      </c>
      <c r="R4" s="8">
        <f t="shared" si="4"/>
        <v>19.71141036</v>
      </c>
      <c r="S4" s="9">
        <f t="shared" si="5"/>
        <v>35.82437525</v>
      </c>
      <c r="T4" s="9">
        <f t="shared" si="6"/>
        <v>180.6008151</v>
      </c>
      <c r="U4" s="9">
        <f t="shared" si="7"/>
        <v>6713.605737</v>
      </c>
      <c r="V4" s="10">
        <f t="shared" si="8"/>
        <v>0.01582624159</v>
      </c>
      <c r="W4" s="10">
        <f t="shared" si="9"/>
        <v>0.2661803863</v>
      </c>
      <c r="X4" s="10">
        <f t="shared" si="10"/>
        <v>0.500091661</v>
      </c>
      <c r="Y4" s="11"/>
    </row>
    <row r="5" ht="14.25" customHeight="1">
      <c r="A5" s="12" t="s">
        <v>17</v>
      </c>
      <c r="B5" s="12">
        <v>1112.321</v>
      </c>
      <c r="C5" s="12">
        <v>999.4</v>
      </c>
      <c r="D5" s="12">
        <v>6.9</v>
      </c>
      <c r="E5" s="12">
        <f t="shared" si="1"/>
        <v>9.108</v>
      </c>
      <c r="F5" s="8">
        <f>'Country Footprint'!O47</f>
        <v>2.900296315</v>
      </c>
      <c r="G5" s="8">
        <f>'Country Footprint'!P47</f>
        <v>3.415996972</v>
      </c>
      <c r="H5" s="8">
        <f>'Country Footprint'!Q47</f>
        <v>7.853556366</v>
      </c>
      <c r="I5" s="9">
        <f>'Country Footprint'!R47</f>
        <v>3505597.31</v>
      </c>
      <c r="J5" s="9">
        <f>'Country Footprint'!S47</f>
        <v>69792742.74</v>
      </c>
      <c r="K5" s="9">
        <f>'Country Footprint'!T47</f>
        <v>4926943322</v>
      </c>
      <c r="L5" s="10">
        <f>'Country Footprint'!U47</f>
        <v>6123857.766</v>
      </c>
      <c r="M5" s="10">
        <f>'Country Footprint'!V47</f>
        <v>24513816.22</v>
      </c>
      <c r="N5" s="10">
        <f>'Country Footprint'!W47</f>
        <v>55188091.83</v>
      </c>
      <c r="O5" s="18">
        <v>1.45934462E8</v>
      </c>
      <c r="P5" s="8">
        <f t="shared" si="2"/>
        <v>19.87396449</v>
      </c>
      <c r="Q5" s="8">
        <f t="shared" si="3"/>
        <v>23.40774704</v>
      </c>
      <c r="R5" s="8">
        <f t="shared" si="4"/>
        <v>53.81563929</v>
      </c>
      <c r="S5" s="9">
        <f t="shared" si="5"/>
        <v>24.0217236</v>
      </c>
      <c r="T5" s="9">
        <f t="shared" si="6"/>
        <v>478.2471651</v>
      </c>
      <c r="U5" s="9">
        <f t="shared" si="7"/>
        <v>33761.34228</v>
      </c>
      <c r="V5" s="10">
        <f t="shared" si="8"/>
        <v>0.04196306809</v>
      </c>
      <c r="W5" s="10">
        <f t="shared" si="9"/>
        <v>0.1679782546</v>
      </c>
      <c r="X5" s="10">
        <f t="shared" si="10"/>
        <v>0.378170386</v>
      </c>
      <c r="Y5" s="11"/>
    </row>
    <row r="6" ht="14.25" customHeight="1">
      <c r="A6" s="12" t="s">
        <v>18</v>
      </c>
      <c r="B6" s="12">
        <v>107.604</v>
      </c>
      <c r="C6" s="12">
        <v>97.6</v>
      </c>
      <c r="D6" s="12">
        <v>6.17</v>
      </c>
      <c r="E6" s="12">
        <f t="shared" si="1"/>
        <v>8.1444</v>
      </c>
      <c r="F6" s="8">
        <f>'Country Footprint'!O63</f>
        <v>4.862268713</v>
      </c>
      <c r="G6" s="8">
        <f>'Country Footprint'!P63</f>
        <v>5.464703633</v>
      </c>
      <c r="H6" s="8">
        <f>'Country Footprint'!Q63</f>
        <v>7.951909645</v>
      </c>
      <c r="I6" s="9">
        <f>'Country Footprint'!R63</f>
        <v>2914935.201</v>
      </c>
      <c r="J6" s="9">
        <f>'Country Footprint'!S63</f>
        <v>53227455.04</v>
      </c>
      <c r="K6" s="9">
        <f>'Country Footprint'!T63</f>
        <v>2503262912</v>
      </c>
      <c r="L6" s="10">
        <f>'Country Footprint'!U63</f>
        <v>3912315.325</v>
      </c>
      <c r="M6" s="10">
        <f>'Country Footprint'!V63</f>
        <v>36878122.34</v>
      </c>
      <c r="N6" s="10">
        <f>'Country Footprint'!W63</f>
        <v>100427058.1</v>
      </c>
      <c r="O6" s="18">
        <v>1.8776707E7</v>
      </c>
      <c r="P6" s="8">
        <f t="shared" si="2"/>
        <v>258.9521535</v>
      </c>
      <c r="Q6" s="8">
        <f t="shared" si="3"/>
        <v>291.036316</v>
      </c>
      <c r="R6" s="8">
        <f t="shared" si="4"/>
        <v>423.4986276</v>
      </c>
      <c r="S6" s="9">
        <f t="shared" si="5"/>
        <v>155.242088</v>
      </c>
      <c r="T6" s="9">
        <f t="shared" si="6"/>
        <v>2834.759846</v>
      </c>
      <c r="U6" s="9">
        <f t="shared" si="7"/>
        <v>133317.4615</v>
      </c>
      <c r="V6" s="10">
        <f t="shared" si="8"/>
        <v>0.2083600349</v>
      </c>
      <c r="W6" s="10">
        <f t="shared" si="9"/>
        <v>1.964035671</v>
      </c>
      <c r="X6" s="10">
        <f t="shared" si="10"/>
        <v>5.348491517</v>
      </c>
      <c r="Y6" s="11"/>
    </row>
    <row r="7" ht="14.25" customHeight="1">
      <c r="A7" s="12" t="s">
        <v>19</v>
      </c>
      <c r="B7" s="12">
        <v>170.47</v>
      </c>
      <c r="C7" s="12">
        <v>157.2</v>
      </c>
      <c r="D7" s="12">
        <v>4.33</v>
      </c>
      <c r="E7" s="12">
        <f t="shared" si="1"/>
        <v>5.7156</v>
      </c>
      <c r="F7" s="8">
        <v>2.8257838220097384</v>
      </c>
      <c r="G7" s="8">
        <v>3.2309381866322524</v>
      </c>
      <c r="H7" s="8">
        <v>5.742309558390334</v>
      </c>
      <c r="I7" s="9">
        <v>5567140.576126334</v>
      </c>
      <c r="J7" s="9">
        <v>5.063609765886943E7</v>
      </c>
      <c r="K7" s="9">
        <v>2.7725920464079666E9</v>
      </c>
      <c r="L7" s="10">
        <v>4243733.252771749</v>
      </c>
      <c r="M7" s="10">
        <v>4.490970253205843E7</v>
      </c>
      <c r="N7" s="10">
        <v>9.269156866498505E7</v>
      </c>
      <c r="O7" s="18">
        <v>3.2365999E7</v>
      </c>
      <c r="P7" s="8">
        <f t="shared" si="2"/>
        <v>87.30717139</v>
      </c>
      <c r="Q7" s="8">
        <f t="shared" si="3"/>
        <v>99.82507219</v>
      </c>
      <c r="R7" s="8">
        <f t="shared" si="4"/>
        <v>177.4179613</v>
      </c>
      <c r="S7" s="9">
        <f t="shared" si="5"/>
        <v>172.0058317</v>
      </c>
      <c r="T7" s="9">
        <f t="shared" si="6"/>
        <v>1564.484311</v>
      </c>
      <c r="U7" s="9">
        <f t="shared" si="7"/>
        <v>85663.72527</v>
      </c>
      <c r="V7" s="10">
        <f t="shared" si="8"/>
        <v>0.1311170174</v>
      </c>
      <c r="W7" s="10">
        <f t="shared" si="9"/>
        <v>1.387558052</v>
      </c>
      <c r="X7" s="10">
        <f t="shared" si="10"/>
        <v>2.863856254</v>
      </c>
      <c r="Y7" s="11"/>
    </row>
    <row r="8" ht="14.25" customHeight="1">
      <c r="A8" s="12" t="s">
        <v>20</v>
      </c>
      <c r="B8" s="12">
        <v>309.842</v>
      </c>
      <c r="C8" s="12">
        <v>273.3</v>
      </c>
      <c r="D8" s="12">
        <v>3.82</v>
      </c>
      <c r="E8" s="12">
        <f t="shared" si="1"/>
        <v>5.0424</v>
      </c>
      <c r="F8" s="8">
        <v>2.028966961734304</v>
      </c>
      <c r="G8" s="8">
        <v>2.3916485869210757</v>
      </c>
      <c r="H8" s="8">
        <v>3.708083823145991</v>
      </c>
      <c r="I8" s="9">
        <v>1821521.3475664116</v>
      </c>
      <c r="J8" s="9">
        <v>1.8934260903286852E7</v>
      </c>
      <c r="K8" s="9">
        <v>8.347401878437775E8</v>
      </c>
      <c r="L8" s="10">
        <v>1333102.7473357392</v>
      </c>
      <c r="M8" s="10">
        <v>3858145.0625802837</v>
      </c>
      <c r="N8" s="10">
        <v>9399150.968816366</v>
      </c>
      <c r="O8" s="18">
        <v>8.3992949E7</v>
      </c>
      <c r="P8" s="8">
        <f t="shared" si="2"/>
        <v>24.15639629</v>
      </c>
      <c r="Q8" s="8">
        <f t="shared" si="3"/>
        <v>28.47439714</v>
      </c>
      <c r="R8" s="8">
        <f t="shared" si="4"/>
        <v>44.1475608</v>
      </c>
      <c r="S8" s="9">
        <f t="shared" si="5"/>
        <v>21.68659833</v>
      </c>
      <c r="T8" s="9">
        <f t="shared" si="6"/>
        <v>225.4267903</v>
      </c>
      <c r="U8" s="9">
        <f t="shared" si="7"/>
        <v>9938.217407</v>
      </c>
      <c r="V8" s="10">
        <f t="shared" si="8"/>
        <v>0.01587160307</v>
      </c>
      <c r="W8" s="10">
        <f t="shared" si="9"/>
        <v>0.0459341541</v>
      </c>
      <c r="X8" s="10">
        <f t="shared" si="10"/>
        <v>0.1119040477</v>
      </c>
      <c r="Y8" s="11"/>
    </row>
    <row r="9" ht="14.25" customHeight="1">
      <c r="A9" s="12" t="s">
        <v>21</v>
      </c>
      <c r="B9" s="12">
        <v>653.924</v>
      </c>
      <c r="C9" s="12">
        <v>572.1</v>
      </c>
      <c r="D9" s="12">
        <v>0.82</v>
      </c>
      <c r="E9" s="12">
        <f t="shared" si="1"/>
        <v>1.0824</v>
      </c>
      <c r="F9" s="8">
        <f>'Country Footprint'!O111</f>
        <v>0.1159955168</v>
      </c>
      <c r="G9" s="8">
        <f>'Country Footprint'!P111</f>
        <v>0.1497283183</v>
      </c>
      <c r="H9" s="8">
        <f>'Country Footprint'!Q111</f>
        <v>1.595040547</v>
      </c>
      <c r="I9" s="9">
        <f>'Country Footprint'!R111</f>
        <v>2022744.193</v>
      </c>
      <c r="J9" s="9">
        <f>'Country Footprint'!S111</f>
        <v>24515133.53</v>
      </c>
      <c r="K9" s="9">
        <f>'Country Footprint'!T111</f>
        <v>1978370305</v>
      </c>
      <c r="L9" s="10">
        <f>'Country Footprint'!U111</f>
        <v>2409210.578</v>
      </c>
      <c r="M9" s="10">
        <f>'Country Footprint'!V111</f>
        <v>15675065.74</v>
      </c>
      <c r="N9" s="10">
        <f>'Country Footprint'!W111</f>
        <v>26617280.34</v>
      </c>
      <c r="O9" s="18">
        <v>3.7742154E7</v>
      </c>
      <c r="P9" s="8">
        <f t="shared" si="2"/>
        <v>3.073367695</v>
      </c>
      <c r="Q9" s="8">
        <f t="shared" si="3"/>
        <v>3.967137603</v>
      </c>
      <c r="R9" s="8">
        <f t="shared" si="4"/>
        <v>42.26151339</v>
      </c>
      <c r="S9" s="9">
        <f t="shared" si="5"/>
        <v>53.5937666</v>
      </c>
      <c r="T9" s="9">
        <f t="shared" si="6"/>
        <v>649.5425125</v>
      </c>
      <c r="U9" s="9">
        <f t="shared" si="7"/>
        <v>52418.05503</v>
      </c>
      <c r="V9" s="10">
        <f t="shared" si="8"/>
        <v>0.06383341496</v>
      </c>
      <c r="W9" s="10">
        <f t="shared" si="9"/>
        <v>0.41531985</v>
      </c>
      <c r="X9" s="10">
        <f t="shared" si="10"/>
        <v>0.7052400968</v>
      </c>
      <c r="Y9" s="11"/>
    </row>
    <row r="10" ht="12.75" customHeight="1">
      <c r="A10" s="12" t="s">
        <v>22</v>
      </c>
      <c r="B10" s="12">
        <v>628.372</v>
      </c>
      <c r="C10" s="12">
        <v>567.8</v>
      </c>
      <c r="D10" s="12">
        <v>0.56</v>
      </c>
      <c r="E10" s="12">
        <f t="shared" si="1"/>
        <v>0.7392</v>
      </c>
      <c r="F10" s="8">
        <f>'Country Footprint'!O127</f>
        <v>0.2614790958</v>
      </c>
      <c r="G10" s="8">
        <f>'Country Footprint'!P127</f>
        <v>0.3008904558</v>
      </c>
      <c r="H10" s="8">
        <f>'Country Footprint'!Q127</f>
        <v>0.4335454537</v>
      </c>
      <c r="I10" s="9">
        <f>'Country Footprint'!R127</f>
        <v>3936788.409</v>
      </c>
      <c r="J10" s="9">
        <f>'Country Footprint'!S127</f>
        <v>9190011.13</v>
      </c>
      <c r="K10" s="9">
        <f>'Country Footprint'!T127</f>
        <v>106279067.6</v>
      </c>
      <c r="L10" s="10">
        <f>'Country Footprint'!U127</f>
        <v>908190.6025</v>
      </c>
      <c r="M10" s="10">
        <f>'Country Footprint'!V127</f>
        <v>28691058.93</v>
      </c>
      <c r="N10" s="10">
        <f>'Country Footprint'!W127</f>
        <v>48474327.42</v>
      </c>
      <c r="O10" s="18">
        <v>8.3783942E7</v>
      </c>
      <c r="P10" s="8">
        <f t="shared" si="2"/>
        <v>3.120873637</v>
      </c>
      <c r="Q10" s="8">
        <f t="shared" si="3"/>
        <v>3.591266401</v>
      </c>
      <c r="R10" s="8">
        <f t="shared" si="4"/>
        <v>5.174564999</v>
      </c>
      <c r="S10" s="9">
        <f t="shared" si="5"/>
        <v>46.98738583</v>
      </c>
      <c r="T10" s="9">
        <f t="shared" si="6"/>
        <v>109.6870225</v>
      </c>
      <c r="U10" s="9">
        <f t="shared" si="7"/>
        <v>1268.489702</v>
      </c>
      <c r="V10" s="10">
        <f t="shared" si="8"/>
        <v>0.01083967382</v>
      </c>
      <c r="W10" s="10">
        <f t="shared" si="9"/>
        <v>0.3424410244</v>
      </c>
      <c r="X10" s="10">
        <f t="shared" si="10"/>
        <v>0.5785634606</v>
      </c>
      <c r="Y10" s="11"/>
    </row>
    <row r="11" ht="14.25" customHeight="1">
      <c r="A11" s="12" t="s">
        <v>23</v>
      </c>
      <c r="B11" s="12">
        <v>146.307</v>
      </c>
      <c r="C11" s="12">
        <v>127.7</v>
      </c>
      <c r="D11" s="12">
        <v>0.48</v>
      </c>
      <c r="E11" s="12">
        <f t="shared" si="1"/>
        <v>0.6336</v>
      </c>
      <c r="F11" s="8">
        <f>'Country Footprint'!O143</f>
        <v>0.005991128565</v>
      </c>
      <c r="G11" s="8">
        <f>'Country Footprint'!P143</f>
        <v>0.02093051944</v>
      </c>
      <c r="H11" s="8">
        <f>'Country Footprint'!Q143</f>
        <v>1.338988495</v>
      </c>
      <c r="I11" s="9">
        <f>'Country Footprint'!R143</f>
        <v>656454.2681</v>
      </c>
      <c r="J11" s="9">
        <f>'Country Footprint'!S143</f>
        <v>20290412.04</v>
      </c>
      <c r="K11" s="9">
        <f>'Country Footprint'!T143</f>
        <v>1853925589</v>
      </c>
      <c r="L11" s="10">
        <f>'Country Footprint'!U143</f>
        <v>2001778.713</v>
      </c>
      <c r="M11" s="10">
        <f>'Country Footprint'!V143</f>
        <v>6069849.944</v>
      </c>
      <c r="N11" s="10">
        <f>'Country Footprint'!W143</f>
        <v>10263941.61</v>
      </c>
      <c r="O11" s="18">
        <v>5421241.0</v>
      </c>
      <c r="P11" s="8">
        <f t="shared" si="2"/>
        <v>1.105121238</v>
      </c>
      <c r="Q11" s="8">
        <f t="shared" si="3"/>
        <v>3.860835451</v>
      </c>
      <c r="R11" s="8">
        <f t="shared" si="4"/>
        <v>246.9892955</v>
      </c>
      <c r="S11" s="9">
        <f t="shared" si="5"/>
        <v>121.0892982</v>
      </c>
      <c r="T11" s="9">
        <f t="shared" si="6"/>
        <v>3742.761489</v>
      </c>
      <c r="U11" s="9">
        <f t="shared" si="7"/>
        <v>341974.3909</v>
      </c>
      <c r="V11" s="10">
        <f t="shared" si="8"/>
        <v>0.3692473205</v>
      </c>
      <c r="W11" s="10">
        <f t="shared" si="9"/>
        <v>1.119642153</v>
      </c>
      <c r="X11" s="10">
        <f t="shared" si="10"/>
        <v>1.893282666</v>
      </c>
      <c r="Y11" s="11"/>
    </row>
    <row r="12" ht="14.25" customHeight="1">
      <c r="A12" s="12" t="s">
        <v>24</v>
      </c>
      <c r="B12" s="12">
        <v>99.666</v>
      </c>
      <c r="C12" s="12">
        <v>67.7</v>
      </c>
      <c r="D12" s="12">
        <v>0.42</v>
      </c>
      <c r="E12" s="12">
        <f t="shared" si="1"/>
        <v>0.5544</v>
      </c>
      <c r="F12" s="8">
        <f>'Country Footprint'!O159</f>
        <v>0.117666218</v>
      </c>
      <c r="G12" s="8">
        <f>'Country Footprint'!P159</f>
        <v>0.1403404592</v>
      </c>
      <c r="H12" s="8">
        <f>'Country Footprint'!Q159</f>
        <v>0.8809968082</v>
      </c>
      <c r="I12" s="9">
        <f>'Country Footprint'!R159</f>
        <v>457954.2518</v>
      </c>
      <c r="J12" s="9">
        <f>'Country Footprint'!S159</f>
        <v>11390494.85</v>
      </c>
      <c r="K12" s="9">
        <f>'Country Footprint'!T159</f>
        <v>993210156.2</v>
      </c>
      <c r="L12" s="10">
        <f>'Country Footprint'!U159</f>
        <v>1089873.458</v>
      </c>
      <c r="M12" s="10">
        <f>'Country Footprint'!V159</f>
        <v>3297623.029</v>
      </c>
      <c r="N12" s="10">
        <f>'Country Footprint'!W159</f>
        <v>5657580.933</v>
      </c>
      <c r="O12" s="18">
        <v>2.843594E7</v>
      </c>
      <c r="P12" s="8">
        <f t="shared" si="2"/>
        <v>4.137940155</v>
      </c>
      <c r="Q12" s="8">
        <f t="shared" si="3"/>
        <v>4.935319854</v>
      </c>
      <c r="R12" s="8">
        <f t="shared" si="4"/>
        <v>30.98180711</v>
      </c>
      <c r="S12" s="9">
        <f t="shared" si="5"/>
        <v>16.10476924</v>
      </c>
      <c r="T12" s="9">
        <f t="shared" si="6"/>
        <v>400.5668479</v>
      </c>
      <c r="U12" s="9">
        <f t="shared" si="7"/>
        <v>34927.98748</v>
      </c>
      <c r="V12" s="10">
        <f t="shared" si="8"/>
        <v>0.03832732301</v>
      </c>
      <c r="W12" s="10">
        <f t="shared" si="9"/>
        <v>0.1159667318</v>
      </c>
      <c r="X12" s="10">
        <f t="shared" si="10"/>
        <v>0.1989588153</v>
      </c>
      <c r="Y12" s="11"/>
    </row>
    <row r="13" ht="14.25" customHeight="1">
      <c r="A13" s="12" t="s">
        <v>25</v>
      </c>
      <c r="B13" s="12">
        <v>19.485</v>
      </c>
      <c r="C13" s="12">
        <v>19.3</v>
      </c>
      <c r="D13" s="12">
        <v>0.35</v>
      </c>
      <c r="E13" s="12">
        <f t="shared" si="1"/>
        <v>0.462</v>
      </c>
      <c r="F13" s="8">
        <f>'Country Footprint'!O175</f>
        <v>0.001193325265</v>
      </c>
      <c r="G13" s="8">
        <f>'Country Footprint'!P175</f>
        <v>0.01307877035</v>
      </c>
      <c r="H13" s="8">
        <f>'Country Footprint'!Q175</f>
        <v>0.719151157</v>
      </c>
      <c r="I13" s="9">
        <f>'Country Footprint'!R175</f>
        <v>351301.8756</v>
      </c>
      <c r="J13" s="9">
        <f>'Country Footprint'!S175</f>
        <v>11010710.52</v>
      </c>
      <c r="K13" s="9">
        <f>'Country Footprint'!T175</f>
        <v>987794843.9</v>
      </c>
      <c r="L13" s="10">
        <f>'Country Footprint'!U175</f>
        <v>1104107.776</v>
      </c>
      <c r="M13" s="10">
        <f>'Country Footprint'!V175</f>
        <v>3568555.098</v>
      </c>
      <c r="N13" s="10">
        <f>'Country Footprint'!W175</f>
        <v>6153336.762</v>
      </c>
      <c r="O13" s="18">
        <v>341243.0</v>
      </c>
      <c r="P13" s="8">
        <f t="shared" si="2"/>
        <v>3.496995586</v>
      </c>
      <c r="Q13" s="8">
        <f t="shared" si="3"/>
        <v>38.32685315</v>
      </c>
      <c r="R13" s="8">
        <f t="shared" si="4"/>
        <v>2107.445888</v>
      </c>
      <c r="S13" s="9">
        <f t="shared" si="5"/>
        <v>1029.477163</v>
      </c>
      <c r="T13" s="9">
        <f t="shared" si="6"/>
        <v>32266.48024</v>
      </c>
      <c r="U13" s="9">
        <f t="shared" si="7"/>
        <v>2894696.284</v>
      </c>
      <c r="V13" s="10">
        <f t="shared" si="8"/>
        <v>3.235547033</v>
      </c>
      <c r="W13" s="10">
        <f t="shared" si="9"/>
        <v>10.45751883</v>
      </c>
      <c r="X13" s="10">
        <f t="shared" si="10"/>
        <v>18.03212597</v>
      </c>
      <c r="Y13" s="11"/>
    </row>
    <row r="14" ht="13.5" customHeight="1">
      <c r="A14" s="12" t="s">
        <v>26</v>
      </c>
      <c r="B14" s="12">
        <v>65.016</v>
      </c>
      <c r="C14" s="12">
        <v>195.1</v>
      </c>
      <c r="D14" s="12">
        <v>0.29</v>
      </c>
      <c r="E14" s="12">
        <f t="shared" si="1"/>
        <v>0.3828</v>
      </c>
      <c r="F14" s="8">
        <f>'Country Footprint'!O191</f>
        <v>0.1611221741</v>
      </c>
      <c r="G14" s="8">
        <f>'Country Footprint'!P191</f>
        <v>0.1907695195</v>
      </c>
      <c r="H14" s="8">
        <f>'Country Footprint'!Q191</f>
        <v>0.2789917849</v>
      </c>
      <c r="I14" s="9">
        <f>'Country Footprint'!R191</f>
        <v>2558564.017</v>
      </c>
      <c r="J14" s="9">
        <f>'Country Footprint'!S191</f>
        <v>5694239.724</v>
      </c>
      <c r="K14" s="9">
        <f>'Country Footprint'!T191</f>
        <v>60305417.47</v>
      </c>
      <c r="L14" s="10">
        <f>'Country Footprint'!U191</f>
        <v>538825.5331</v>
      </c>
      <c r="M14" s="10">
        <f>'Country Footprint'!V191</f>
        <v>17721278.47</v>
      </c>
      <c r="N14" s="10">
        <f>'Country Footprint'!W191</f>
        <v>29399147.37</v>
      </c>
      <c r="O14" s="18">
        <v>6.9799978E7</v>
      </c>
      <c r="P14" s="8">
        <f t="shared" si="2"/>
        <v>2.30834133</v>
      </c>
      <c r="Q14" s="8">
        <f t="shared" si="3"/>
        <v>2.733088533</v>
      </c>
      <c r="R14" s="8">
        <f t="shared" si="4"/>
        <v>3.997018236</v>
      </c>
      <c r="S14" s="9">
        <f t="shared" si="5"/>
        <v>36.6556565</v>
      </c>
      <c r="T14" s="9">
        <f t="shared" si="6"/>
        <v>81.57939139</v>
      </c>
      <c r="U14" s="9">
        <f t="shared" si="7"/>
        <v>863.9747346</v>
      </c>
      <c r="V14" s="10">
        <f t="shared" si="8"/>
        <v>0.007719565945</v>
      </c>
      <c r="W14" s="10">
        <f t="shared" si="9"/>
        <v>0.253886591</v>
      </c>
      <c r="X14" s="10">
        <f t="shared" si="10"/>
        <v>0.4211913558</v>
      </c>
      <c r="Y14" s="11"/>
    </row>
    <row r="15" ht="14.25" customHeight="1">
      <c r="A15" s="12" t="s">
        <v>27</v>
      </c>
      <c r="B15" s="12">
        <v>49.431</v>
      </c>
      <c r="C15" s="12">
        <v>13.0</v>
      </c>
      <c r="D15" s="12">
        <v>0.29</v>
      </c>
      <c r="E15" s="12">
        <f t="shared" si="1"/>
        <v>0.3828</v>
      </c>
      <c r="F15" s="8">
        <f>'Country Footprint'!O207</f>
        <v>0.0003912818131</v>
      </c>
      <c r="G15" s="8">
        <f>'Country Footprint'!P207</f>
        <v>0.009195966264</v>
      </c>
      <c r="H15" s="8">
        <f>'Country Footprint'!Q207</f>
        <v>0.8421427519</v>
      </c>
      <c r="I15" s="9">
        <f>'Country Footprint'!R207</f>
        <v>413419.997</v>
      </c>
      <c r="J15" s="9">
        <f>'Country Footprint'!S207</f>
        <v>12823007.3</v>
      </c>
      <c r="K15" s="9">
        <f>'Country Footprint'!T207</f>
        <v>1173470027</v>
      </c>
      <c r="L15" s="10">
        <f>'Country Footprint'!U207</f>
        <v>1263198.625</v>
      </c>
      <c r="M15" s="10">
        <f>'Country Footprint'!V207</f>
        <v>3827875.876</v>
      </c>
      <c r="N15" s="10">
        <f>'Country Footprint'!W207</f>
        <v>6469109.248</v>
      </c>
      <c r="O15" s="18">
        <v>7132538.0</v>
      </c>
      <c r="P15" s="8">
        <f t="shared" si="2"/>
        <v>0.05485870711</v>
      </c>
      <c r="Q15" s="8">
        <f t="shared" si="3"/>
        <v>1.2892979</v>
      </c>
      <c r="R15" s="8">
        <f t="shared" si="4"/>
        <v>118.0705594</v>
      </c>
      <c r="S15" s="9">
        <f t="shared" si="5"/>
        <v>57.9625369</v>
      </c>
      <c r="T15" s="9">
        <f t="shared" si="6"/>
        <v>1797.818295</v>
      </c>
      <c r="U15" s="9">
        <f t="shared" si="7"/>
        <v>164523.4876</v>
      </c>
      <c r="V15" s="10">
        <f t="shared" si="8"/>
        <v>0.1771036657</v>
      </c>
      <c r="W15" s="10">
        <f t="shared" si="9"/>
        <v>0.5366779505</v>
      </c>
      <c r="X15" s="10">
        <f t="shared" si="10"/>
        <v>0.9069855986</v>
      </c>
      <c r="Y15" s="11"/>
    </row>
    <row r="16" ht="14.25" customHeight="1">
      <c r="A16" s="12" t="s">
        <v>28</v>
      </c>
      <c r="B16" s="12">
        <v>289.709</v>
      </c>
      <c r="C16" s="12">
        <v>315.6</v>
      </c>
      <c r="D16" s="12">
        <v>0.27</v>
      </c>
      <c r="E16" s="12">
        <f t="shared" si="1"/>
        <v>0.3564</v>
      </c>
      <c r="F16" s="8">
        <f>'Country Footprint'!O223</f>
        <v>0.1074057585</v>
      </c>
      <c r="G16" s="8">
        <f>'Country Footprint'!P223</f>
        <v>0.1287702738</v>
      </c>
      <c r="H16" s="8">
        <f>'Country Footprint'!Q223</f>
        <v>0.3066575871</v>
      </c>
      <c r="I16" s="9">
        <f>'Country Footprint'!R223</f>
        <v>1649857.09</v>
      </c>
      <c r="J16" s="9">
        <f>'Country Footprint'!S223</f>
        <v>5373093.305</v>
      </c>
      <c r="K16" s="9">
        <f>'Country Footprint'!T223</f>
        <v>201707989.8</v>
      </c>
      <c r="L16" s="10">
        <f>'Country Footprint'!U223</f>
        <v>525187.1175</v>
      </c>
      <c r="M16" s="10">
        <f>'Country Footprint'!V223</f>
        <v>11709935.38</v>
      </c>
      <c r="N16" s="10">
        <f>'Country Footprint'!W223</f>
        <v>19357315.95</v>
      </c>
      <c r="O16" s="18">
        <v>6.0461826E7</v>
      </c>
      <c r="P16" s="8">
        <f t="shared" si="2"/>
        <v>1.776422672</v>
      </c>
      <c r="Q16" s="8">
        <f t="shared" si="3"/>
        <v>2.129778115</v>
      </c>
      <c r="R16" s="8">
        <f t="shared" si="4"/>
        <v>5.071920705</v>
      </c>
      <c r="S16" s="9">
        <f t="shared" si="5"/>
        <v>27.28758292</v>
      </c>
      <c r="T16" s="9">
        <f t="shared" si="6"/>
        <v>88.8675328</v>
      </c>
      <c r="U16" s="9">
        <f t="shared" si="7"/>
        <v>3336.12137</v>
      </c>
      <c r="V16" s="10">
        <f t="shared" si="8"/>
        <v>0.008686259616</v>
      </c>
      <c r="W16" s="10">
        <f t="shared" si="9"/>
        <v>0.193674855</v>
      </c>
      <c r="X16" s="10">
        <f t="shared" si="10"/>
        <v>0.3201576471</v>
      </c>
      <c r="Y16" s="11"/>
    </row>
    <row r="17" ht="14.25" customHeight="1">
      <c r="A17" s="12" t="s">
        <v>29</v>
      </c>
      <c r="B17" s="12">
        <v>150.29</v>
      </c>
      <c r="C17" s="12">
        <v>136.8</v>
      </c>
      <c r="D17" s="12">
        <v>0.19</v>
      </c>
      <c r="E17" s="12">
        <f t="shared" si="1"/>
        <v>0.2508</v>
      </c>
      <c r="F17" s="8">
        <f>'Country Footprint'!O239</f>
        <v>0.06560623149</v>
      </c>
      <c r="G17" s="8">
        <f>'Country Footprint'!P239</f>
        <v>0.074813632</v>
      </c>
      <c r="H17" s="8">
        <f>'Country Footprint'!Q239</f>
        <v>0.1390490772</v>
      </c>
      <c r="I17" s="9">
        <f>'Country Footprint'!R239</f>
        <v>90877.80266</v>
      </c>
      <c r="J17" s="9">
        <f>'Country Footprint'!S239</f>
        <v>1169662.828</v>
      </c>
      <c r="K17" s="9">
        <f>'Country Footprint'!T239</f>
        <v>60527162.96</v>
      </c>
      <c r="L17" s="10">
        <f>'Country Footprint'!U239</f>
        <v>99883.26523</v>
      </c>
      <c r="M17" s="10">
        <f>'Country Footprint'!V239</f>
        <v>845842.7221</v>
      </c>
      <c r="N17" s="10">
        <f>'Country Footprint'!W239</f>
        <v>2033710.91</v>
      </c>
      <c r="O17" s="18">
        <v>4.3733762E7</v>
      </c>
      <c r="P17" s="8">
        <f t="shared" si="2"/>
        <v>1.500127784</v>
      </c>
      <c r="Q17" s="8">
        <f t="shared" si="3"/>
        <v>1.710660793</v>
      </c>
      <c r="R17" s="8">
        <f t="shared" si="4"/>
        <v>3.179444686</v>
      </c>
      <c r="S17" s="9">
        <f t="shared" si="5"/>
        <v>2.077978168</v>
      </c>
      <c r="T17" s="9">
        <f t="shared" si="6"/>
        <v>26.74507691</v>
      </c>
      <c r="U17" s="9">
        <f t="shared" si="7"/>
        <v>1383.991685</v>
      </c>
      <c r="V17" s="10">
        <f t="shared" si="8"/>
        <v>0.002283893739</v>
      </c>
      <c r="W17" s="10">
        <f t="shared" si="9"/>
        <v>0.01934072633</v>
      </c>
      <c r="X17" s="10">
        <f t="shared" si="10"/>
        <v>0.04650208024</v>
      </c>
      <c r="Y17" s="11"/>
    </row>
    <row r="18" ht="14.25" customHeight="1">
      <c r="A18" s="12" t="s">
        <v>30</v>
      </c>
      <c r="B18" s="12">
        <v>553.215</v>
      </c>
      <c r="C18" s="12">
        <v>480.4</v>
      </c>
      <c r="D18" s="12">
        <v>0.18</v>
      </c>
      <c r="E18" s="12">
        <f t="shared" si="1"/>
        <v>0.2376</v>
      </c>
      <c r="F18" s="8">
        <f>'Country Footprint'!O255</f>
        <v>0.01119882938</v>
      </c>
      <c r="G18" s="8">
        <f>'Country Footprint'!P255</f>
        <v>0.01518322741</v>
      </c>
      <c r="H18" s="8">
        <f>'Country Footprint'!Q255</f>
        <v>0.09929765569</v>
      </c>
      <c r="I18" s="9">
        <f>'Country Footprint'!R255</f>
        <v>231053.2653</v>
      </c>
      <c r="J18" s="9">
        <f>'Country Footprint'!S255</f>
        <v>1506888.85</v>
      </c>
      <c r="K18" s="9">
        <f>'Country Footprint'!T255</f>
        <v>91902037.96</v>
      </c>
      <c r="L18" s="10">
        <f>'Country Footprint'!U255</f>
        <v>153137.474</v>
      </c>
      <c r="M18" s="10">
        <f>'Country Footprint'!V255</f>
        <v>1652198.026</v>
      </c>
      <c r="N18" s="10">
        <f>'Country Footprint'!W255</f>
        <v>2869159.066</v>
      </c>
      <c r="O18" s="18">
        <v>6.5273511E7</v>
      </c>
      <c r="P18" s="8">
        <f t="shared" si="2"/>
        <v>0.1715677494</v>
      </c>
      <c r="Q18" s="8">
        <f t="shared" si="3"/>
        <v>0.2326093262</v>
      </c>
      <c r="R18" s="8">
        <f t="shared" si="4"/>
        <v>1.521255011</v>
      </c>
      <c r="S18" s="9">
        <f t="shared" si="5"/>
        <v>3.539770755</v>
      </c>
      <c r="T18" s="9">
        <f t="shared" si="6"/>
        <v>23.08576369</v>
      </c>
      <c r="U18" s="9">
        <f t="shared" si="7"/>
        <v>1407.953036</v>
      </c>
      <c r="V18" s="10">
        <f t="shared" si="8"/>
        <v>0.002346089121</v>
      </c>
      <c r="W18" s="10">
        <f t="shared" si="9"/>
        <v>0.02531192211</v>
      </c>
      <c r="X18" s="10">
        <f t="shared" si="10"/>
        <v>0.04395594816</v>
      </c>
      <c r="Y18" s="11"/>
    </row>
    <row r="19" ht="14.25" customHeight="1">
      <c r="A19" s="12" t="s">
        <v>31</v>
      </c>
      <c r="B19" s="12">
        <v>270.388</v>
      </c>
      <c r="C19" s="12">
        <v>266.4</v>
      </c>
      <c r="D19" s="12">
        <v>0.18</v>
      </c>
      <c r="E19" s="12">
        <f t="shared" si="1"/>
        <v>0.2376</v>
      </c>
      <c r="F19" s="8">
        <f>'Country Footprint'!O271</f>
        <v>0.1228238058</v>
      </c>
      <c r="G19" s="8">
        <f>'Country Footprint'!P271</f>
        <v>0.1392270942</v>
      </c>
      <c r="H19" s="8">
        <f>'Country Footprint'!Q271</f>
        <v>0.1812890577</v>
      </c>
      <c r="I19" s="9">
        <f>'Country Footprint'!R271</f>
        <v>80197.08935</v>
      </c>
      <c r="J19" s="9">
        <f>'Country Footprint'!S271</f>
        <v>936581.9408</v>
      </c>
      <c r="K19" s="9">
        <f>'Country Footprint'!T271</f>
        <v>23703824.34</v>
      </c>
      <c r="L19" s="10">
        <f>'Country Footprint'!U271</f>
        <v>59867.9779</v>
      </c>
      <c r="M19" s="10">
        <f>'Country Footprint'!V271</f>
        <v>764445.0188</v>
      </c>
      <c r="N19" s="10">
        <f>'Country Footprint'!W271</f>
        <v>2105251.617</v>
      </c>
      <c r="O19" s="18">
        <v>2.3816775E7</v>
      </c>
      <c r="P19" s="8">
        <f t="shared" si="2"/>
        <v>5.157029269</v>
      </c>
      <c r="Q19" s="8">
        <f t="shared" si="3"/>
        <v>5.84575763</v>
      </c>
      <c r="R19" s="8">
        <f t="shared" si="4"/>
        <v>7.611822242</v>
      </c>
      <c r="S19" s="9">
        <f t="shared" si="5"/>
        <v>3.367252256</v>
      </c>
      <c r="T19" s="9">
        <f t="shared" si="6"/>
        <v>39.32446525</v>
      </c>
      <c r="U19" s="9">
        <f t="shared" si="7"/>
        <v>995.2575167</v>
      </c>
      <c r="V19" s="10">
        <f t="shared" si="8"/>
        <v>0.002513689528</v>
      </c>
      <c r="W19" s="10">
        <f t="shared" si="9"/>
        <v>0.03209691567</v>
      </c>
      <c r="X19" s="10">
        <f t="shared" si="10"/>
        <v>0.08839364761</v>
      </c>
      <c r="Y19" s="11"/>
    </row>
    <row r="20" ht="14.25" customHeight="1">
      <c r="A20" s="12" t="s">
        <v>32</v>
      </c>
      <c r="B20" s="12">
        <v>15.524</v>
      </c>
      <c r="C20" s="12">
        <v>12.0</v>
      </c>
      <c r="D20" s="12">
        <v>0.16</v>
      </c>
      <c r="E20" s="12">
        <f t="shared" si="1"/>
        <v>0.2112</v>
      </c>
      <c r="F20" s="8">
        <f>'Country Footprint'!O287</f>
        <v>0.01193977923</v>
      </c>
      <c r="G20" s="8">
        <f>'Country Footprint'!P287</f>
        <v>0.01771688287</v>
      </c>
      <c r="H20" s="8">
        <f>'Country Footprint'!Q287</f>
        <v>0.4431718275</v>
      </c>
      <c r="I20" s="9">
        <f>'Country Footprint'!R287</f>
        <v>215248.7764</v>
      </c>
      <c r="J20" s="9">
        <f>'Country Footprint'!S287</f>
        <v>6590415.966</v>
      </c>
      <c r="K20" s="9">
        <f>'Country Footprint'!T287</f>
        <v>597366344</v>
      </c>
      <c r="L20" s="10">
        <f>'Country Footprint'!U287</f>
        <v>645943.5816</v>
      </c>
      <c r="M20" s="10">
        <f>'Country Footprint'!V287</f>
        <v>2022673.991</v>
      </c>
      <c r="N20" s="10">
        <f>'Country Footprint'!W287</f>
        <v>3516403.813</v>
      </c>
      <c r="O20" s="18">
        <v>6524195.0</v>
      </c>
      <c r="P20" s="8">
        <f t="shared" si="2"/>
        <v>1.830077003</v>
      </c>
      <c r="Q20" s="8">
        <f t="shared" si="3"/>
        <v>2.715566114</v>
      </c>
      <c r="R20" s="8">
        <f t="shared" si="4"/>
        <v>67.92743434</v>
      </c>
      <c r="S20" s="9">
        <f t="shared" si="5"/>
        <v>32.99238854</v>
      </c>
      <c r="T20" s="9">
        <f t="shared" si="6"/>
        <v>1010.150059</v>
      </c>
      <c r="U20" s="9">
        <f t="shared" si="7"/>
        <v>91561.69367</v>
      </c>
      <c r="V20" s="10">
        <f t="shared" si="8"/>
        <v>0.09900739962</v>
      </c>
      <c r="W20" s="10">
        <f t="shared" si="9"/>
        <v>0.3100265996</v>
      </c>
      <c r="X20" s="10">
        <f t="shared" si="10"/>
        <v>0.5389789566</v>
      </c>
      <c r="Y20" s="11"/>
    </row>
    <row r="21" ht="14.25" customHeight="1">
      <c r="A21" s="12" t="s">
        <v>33</v>
      </c>
      <c r="B21" s="12">
        <v>1583.219</v>
      </c>
      <c r="C21" s="12">
        <v>1309.4</v>
      </c>
      <c r="D21" s="12">
        <v>0.13</v>
      </c>
      <c r="E21" s="12">
        <f t="shared" si="1"/>
        <v>0.1716</v>
      </c>
      <c r="F21" s="8">
        <f>'Country Footprint'!O303</f>
        <v>0.09801837881</v>
      </c>
      <c r="G21" s="8">
        <f>'Country Footprint'!P303</f>
        <v>0.1098374479</v>
      </c>
      <c r="H21" s="8">
        <f>'Country Footprint'!Q303</f>
        <v>0.1603288919</v>
      </c>
      <c r="I21" s="9">
        <f>'Country Footprint'!R303</f>
        <v>399596.2375</v>
      </c>
      <c r="J21" s="9">
        <f>'Country Footprint'!S303</f>
        <v>1704421.732</v>
      </c>
      <c r="K21" s="9">
        <f>'Country Footprint'!T303</f>
        <v>53249351.84</v>
      </c>
      <c r="L21" s="10">
        <f>'Country Footprint'!U303</f>
        <v>145921.9367</v>
      </c>
      <c r="M21" s="10">
        <f>'Country Footprint'!V303</f>
        <v>3227894.194</v>
      </c>
      <c r="N21" s="10">
        <f>'Country Footprint'!W303</f>
        <v>6112954.442</v>
      </c>
      <c r="O21" s="18">
        <v>1.380004385E9</v>
      </c>
      <c r="P21" s="8">
        <f t="shared" si="2"/>
        <v>0.07102758504</v>
      </c>
      <c r="Q21" s="8">
        <f t="shared" si="3"/>
        <v>0.07959210066</v>
      </c>
      <c r="R21" s="8">
        <f t="shared" si="4"/>
        <v>0.1161799873</v>
      </c>
      <c r="S21" s="9">
        <f t="shared" si="5"/>
        <v>0.2895615709</v>
      </c>
      <c r="T21" s="9">
        <f t="shared" si="6"/>
        <v>1.235084287</v>
      </c>
      <c r="U21" s="9">
        <f t="shared" si="7"/>
        <v>38.58636423</v>
      </c>
      <c r="V21" s="10">
        <f t="shared" si="8"/>
        <v>0.0001057401978</v>
      </c>
      <c r="W21" s="10">
        <f t="shared" si="9"/>
        <v>0.002339046331</v>
      </c>
      <c r="X21" s="10">
        <f t="shared" si="10"/>
        <v>0.004429663057</v>
      </c>
      <c r="Y21" s="11"/>
    </row>
    <row r="22" ht="14.25" customHeight="1">
      <c r="A22" s="12" t="s">
        <v>34</v>
      </c>
      <c r="B22" s="12">
        <v>56.108</v>
      </c>
      <c r="C22" s="12">
        <v>117.1</v>
      </c>
      <c r="D22" s="12">
        <v>0.13</v>
      </c>
      <c r="E22" s="12">
        <f t="shared" si="1"/>
        <v>0.1716</v>
      </c>
      <c r="F22" s="8">
        <f>'Country Footprint'!O319</f>
        <v>0.07425088332</v>
      </c>
      <c r="G22" s="8">
        <f>'Country Footprint'!P319</f>
        <v>0.08604529236</v>
      </c>
      <c r="H22" s="8">
        <f>'Country Footprint'!Q319</f>
        <v>0.1077895339</v>
      </c>
      <c r="I22" s="9">
        <f>'Country Footprint'!R319</f>
        <v>307673.4094</v>
      </c>
      <c r="J22" s="9">
        <f>'Country Footprint'!S319</f>
        <v>882278.0216</v>
      </c>
      <c r="K22" s="9">
        <f>'Country Footprint'!T319</f>
        <v>2964210.432</v>
      </c>
      <c r="L22" s="10">
        <f>'Country Footprint'!U319</f>
        <v>74552.02156</v>
      </c>
      <c r="M22" s="10">
        <f>'Country Footprint'!V319</f>
        <v>2186131.237</v>
      </c>
      <c r="N22" s="10">
        <f>'Country Footprint'!W319</f>
        <v>3920947.637</v>
      </c>
      <c r="O22" s="18">
        <v>1.7134872E7</v>
      </c>
      <c r="P22" s="8">
        <f t="shared" si="2"/>
        <v>4.333319987</v>
      </c>
      <c r="Q22" s="8">
        <f t="shared" si="3"/>
        <v>5.021647805</v>
      </c>
      <c r="R22" s="8">
        <f t="shared" si="4"/>
        <v>6.290652995</v>
      </c>
      <c r="S22" s="9">
        <f t="shared" si="5"/>
        <v>17.95597944</v>
      </c>
      <c r="T22" s="9">
        <f t="shared" si="6"/>
        <v>51.49020207</v>
      </c>
      <c r="U22" s="9">
        <f t="shared" si="7"/>
        <v>172.9928553</v>
      </c>
      <c r="V22" s="10">
        <f t="shared" si="8"/>
        <v>0.004350894571</v>
      </c>
      <c r="W22" s="10">
        <f t="shared" si="9"/>
        <v>0.1275837507</v>
      </c>
      <c r="X22" s="10">
        <f t="shared" si="10"/>
        <v>0.2288285338</v>
      </c>
      <c r="Y22" s="11"/>
    </row>
    <row r="23" ht="14.25" customHeight="1">
      <c r="A23" s="12" t="s">
        <v>35</v>
      </c>
      <c r="B23" s="12">
        <v>12.064</v>
      </c>
      <c r="C23" s="12">
        <v>12.2</v>
      </c>
      <c r="D23" s="12">
        <v>0.13</v>
      </c>
      <c r="E23" s="12">
        <f t="shared" si="1"/>
        <v>0.1716</v>
      </c>
      <c r="F23" s="8">
        <f>'Country Footprint'!O335</f>
        <v>0.01245513991</v>
      </c>
      <c r="G23" s="8">
        <f>'Country Footprint'!P335</f>
        <v>0.01808232881</v>
      </c>
      <c r="H23" s="8">
        <f>'Country Footprint'!Q335</f>
        <v>0.3286873128</v>
      </c>
      <c r="I23" s="9">
        <f>'Country Footprint'!R335</f>
        <v>159957.1643</v>
      </c>
      <c r="J23" s="9">
        <f>'Country Footprint'!S335</f>
        <v>4771304.282</v>
      </c>
      <c r="K23" s="9">
        <f>'Country Footprint'!T335</f>
        <v>431138355.9</v>
      </c>
      <c r="L23" s="10">
        <f>'Country Footprint'!U335</f>
        <v>467133.9611</v>
      </c>
      <c r="M23" s="10">
        <f>'Country Footprint'!V335</f>
        <v>1413349.47</v>
      </c>
      <c r="N23" s="10">
        <f>'Country Footprint'!W335</f>
        <v>2408873.846</v>
      </c>
      <c r="O23" s="18">
        <v>3989167.0</v>
      </c>
      <c r="P23" s="8">
        <f t="shared" si="2"/>
        <v>3.122240786</v>
      </c>
      <c r="Q23" s="8">
        <f t="shared" si="3"/>
        <v>4.532858316</v>
      </c>
      <c r="R23" s="8">
        <f t="shared" si="4"/>
        <v>82.39497439</v>
      </c>
      <c r="S23" s="9">
        <f t="shared" si="5"/>
        <v>40.09788618</v>
      </c>
      <c r="T23" s="9">
        <f t="shared" si="6"/>
        <v>1196.065314</v>
      </c>
      <c r="U23" s="9">
        <f t="shared" si="7"/>
        <v>108077.2893</v>
      </c>
      <c r="V23" s="10">
        <f t="shared" si="8"/>
        <v>0.1171006281</v>
      </c>
      <c r="W23" s="10">
        <f t="shared" si="9"/>
        <v>0.354296892</v>
      </c>
      <c r="X23" s="10">
        <f t="shared" si="10"/>
        <v>0.6038538487</v>
      </c>
      <c r="Y23" s="11"/>
    </row>
    <row r="24" ht="14.25" customHeight="1">
      <c r="A24" s="12" t="s">
        <v>36</v>
      </c>
      <c r="B24" s="12">
        <v>34.171</v>
      </c>
      <c r="C24" s="12">
        <v>27.7</v>
      </c>
      <c r="D24" s="12">
        <v>0.12</v>
      </c>
      <c r="E24" s="12">
        <f t="shared" si="1"/>
        <v>0.1584</v>
      </c>
      <c r="F24" s="8">
        <f>'Country Footprint'!O351</f>
        <v>0.07838974073</v>
      </c>
      <c r="G24" s="8">
        <f>'Country Footprint'!P351</f>
        <v>0.08915255973</v>
      </c>
      <c r="H24" s="8">
        <f>'Country Footprint'!Q351</f>
        <v>0.1147135016</v>
      </c>
      <c r="I24" s="9">
        <f>'Country Footprint'!R351</f>
        <v>70402.08973</v>
      </c>
      <c r="J24" s="9">
        <f>'Country Footprint'!S351</f>
        <v>378517.2819</v>
      </c>
      <c r="K24" s="9">
        <f>'Country Footprint'!T351</f>
        <v>1583316.359</v>
      </c>
      <c r="L24" s="10">
        <f>'Country Footprint'!U351</f>
        <v>15847.41682</v>
      </c>
      <c r="M24" s="10">
        <f>'Country Footprint'!V351</f>
        <v>42942.43423</v>
      </c>
      <c r="N24" s="10">
        <f>'Country Footprint'!W351</f>
        <v>137121.1565</v>
      </c>
      <c r="O24" s="18">
        <v>6871292.0</v>
      </c>
      <c r="P24" s="8">
        <f t="shared" si="2"/>
        <v>11.40829712</v>
      </c>
      <c r="Q24" s="8">
        <f t="shared" si="3"/>
        <v>12.97464287</v>
      </c>
      <c r="R24" s="8">
        <f t="shared" si="4"/>
        <v>16.69460439</v>
      </c>
      <c r="S24" s="9">
        <f t="shared" si="5"/>
        <v>10.24583</v>
      </c>
      <c r="T24" s="9">
        <f t="shared" si="6"/>
        <v>55.08676999</v>
      </c>
      <c r="U24" s="9">
        <f t="shared" si="7"/>
        <v>230.4248399</v>
      </c>
      <c r="V24" s="10">
        <f t="shared" si="8"/>
        <v>0.002306322714</v>
      </c>
      <c r="W24" s="10">
        <f t="shared" si="9"/>
        <v>0.006249542914</v>
      </c>
      <c r="X24" s="10">
        <f t="shared" si="10"/>
        <v>0.01995565849</v>
      </c>
      <c r="Y24" s="11"/>
    </row>
    <row r="25" ht="14.25" customHeight="1">
      <c r="A25" s="12" t="s">
        <v>37</v>
      </c>
      <c r="B25" s="12">
        <v>4.294</v>
      </c>
      <c r="C25" s="12">
        <v>3.8</v>
      </c>
      <c r="D25" s="12">
        <v>0.11</v>
      </c>
      <c r="E25" s="12">
        <f t="shared" si="1"/>
        <v>0.1452</v>
      </c>
      <c r="F25" s="8">
        <f>'Country Footprint'!O367</f>
        <v>0.05989804332</v>
      </c>
      <c r="G25" s="8">
        <f>'Country Footprint'!P367</f>
        <v>0.0714550368</v>
      </c>
      <c r="H25" s="8">
        <f>'Country Footprint'!Q367</f>
        <v>0.09469150033</v>
      </c>
      <c r="I25" s="9">
        <f>'Country Footprint'!R367</f>
        <v>40499.33278</v>
      </c>
      <c r="J25" s="9">
        <f>'Country Footprint'!S367</f>
        <v>305486.7043</v>
      </c>
      <c r="K25" s="9">
        <f>'Country Footprint'!T367</f>
        <v>1459965.481</v>
      </c>
      <c r="L25" s="10">
        <f>'Country Footprint'!U367</f>
        <v>14533.52585</v>
      </c>
      <c r="M25" s="10">
        <f>'Country Footprint'!V367</f>
        <v>30020.62413</v>
      </c>
      <c r="N25" s="10">
        <f>'Country Footprint'!W367</f>
        <v>145511.0946</v>
      </c>
      <c r="O25" s="18">
        <v>437479.0</v>
      </c>
      <c r="P25" s="8">
        <f t="shared" si="2"/>
        <v>136.9163853</v>
      </c>
      <c r="Q25" s="8">
        <f t="shared" si="3"/>
        <v>163.3336384</v>
      </c>
      <c r="R25" s="8">
        <f t="shared" si="4"/>
        <v>216.4481045</v>
      </c>
      <c r="S25" s="9">
        <f t="shared" si="5"/>
        <v>92.57434708</v>
      </c>
      <c r="T25" s="9">
        <f t="shared" si="6"/>
        <v>698.2888419</v>
      </c>
      <c r="U25" s="9">
        <f t="shared" si="7"/>
        <v>3337.224144</v>
      </c>
      <c r="V25" s="10">
        <f t="shared" si="8"/>
        <v>0.03322108227</v>
      </c>
      <c r="W25" s="10">
        <f t="shared" si="9"/>
        <v>0.06862186328</v>
      </c>
      <c r="X25" s="10">
        <f t="shared" si="10"/>
        <v>0.332612753</v>
      </c>
      <c r="Y25" s="11"/>
    </row>
    <row r="26" ht="14.25" customHeight="1">
      <c r="A26" s="12" t="s">
        <v>38</v>
      </c>
      <c r="B26" s="12">
        <v>333.424</v>
      </c>
      <c r="C26" s="12">
        <v>325.9</v>
      </c>
      <c r="D26" s="12">
        <v>0.1</v>
      </c>
      <c r="E26" s="12">
        <f t="shared" si="1"/>
        <v>0.132</v>
      </c>
      <c r="F26" s="8">
        <f>'Country Footprint'!O383</f>
        <v>0.01553375132</v>
      </c>
      <c r="G26" s="8">
        <f>'Country Footprint'!P383</f>
        <v>0.02004070693</v>
      </c>
      <c r="H26" s="8">
        <f>'Country Footprint'!Q383</f>
        <v>0.04348436946</v>
      </c>
      <c r="I26" s="9">
        <f>'Country Footprint'!R383</f>
        <v>1480426.868</v>
      </c>
      <c r="J26" s="9">
        <f>'Country Footprint'!S383</f>
        <v>2881671.029</v>
      </c>
      <c r="K26" s="9">
        <f>'Country Footprint'!T383</f>
        <v>21375697.88</v>
      </c>
      <c r="L26" s="10">
        <f>'Country Footprint'!U383</f>
        <v>302181.0183</v>
      </c>
      <c r="M26" s="10">
        <f>'Country Footprint'!V383</f>
        <v>10411751.82</v>
      </c>
      <c r="N26" s="10">
        <f>'Country Footprint'!W383</f>
        <v>16967215.05</v>
      </c>
      <c r="O26" s="18">
        <v>6.7886011E7</v>
      </c>
      <c r="P26" s="8">
        <f t="shared" si="2"/>
        <v>0.2288210943</v>
      </c>
      <c r="Q26" s="8">
        <f t="shared" si="3"/>
        <v>0.2952111435</v>
      </c>
      <c r="R26" s="8">
        <f t="shared" si="4"/>
        <v>0.6405497808</v>
      </c>
      <c r="S26" s="9">
        <f t="shared" si="5"/>
        <v>21.80753953</v>
      </c>
      <c r="T26" s="9">
        <f t="shared" si="6"/>
        <v>42.44867221</v>
      </c>
      <c r="U26" s="9">
        <f t="shared" si="7"/>
        <v>314.8763282</v>
      </c>
      <c r="V26" s="10">
        <f t="shared" si="8"/>
        <v>0.004451300259</v>
      </c>
      <c r="W26" s="10">
        <f t="shared" si="9"/>
        <v>0.1533710947</v>
      </c>
      <c r="X26" s="10">
        <f t="shared" si="10"/>
        <v>0.2499368398</v>
      </c>
      <c r="Y26" s="11"/>
    </row>
    <row r="27" ht="14.25" customHeight="1">
      <c r="A27" s="12" t="s">
        <v>39</v>
      </c>
      <c r="B27" s="12">
        <v>274.451</v>
      </c>
      <c r="C27" s="12">
        <v>260.1</v>
      </c>
      <c r="D27" s="12">
        <v>0.09</v>
      </c>
      <c r="E27" s="12">
        <f t="shared" si="1"/>
        <v>0.1188</v>
      </c>
      <c r="F27" s="8">
        <f>'Country Footprint'!O399</f>
        <v>0.02765268126</v>
      </c>
      <c r="G27" s="8">
        <f>'Country Footprint'!P399</f>
        <v>0.03236426007</v>
      </c>
      <c r="H27" s="8">
        <f>'Country Footprint'!Q399</f>
        <v>0.0777258123</v>
      </c>
      <c r="I27" s="9">
        <f>'Country Footprint'!R399</f>
        <v>197426.402</v>
      </c>
      <c r="J27" s="9">
        <f>'Country Footprint'!S399</f>
        <v>1000989.087</v>
      </c>
      <c r="K27" s="9">
        <f>'Country Footprint'!T399</f>
        <v>50668353.72</v>
      </c>
      <c r="L27" s="10">
        <f>'Country Footprint'!U399</f>
        <v>99430.33909</v>
      </c>
      <c r="M27" s="10">
        <f>'Country Footprint'!V399</f>
        <v>1440167.244</v>
      </c>
      <c r="N27" s="10">
        <f>'Country Footprint'!W399</f>
        <v>2488889.266</v>
      </c>
      <c r="O27" s="18">
        <v>4.6754778E7</v>
      </c>
      <c r="P27" s="8">
        <f t="shared" si="2"/>
        <v>0.5914407564</v>
      </c>
      <c r="Q27" s="8">
        <f t="shared" si="3"/>
        <v>0.6922128915</v>
      </c>
      <c r="R27" s="8">
        <f t="shared" si="4"/>
        <v>1.662414316</v>
      </c>
      <c r="S27" s="9">
        <f t="shared" si="5"/>
        <v>4.222593079</v>
      </c>
      <c r="T27" s="9">
        <f t="shared" si="6"/>
        <v>21.40934318</v>
      </c>
      <c r="U27" s="9">
        <f t="shared" si="7"/>
        <v>1083.704295</v>
      </c>
      <c r="V27" s="10">
        <f t="shared" si="8"/>
        <v>0.002126634824</v>
      </c>
      <c r="W27" s="10">
        <f t="shared" si="9"/>
        <v>0.03080256833</v>
      </c>
      <c r="X27" s="10">
        <f t="shared" si="10"/>
        <v>0.0532328325</v>
      </c>
      <c r="Y27" s="11"/>
    </row>
    <row r="28" ht="14.25" customHeight="1">
      <c r="A28" s="12" t="s">
        <v>40</v>
      </c>
      <c r="B28" s="12">
        <v>65.324</v>
      </c>
      <c r="C28" s="12">
        <v>87.2</v>
      </c>
      <c r="D28" s="12">
        <v>0.09</v>
      </c>
      <c r="E28" s="12">
        <f t="shared" si="1"/>
        <v>0.1188</v>
      </c>
      <c r="F28" s="8">
        <f>'Country Footprint'!O415</f>
        <v>0.01913768588</v>
      </c>
      <c r="G28" s="8">
        <f>'Country Footprint'!P415</f>
        <v>0.02414336217</v>
      </c>
      <c r="H28" s="8">
        <f>'Country Footprint'!Q415</f>
        <v>0.08504827556</v>
      </c>
      <c r="I28" s="9">
        <f>'Country Footprint'!R415</f>
        <v>1557305.374</v>
      </c>
      <c r="J28" s="9">
        <f>'Country Footprint'!S415</f>
        <v>3584066.413</v>
      </c>
      <c r="K28" s="9">
        <f>'Country Footprint'!T415</f>
        <v>76190889.44</v>
      </c>
      <c r="L28" s="10">
        <f>'Country Footprint'!U415</f>
        <v>361974.0923</v>
      </c>
      <c r="M28" s="10">
        <f>'Country Footprint'!V415</f>
        <v>10907846.02</v>
      </c>
      <c r="N28" s="10">
        <f>'Country Footprint'!W415</f>
        <v>17841202.62</v>
      </c>
      <c r="O28" s="18">
        <v>5540720.0</v>
      </c>
      <c r="P28" s="8">
        <f t="shared" si="2"/>
        <v>3.45400704</v>
      </c>
      <c r="Q28" s="8">
        <f t="shared" si="3"/>
        <v>4.357441301</v>
      </c>
      <c r="R28" s="8">
        <f t="shared" si="4"/>
        <v>15.34967938</v>
      </c>
      <c r="S28" s="9">
        <f t="shared" si="5"/>
        <v>281.0655247</v>
      </c>
      <c r="T28" s="9">
        <f t="shared" si="6"/>
        <v>646.8593275</v>
      </c>
      <c r="U28" s="9">
        <f t="shared" si="7"/>
        <v>13751.08099</v>
      </c>
      <c r="V28" s="10">
        <f t="shared" si="8"/>
        <v>0.06532979329</v>
      </c>
      <c r="W28" s="10">
        <f t="shared" si="9"/>
        <v>1.968669418</v>
      </c>
      <c r="X28" s="10">
        <f t="shared" si="10"/>
        <v>3.2200152</v>
      </c>
      <c r="Y28" s="11"/>
    </row>
    <row r="29" ht="14.25" customHeight="1">
      <c r="A29" s="12" t="s">
        <v>41</v>
      </c>
      <c r="B29" s="12">
        <v>64.876</v>
      </c>
      <c r="C29" s="12">
        <v>55.3</v>
      </c>
      <c r="D29" s="12">
        <v>0.09</v>
      </c>
      <c r="E29" s="12">
        <f t="shared" si="1"/>
        <v>0.1188</v>
      </c>
      <c r="F29" s="8">
        <f>'Country Footprint'!O431</f>
        <v>0.03033009065</v>
      </c>
      <c r="G29" s="8">
        <f>'Country Footprint'!P431</f>
        <v>0.03538704368</v>
      </c>
      <c r="H29" s="8">
        <f>'Country Footprint'!Q431</f>
        <v>0.1162439652</v>
      </c>
      <c r="I29" s="9">
        <f>'Country Footprint'!R431</f>
        <v>109159.2274</v>
      </c>
      <c r="J29" s="9">
        <f>'Country Footprint'!S431</f>
        <v>1400218.162</v>
      </c>
      <c r="K29" s="9">
        <f>'Country Footprint'!T431</f>
        <v>102675332.1</v>
      </c>
      <c r="L29" s="10">
        <f>'Country Footprint'!U431</f>
        <v>134096.0768</v>
      </c>
      <c r="M29" s="10">
        <f>'Country Footprint'!V431</f>
        <v>926110.238</v>
      </c>
      <c r="N29" s="10">
        <f>'Country Footprint'!W431</f>
        <v>1745358.525</v>
      </c>
      <c r="O29" s="18">
        <v>1.9237691E7</v>
      </c>
      <c r="P29" s="8">
        <f t="shared" si="2"/>
        <v>1.576597246</v>
      </c>
      <c r="Q29" s="8">
        <f t="shared" si="3"/>
        <v>1.839464189</v>
      </c>
      <c r="R29" s="8">
        <f t="shared" si="4"/>
        <v>6.042511295</v>
      </c>
      <c r="S29" s="9">
        <f t="shared" si="5"/>
        <v>5.674237486</v>
      </c>
      <c r="T29" s="9">
        <f t="shared" si="6"/>
        <v>72.78514672</v>
      </c>
      <c r="U29" s="9">
        <f t="shared" si="7"/>
        <v>5337.196239</v>
      </c>
      <c r="V29" s="10">
        <f t="shared" si="8"/>
        <v>0.006970487093</v>
      </c>
      <c r="W29" s="10">
        <f t="shared" si="9"/>
        <v>0.0481404051</v>
      </c>
      <c r="X29" s="10">
        <f t="shared" si="10"/>
        <v>0.09072598809</v>
      </c>
      <c r="Y29" s="11"/>
    </row>
    <row r="30" ht="14.25" customHeight="1">
      <c r="A30" s="12" t="s">
        <v>42</v>
      </c>
      <c r="B30" s="12">
        <v>36.462</v>
      </c>
      <c r="C30" s="12">
        <v>46.9</v>
      </c>
      <c r="D30" s="12">
        <v>0.09</v>
      </c>
      <c r="E30" s="12">
        <f t="shared" si="1"/>
        <v>0.1188</v>
      </c>
      <c r="F30" s="8">
        <f>'Country Footprint'!O447</f>
        <v>0.07388698084</v>
      </c>
      <c r="G30" s="8">
        <f>'Country Footprint'!P447</f>
        <v>0.08336079432</v>
      </c>
      <c r="H30" s="8">
        <f>'Country Footprint'!Q447</f>
        <v>0.09707508702</v>
      </c>
      <c r="I30" s="9">
        <f>'Country Footprint'!R447</f>
        <v>43819.14198</v>
      </c>
      <c r="J30" s="9">
        <f>'Country Footprint'!S447</f>
        <v>421504.9684</v>
      </c>
      <c r="K30" s="9">
        <f>'Country Footprint'!T447</f>
        <v>1460820.531</v>
      </c>
      <c r="L30" s="10">
        <f>'Country Footprint'!U447</f>
        <v>21259.42694</v>
      </c>
      <c r="M30" s="10">
        <f>'Country Footprint'!V447</f>
        <v>457422.6308</v>
      </c>
      <c r="N30" s="10">
        <f>'Country Footprint'!W447</f>
        <v>1291898.42</v>
      </c>
      <c r="O30" s="18">
        <v>7496981.0</v>
      </c>
      <c r="P30" s="8">
        <f t="shared" si="2"/>
        <v>9.855564638</v>
      </c>
      <c r="Q30" s="8">
        <f t="shared" si="3"/>
        <v>11.11924844</v>
      </c>
      <c r="R30" s="8">
        <f t="shared" si="4"/>
        <v>12.94855716</v>
      </c>
      <c r="S30" s="9">
        <f t="shared" si="5"/>
        <v>5.844905034</v>
      </c>
      <c r="T30" s="9">
        <f t="shared" si="6"/>
        <v>56.22329421</v>
      </c>
      <c r="U30" s="9">
        <f t="shared" si="7"/>
        <v>194.8545062</v>
      </c>
      <c r="V30" s="10">
        <f t="shared" si="8"/>
        <v>0.002835731736</v>
      </c>
      <c r="W30" s="10">
        <f t="shared" si="9"/>
        <v>0.06101424437</v>
      </c>
      <c r="X30" s="10">
        <f t="shared" si="10"/>
        <v>0.1723224882</v>
      </c>
      <c r="Y30" s="11"/>
    </row>
    <row r="31" ht="14.25" customHeight="1">
      <c r="A31" s="12" t="s">
        <v>43</v>
      </c>
      <c r="B31" s="12">
        <v>13.576</v>
      </c>
      <c r="C31" s="12">
        <v>9.1</v>
      </c>
      <c r="D31" s="12">
        <v>0.09</v>
      </c>
      <c r="E31" s="12">
        <f t="shared" si="1"/>
        <v>0.1188</v>
      </c>
      <c r="F31" s="8">
        <f>'Country Footprint'!O463</f>
        <v>0.0001831266647</v>
      </c>
      <c r="G31" s="8">
        <f>'Country Footprint'!P463</f>
        <v>0.002829095639</v>
      </c>
      <c r="H31" s="8">
        <f>'Country Footprint'!Q463</f>
        <v>0.2508502341</v>
      </c>
      <c r="I31" s="9">
        <f>'Country Footprint'!R463</f>
        <v>123071.5545</v>
      </c>
      <c r="J31" s="9">
        <f>'Country Footprint'!S463</f>
        <v>3818333.438</v>
      </c>
      <c r="K31" s="9">
        <f>'Country Footprint'!T463</f>
        <v>349251305.5</v>
      </c>
      <c r="L31" s="10">
        <f>'Country Footprint'!U463</f>
        <v>377382.5162</v>
      </c>
      <c r="M31" s="10">
        <f>'Country Footprint'!V463</f>
        <v>1145602.681</v>
      </c>
      <c r="N31" s="10">
        <f>'Country Footprint'!W463</f>
        <v>1933913.662</v>
      </c>
      <c r="O31" s="18">
        <v>1.14963588E8</v>
      </c>
      <c r="P31" s="8">
        <f t="shared" si="2"/>
        <v>0.001592910137</v>
      </c>
      <c r="Q31" s="8">
        <f t="shared" si="3"/>
        <v>0.02460862338</v>
      </c>
      <c r="R31" s="8">
        <f t="shared" si="4"/>
        <v>2.181997261</v>
      </c>
      <c r="S31" s="9">
        <f t="shared" si="5"/>
        <v>1.070526387</v>
      </c>
      <c r="T31" s="9">
        <f t="shared" si="6"/>
        <v>33.2134157</v>
      </c>
      <c r="U31" s="9">
        <f t="shared" si="7"/>
        <v>3037.929762</v>
      </c>
      <c r="V31" s="10">
        <f t="shared" si="8"/>
        <v>0.003282626463</v>
      </c>
      <c r="W31" s="10">
        <f t="shared" si="9"/>
        <v>0.009964917598</v>
      </c>
      <c r="X31" s="10">
        <f t="shared" si="10"/>
        <v>0.01682196682</v>
      </c>
      <c r="Y31" s="11"/>
    </row>
    <row r="32" ht="14.25" customHeight="1">
      <c r="A32" s="12" t="s">
        <v>44</v>
      </c>
      <c r="B32" s="12">
        <v>5.606</v>
      </c>
      <c r="C32" s="12">
        <v>6.5</v>
      </c>
      <c r="D32" s="12">
        <v>0.09</v>
      </c>
      <c r="E32" s="12">
        <f t="shared" si="1"/>
        <v>0.1188</v>
      </c>
      <c r="F32" s="8">
        <f>'Country Footprint'!O481</f>
        <v>0.05200964823</v>
      </c>
      <c r="G32" s="8">
        <f>'Country Footprint'!P481</f>
        <v>0.05915769547</v>
      </c>
      <c r="H32" s="8">
        <f>'Country Footprint'!Q481</f>
        <v>0.1501995012</v>
      </c>
      <c r="I32" s="9">
        <f>'Country Footprint'!R481</f>
        <v>145653.2367</v>
      </c>
      <c r="J32" s="9">
        <f>'Country Footprint'!S481</f>
        <v>1703503.242</v>
      </c>
      <c r="K32" s="9">
        <f>'Country Footprint'!T481</f>
        <v>117599532.7</v>
      </c>
      <c r="L32" s="10">
        <f>'Country Footprint'!U481</f>
        <v>154639.2009</v>
      </c>
      <c r="M32" s="10">
        <f>'Country Footprint'!V481</f>
        <v>1263971.816</v>
      </c>
      <c r="N32" s="10">
        <f>'Country Footprint'!W481</f>
        <v>2500038.559</v>
      </c>
      <c r="O32" s="18">
        <v>2083374.0</v>
      </c>
      <c r="P32" s="8">
        <f t="shared" si="2"/>
        <v>24.96414385</v>
      </c>
      <c r="Q32" s="8">
        <f t="shared" si="3"/>
        <v>28.39513955</v>
      </c>
      <c r="R32" s="8">
        <f t="shared" si="4"/>
        <v>72.09435328</v>
      </c>
      <c r="S32" s="9">
        <f t="shared" si="5"/>
        <v>69.91218892</v>
      </c>
      <c r="T32" s="9">
        <f t="shared" si="6"/>
        <v>817.6655952</v>
      </c>
      <c r="U32" s="9">
        <f t="shared" si="7"/>
        <v>56446.67385</v>
      </c>
      <c r="V32" s="10">
        <f t="shared" si="8"/>
        <v>0.07422536753</v>
      </c>
      <c r="W32" s="10">
        <f t="shared" si="9"/>
        <v>0.606694629</v>
      </c>
      <c r="X32" s="10">
        <f t="shared" si="10"/>
        <v>1.199995084</v>
      </c>
      <c r="Y32" s="11"/>
    </row>
    <row r="33" ht="14.25" customHeight="1">
      <c r="A33" s="12" t="s">
        <v>45</v>
      </c>
      <c r="B33" s="12">
        <v>135.762</v>
      </c>
      <c r="C33" s="12">
        <v>127.5</v>
      </c>
      <c r="D33" s="12">
        <v>0.08</v>
      </c>
      <c r="E33" s="12">
        <f t="shared" si="1"/>
        <v>0.1056</v>
      </c>
      <c r="F33" s="8">
        <f>'Country Footprint'!O497</f>
        <v>0.0431525292</v>
      </c>
      <c r="G33" s="8">
        <f>'Country Footprint'!P497</f>
        <v>0.05153291201</v>
      </c>
      <c r="H33" s="8">
        <f>'Country Footprint'!Q497</f>
        <v>0.06840846685</v>
      </c>
      <c r="I33" s="9">
        <f>'Country Footprint'!R497</f>
        <v>29051.67526</v>
      </c>
      <c r="J33" s="9">
        <f>'Country Footprint'!S497</f>
        <v>220680.4539</v>
      </c>
      <c r="K33" s="9">
        <f>'Country Footprint'!T497</f>
        <v>1059222.717</v>
      </c>
      <c r="L33" s="10">
        <f>'Country Footprint'!U497</f>
        <v>10726.61034</v>
      </c>
      <c r="M33" s="10">
        <f>'Country Footprint'!V497</f>
        <v>29425.16002</v>
      </c>
      <c r="N33" s="10">
        <f>'Country Footprint'!W497</f>
        <v>116955.5605</v>
      </c>
      <c r="O33" s="18">
        <v>9890402.0</v>
      </c>
      <c r="P33" s="8">
        <f t="shared" si="2"/>
        <v>4.363071309</v>
      </c>
      <c r="Q33" s="8">
        <f t="shared" si="3"/>
        <v>5.2103961</v>
      </c>
      <c r="R33" s="8">
        <f t="shared" si="4"/>
        <v>6.916651805</v>
      </c>
      <c r="S33" s="9">
        <f t="shared" si="5"/>
        <v>2.937360409</v>
      </c>
      <c r="T33" s="9">
        <f t="shared" si="6"/>
        <v>22.31258688</v>
      </c>
      <c r="U33" s="9">
        <f t="shared" si="7"/>
        <v>107.0960226</v>
      </c>
      <c r="V33" s="10">
        <f t="shared" si="8"/>
        <v>0.001084547458</v>
      </c>
      <c r="W33" s="10">
        <f t="shared" si="9"/>
        <v>0.002975122752</v>
      </c>
      <c r="X33" s="10">
        <f t="shared" si="10"/>
        <v>0.01182515741</v>
      </c>
      <c r="Y33" s="11"/>
    </row>
    <row r="34" ht="14.25" customHeight="1">
      <c r="A34" s="12" t="s">
        <v>46</v>
      </c>
      <c r="B34" s="12">
        <v>74.038</v>
      </c>
      <c r="C34" s="12">
        <v>63.7</v>
      </c>
      <c r="D34" s="12">
        <v>0.08</v>
      </c>
      <c r="E34" s="12">
        <f t="shared" si="1"/>
        <v>0.1056</v>
      </c>
      <c r="F34" s="8">
        <f>'Country Footprint'!O513</f>
        <v>0.05402225473</v>
      </c>
      <c r="G34" s="8">
        <f>'Country Footprint'!P513</f>
        <v>0.0609370027</v>
      </c>
      <c r="H34" s="8">
        <f>'Country Footprint'!Q513</f>
        <v>0.07800132372</v>
      </c>
      <c r="I34" s="9">
        <f>'Country Footprint'!R513</f>
        <v>50530.59182</v>
      </c>
      <c r="J34" s="9">
        <f>'Country Footprint'!S513</f>
        <v>258445.1345</v>
      </c>
      <c r="K34" s="9">
        <f>'Country Footprint'!T513</f>
        <v>1053884.307</v>
      </c>
      <c r="L34" s="10">
        <f>'Country Footprint'!U513</f>
        <v>10583.94041</v>
      </c>
      <c r="M34" s="10">
        <f>'Country Footprint'!V513</f>
        <v>30785.65476</v>
      </c>
      <c r="N34" s="10">
        <f>'Country Footprint'!W513</f>
        <v>89477.56019</v>
      </c>
      <c r="O34" s="18">
        <v>4270571.0</v>
      </c>
      <c r="P34" s="8">
        <f t="shared" si="2"/>
        <v>12.64989032</v>
      </c>
      <c r="Q34" s="8">
        <f t="shared" si="3"/>
        <v>14.26905271</v>
      </c>
      <c r="R34" s="8">
        <f t="shared" si="4"/>
        <v>18.26484648</v>
      </c>
      <c r="S34" s="9">
        <f t="shared" si="5"/>
        <v>11.83228</v>
      </c>
      <c r="T34" s="9">
        <f t="shared" si="6"/>
        <v>60.51769997</v>
      </c>
      <c r="U34" s="9">
        <f t="shared" si="7"/>
        <v>246.7783129</v>
      </c>
      <c r="V34" s="10">
        <f t="shared" si="8"/>
        <v>0.002478343156</v>
      </c>
      <c r="W34" s="10">
        <f t="shared" si="9"/>
        <v>0.007208791226</v>
      </c>
      <c r="X34" s="10">
        <f t="shared" si="10"/>
        <v>0.02095213033</v>
      </c>
      <c r="Y34" s="11"/>
    </row>
    <row r="35" ht="14.25" customHeight="1">
      <c r="A35" s="12" t="s">
        <v>47</v>
      </c>
      <c r="B35" s="12">
        <v>62.896</v>
      </c>
      <c r="C35" s="12">
        <v>57.7</v>
      </c>
      <c r="D35" s="12">
        <v>0.08</v>
      </c>
      <c r="E35" s="12">
        <f t="shared" si="1"/>
        <v>0.1056</v>
      </c>
      <c r="F35" s="8">
        <f>'Country Footprint'!O529</f>
        <v>0.04060541287</v>
      </c>
      <c r="G35" s="8">
        <f>'Country Footprint'!P529</f>
        <v>0.0484620925</v>
      </c>
      <c r="H35" s="8">
        <f>'Country Footprint'!Q529</f>
        <v>0.08507340229</v>
      </c>
      <c r="I35" s="9">
        <f>'Country Footprint'!R529</f>
        <v>37297.29475</v>
      </c>
      <c r="J35" s="9">
        <f>'Country Footprint'!S529</f>
        <v>540052.755</v>
      </c>
      <c r="K35" s="9">
        <f>'Country Footprint'!T529</f>
        <v>31325362.51</v>
      </c>
      <c r="L35" s="10">
        <f>'Country Footprint'!U529</f>
        <v>42596.77945</v>
      </c>
      <c r="M35" s="10">
        <f>'Country Footprint'!V529</f>
        <v>135298.8247</v>
      </c>
      <c r="N35" s="10">
        <f>'Country Footprint'!W529</f>
        <v>312288.1252</v>
      </c>
      <c r="O35" s="18">
        <v>3.3469203E7</v>
      </c>
      <c r="P35" s="8">
        <f t="shared" si="2"/>
        <v>1.213217204</v>
      </c>
      <c r="Q35" s="8">
        <f t="shared" si="3"/>
        <v>1.447960757</v>
      </c>
      <c r="R35" s="8">
        <f t="shared" si="4"/>
        <v>2.541841295</v>
      </c>
      <c r="S35" s="9">
        <f t="shared" si="5"/>
        <v>1.114376544</v>
      </c>
      <c r="T35" s="9">
        <f t="shared" si="6"/>
        <v>16.13581163</v>
      </c>
      <c r="U35" s="9">
        <f t="shared" si="7"/>
        <v>935.9458757</v>
      </c>
      <c r="V35" s="10">
        <f t="shared" si="8"/>
        <v>0.00127271568</v>
      </c>
      <c r="W35" s="10">
        <f t="shared" si="9"/>
        <v>0.0040424872</v>
      </c>
      <c r="X35" s="10">
        <f t="shared" si="10"/>
        <v>0.009330611343</v>
      </c>
      <c r="Y35" s="11"/>
    </row>
    <row r="36" ht="14.25" customHeight="1">
      <c r="A36" s="12" t="s">
        <v>48</v>
      </c>
      <c r="B36" s="12">
        <v>194.069</v>
      </c>
      <c r="C36" s="12">
        <v>160.1</v>
      </c>
      <c r="D36" s="12">
        <v>0.07</v>
      </c>
      <c r="E36" s="12">
        <f t="shared" si="1"/>
        <v>0.0924</v>
      </c>
      <c r="F36" s="8">
        <f>'Country Footprint'!O545</f>
        <v>0.03753603962</v>
      </c>
      <c r="G36" s="8">
        <f>'Country Footprint'!P545</f>
        <v>0.04409466037</v>
      </c>
      <c r="H36" s="8">
        <f>'Country Footprint'!Q545</f>
        <v>0.07114267127</v>
      </c>
      <c r="I36" s="9">
        <f>'Country Footprint'!R545</f>
        <v>35326.41154</v>
      </c>
      <c r="J36" s="9">
        <f>'Country Footprint'!S545</f>
        <v>393635.8357</v>
      </c>
      <c r="K36" s="9">
        <f>'Country Footprint'!T545</f>
        <v>19686994.59</v>
      </c>
      <c r="L36" s="10">
        <f>'Country Footprint'!U545</f>
        <v>29169.11676</v>
      </c>
      <c r="M36" s="10">
        <f>'Country Footprint'!V545</f>
        <v>84298.8298</v>
      </c>
      <c r="N36" s="10">
        <f>'Country Footprint'!W545</f>
        <v>189605.9008</v>
      </c>
      <c r="O36" s="18">
        <v>1.02334404E8</v>
      </c>
      <c r="P36" s="8">
        <f t="shared" si="2"/>
        <v>0.3667978525</v>
      </c>
      <c r="Q36" s="8">
        <f t="shared" si="3"/>
        <v>0.4308879384</v>
      </c>
      <c r="R36" s="8">
        <f t="shared" si="4"/>
        <v>0.6951979832</v>
      </c>
      <c r="S36" s="9">
        <f t="shared" si="5"/>
        <v>0.3452056215</v>
      </c>
      <c r="T36" s="9">
        <f t="shared" si="6"/>
        <v>3.846564013</v>
      </c>
      <c r="U36" s="9">
        <f t="shared" si="7"/>
        <v>192.3790419</v>
      </c>
      <c r="V36" s="10">
        <f t="shared" si="8"/>
        <v>0.0002850372467</v>
      </c>
      <c r="W36" s="10">
        <f t="shared" si="9"/>
        <v>0.0008237584478</v>
      </c>
      <c r="X36" s="10">
        <f t="shared" si="10"/>
        <v>0.001852807007</v>
      </c>
      <c r="Y36" s="11"/>
    </row>
    <row r="37" ht="14.25" customHeight="1">
      <c r="A37" s="12" t="s">
        <v>49</v>
      </c>
      <c r="B37" s="12">
        <v>68.445</v>
      </c>
      <c r="C37" s="12">
        <v>63.3</v>
      </c>
      <c r="D37" s="12">
        <v>0.07</v>
      </c>
      <c r="E37" s="12">
        <f t="shared" si="1"/>
        <v>0.0924</v>
      </c>
      <c r="F37" s="8">
        <f>'Country Footprint'!O561</f>
        <v>0.000727040676</v>
      </c>
      <c r="G37" s="8">
        <f>'Country Footprint'!P561</f>
        <v>0.002468758854</v>
      </c>
      <c r="H37" s="8">
        <f>'Country Footprint'!Q561</f>
        <v>0.1205802944</v>
      </c>
      <c r="I37" s="9">
        <f>'Country Footprint'!R561</f>
        <v>125319.8817</v>
      </c>
      <c r="J37" s="9">
        <f>'Country Footprint'!S561</f>
        <v>1906495.313</v>
      </c>
      <c r="K37" s="9">
        <f>'Country Footprint'!T561</f>
        <v>161190654.9</v>
      </c>
      <c r="L37" s="10">
        <f>'Country Footprint'!U561</f>
        <v>189265.8591</v>
      </c>
      <c r="M37" s="10">
        <f>'Country Footprint'!V561</f>
        <v>1013889.548</v>
      </c>
      <c r="N37" s="10">
        <f>'Country Footprint'!W561</f>
        <v>1706080.672</v>
      </c>
      <c r="O37" s="18">
        <v>8654622.0</v>
      </c>
      <c r="P37" s="8">
        <f t="shared" si="2"/>
        <v>0.0840060578</v>
      </c>
      <c r="Q37" s="8">
        <f t="shared" si="3"/>
        <v>0.285253227</v>
      </c>
      <c r="R37" s="8">
        <f t="shared" si="4"/>
        <v>13.93247382</v>
      </c>
      <c r="S37" s="9">
        <f t="shared" si="5"/>
        <v>14.48011036</v>
      </c>
      <c r="T37" s="9">
        <f t="shared" si="6"/>
        <v>220.2863756</v>
      </c>
      <c r="U37" s="9">
        <f t="shared" si="7"/>
        <v>18624.8059</v>
      </c>
      <c r="V37" s="10">
        <f t="shared" si="8"/>
        <v>0.02186876089</v>
      </c>
      <c r="W37" s="10">
        <f t="shared" si="9"/>
        <v>0.1171500671</v>
      </c>
      <c r="X37" s="10">
        <f t="shared" si="10"/>
        <v>0.1971294265</v>
      </c>
      <c r="Y37" s="11"/>
    </row>
    <row r="38" ht="14.25" customHeight="1">
      <c r="A38" s="12" t="s">
        <v>50</v>
      </c>
      <c r="B38" s="12">
        <v>53.144</v>
      </c>
      <c r="C38" s="12">
        <v>52.6</v>
      </c>
      <c r="D38" s="12">
        <v>0.07</v>
      </c>
      <c r="E38" s="12">
        <f t="shared" si="1"/>
        <v>0.0924</v>
      </c>
      <c r="F38" s="8">
        <f>'Country Footprint'!O577</f>
        <v>0.03815115845</v>
      </c>
      <c r="G38" s="8">
        <f>'Country Footprint'!P577</f>
        <v>0.04550861233</v>
      </c>
      <c r="H38" s="8">
        <f>'Country Footprint'!Q577</f>
        <v>0.06021227639</v>
      </c>
      <c r="I38" s="9">
        <f>'Country Footprint'!R577</f>
        <v>59776.62002</v>
      </c>
      <c r="J38" s="9">
        <f>'Country Footprint'!S577</f>
        <v>255724.3707</v>
      </c>
      <c r="K38" s="9">
        <f>'Country Footprint'!T577</f>
        <v>1039561.272</v>
      </c>
      <c r="L38" s="10">
        <f>'Country Footprint'!U577</f>
        <v>15608.1705</v>
      </c>
      <c r="M38" s="10">
        <f>'Country Footprint'!V577</f>
        <v>267335.3109</v>
      </c>
      <c r="N38" s="10">
        <f>'Country Footprint'!W577</f>
        <v>501559.9708</v>
      </c>
      <c r="O38" s="18">
        <v>5850342.0</v>
      </c>
      <c r="P38" s="8">
        <f t="shared" si="2"/>
        <v>6.521184309</v>
      </c>
      <c r="Q38" s="8">
        <f t="shared" si="3"/>
        <v>7.778795211</v>
      </c>
      <c r="R38" s="8">
        <f t="shared" si="4"/>
        <v>10.29209513</v>
      </c>
      <c r="S38" s="9">
        <f t="shared" si="5"/>
        <v>10.21762831</v>
      </c>
      <c r="T38" s="9">
        <f t="shared" si="6"/>
        <v>43.71101223</v>
      </c>
      <c r="U38" s="9">
        <f t="shared" si="7"/>
        <v>177.6923934</v>
      </c>
      <c r="V38" s="10">
        <f t="shared" si="8"/>
        <v>0.002667907363</v>
      </c>
      <c r="W38" s="10">
        <f t="shared" si="9"/>
        <v>0.04569567231</v>
      </c>
      <c r="X38" s="10">
        <f t="shared" si="10"/>
        <v>0.08573173513</v>
      </c>
      <c r="Y38" s="11"/>
    </row>
    <row r="39" ht="14.25" customHeight="1">
      <c r="A39" s="12" t="s">
        <v>51</v>
      </c>
      <c r="B39" s="12">
        <v>207.181</v>
      </c>
      <c r="C39" s="12">
        <v>247.6</v>
      </c>
      <c r="D39" s="12">
        <v>0.05</v>
      </c>
      <c r="E39" s="12">
        <f t="shared" si="1"/>
        <v>0.066</v>
      </c>
      <c r="F39" s="8">
        <f>'Country Footprint'!O593</f>
        <v>0.03604941683</v>
      </c>
      <c r="G39" s="8">
        <f>'Country Footprint'!P593</f>
        <v>0.04065783725</v>
      </c>
      <c r="H39" s="8">
        <f>'Country Footprint'!Q593</f>
        <v>0.05605935442</v>
      </c>
      <c r="I39" s="9">
        <f>'Country Footprint'!R593</f>
        <v>84708.12222</v>
      </c>
      <c r="J39" s="9">
        <f>'Country Footprint'!S593</f>
        <v>449802.194</v>
      </c>
      <c r="K39" s="9">
        <f>'Country Footprint'!T593</f>
        <v>13392633.3</v>
      </c>
      <c r="L39" s="10">
        <f>'Country Footprint'!U593</f>
        <v>36402.95838</v>
      </c>
      <c r="M39" s="10">
        <f>'Country Footprint'!V593</f>
        <v>718983.4947</v>
      </c>
      <c r="N39" s="10">
        <f>'Country Footprint'!W593</f>
        <v>1447777.539</v>
      </c>
      <c r="O39" s="18">
        <v>2.5499884E7</v>
      </c>
      <c r="P39" s="8">
        <f t="shared" si="2"/>
        <v>1.413709052</v>
      </c>
      <c r="Q39" s="8">
        <f t="shared" si="3"/>
        <v>1.594432243</v>
      </c>
      <c r="R39" s="8">
        <f t="shared" si="4"/>
        <v>2.198416056</v>
      </c>
      <c r="S39" s="9">
        <f t="shared" si="5"/>
        <v>3.321902257</v>
      </c>
      <c r="T39" s="9">
        <f t="shared" si="6"/>
        <v>17.63938197</v>
      </c>
      <c r="U39" s="9">
        <f t="shared" si="7"/>
        <v>525.2036952</v>
      </c>
      <c r="V39" s="10">
        <f t="shared" si="8"/>
        <v>0.001427573489</v>
      </c>
      <c r="W39" s="10">
        <f t="shared" si="9"/>
        <v>0.02819555943</v>
      </c>
      <c r="X39" s="10">
        <f t="shared" si="10"/>
        <v>0.05677584803</v>
      </c>
      <c r="Y39" s="11"/>
    </row>
    <row r="40" ht="14.25" customHeight="1">
      <c r="A40" s="12" t="s">
        <v>52</v>
      </c>
      <c r="B40" s="12">
        <v>255.621</v>
      </c>
      <c r="C40" s="12">
        <v>228.6</v>
      </c>
      <c r="D40" s="12">
        <v>0.05</v>
      </c>
      <c r="E40" s="12">
        <f t="shared" si="1"/>
        <v>0.066</v>
      </c>
      <c r="F40" s="8">
        <f>'Country Footprint'!O609</f>
        <v>0.043645487</v>
      </c>
      <c r="G40" s="8">
        <f>'Country Footprint'!P609</f>
        <v>0.04845851801</v>
      </c>
      <c r="H40" s="8">
        <f>'Country Footprint'!Q609</f>
        <v>0.05743402553</v>
      </c>
      <c r="I40" s="9">
        <f>'Country Footprint'!R609</f>
        <v>26837.23485</v>
      </c>
      <c r="J40" s="9">
        <f>'Country Footprint'!S609</f>
        <v>311271.1509</v>
      </c>
      <c r="K40" s="9">
        <f>'Country Footprint'!T609</f>
        <v>5366437.472</v>
      </c>
      <c r="L40" s="10">
        <f>'Country Footprint'!U609</f>
        <v>19181.49666</v>
      </c>
      <c r="M40" s="10">
        <f>'Country Footprint'!V609</f>
        <v>376677.0239</v>
      </c>
      <c r="N40" s="10">
        <f>'Country Footprint'!W609</f>
        <v>1018379.961</v>
      </c>
      <c r="O40" s="18">
        <v>5.930869E7</v>
      </c>
      <c r="P40" s="8">
        <f t="shared" si="2"/>
        <v>0.7359037435</v>
      </c>
      <c r="Q40" s="8">
        <f t="shared" si="3"/>
        <v>0.8170559493</v>
      </c>
      <c r="R40" s="8">
        <f t="shared" si="4"/>
        <v>0.9683914032</v>
      </c>
      <c r="S40" s="9">
        <f t="shared" si="5"/>
        <v>0.4525008873</v>
      </c>
      <c r="T40" s="9">
        <f t="shared" si="6"/>
        <v>5.248322816</v>
      </c>
      <c r="U40" s="9">
        <f t="shared" si="7"/>
        <v>90.48315638</v>
      </c>
      <c r="V40" s="10">
        <f t="shared" si="8"/>
        <v>0.000323417979</v>
      </c>
      <c r="W40" s="10">
        <f t="shared" si="9"/>
        <v>0.006351127026</v>
      </c>
      <c r="X40" s="10">
        <f t="shared" si="10"/>
        <v>0.0171708389</v>
      </c>
      <c r="Y40" s="11"/>
    </row>
    <row r="41" ht="14.25" customHeight="1">
      <c r="A41" s="12" t="s">
        <v>53</v>
      </c>
      <c r="B41" s="12">
        <v>34.409</v>
      </c>
      <c r="C41" s="12">
        <v>5.0</v>
      </c>
      <c r="D41" s="12">
        <v>0.05</v>
      </c>
      <c r="E41" s="12">
        <f t="shared" si="1"/>
        <v>0.066</v>
      </c>
      <c r="F41" s="8">
        <f>'Country Footprint'!O625</f>
        <v>0.01711435683</v>
      </c>
      <c r="G41" s="8">
        <f>'Country Footprint'!P625</f>
        <v>0.01995329094</v>
      </c>
      <c r="H41" s="8">
        <f>'Country Footprint'!Q625</f>
        <v>0.1152412479</v>
      </c>
      <c r="I41" s="9">
        <f>'Country Footprint'!R625</f>
        <v>59025.46219</v>
      </c>
      <c r="J41" s="9">
        <f>'Country Footprint'!S625</f>
        <v>1540941.452</v>
      </c>
      <c r="K41" s="9">
        <f>'Country Footprint'!T625</f>
        <v>131615282.1</v>
      </c>
      <c r="L41" s="10">
        <f>'Country Footprint'!U625</f>
        <v>147073.0274</v>
      </c>
      <c r="M41" s="10">
        <f>'Country Footprint'!V625</f>
        <v>587025.7781</v>
      </c>
      <c r="N41" s="10">
        <f>'Country Footprint'!W625</f>
        <v>1139992.188</v>
      </c>
      <c r="O41" s="18">
        <v>7275560.0</v>
      </c>
      <c r="P41" s="8">
        <f t="shared" si="2"/>
        <v>2.35230784</v>
      </c>
      <c r="Q41" s="8">
        <f t="shared" si="3"/>
        <v>2.742509297</v>
      </c>
      <c r="R41" s="8">
        <f t="shared" si="4"/>
        <v>15.8395021</v>
      </c>
      <c r="S41" s="9">
        <f t="shared" si="5"/>
        <v>8.112841099</v>
      </c>
      <c r="T41" s="9">
        <f t="shared" si="6"/>
        <v>211.7969547</v>
      </c>
      <c r="U41" s="9">
        <f t="shared" si="7"/>
        <v>18090.05521</v>
      </c>
      <c r="V41" s="10">
        <f t="shared" si="8"/>
        <v>0.02021466766</v>
      </c>
      <c r="W41" s="10">
        <f t="shared" si="9"/>
        <v>0.08068461784</v>
      </c>
      <c r="X41" s="10">
        <f t="shared" si="10"/>
        <v>0.1566878959</v>
      </c>
      <c r="Y41" s="11"/>
    </row>
    <row r="42" ht="14.25" customHeight="1">
      <c r="A42" s="12" t="s">
        <v>54</v>
      </c>
      <c r="B42" s="12">
        <v>589.644</v>
      </c>
      <c r="C42" s="12">
        <v>571.9</v>
      </c>
      <c r="D42" s="12">
        <v>0.04</v>
      </c>
      <c r="E42" s="12">
        <f t="shared" si="1"/>
        <v>0.0528</v>
      </c>
      <c r="F42" s="8">
        <f>'Country Footprint'!O641</f>
        <v>0.02384101767</v>
      </c>
      <c r="G42" s="8">
        <f>'Country Footprint'!P641</f>
        <v>0.02707753685</v>
      </c>
      <c r="H42" s="8">
        <f>'Country Footprint'!Q641</f>
        <v>0.03443916784</v>
      </c>
      <c r="I42" s="9">
        <f>'Country Footprint'!R641</f>
        <v>60332.79545</v>
      </c>
      <c r="J42" s="9">
        <f>'Country Footprint'!S641</f>
        <v>245829.7694</v>
      </c>
      <c r="K42" s="9">
        <f>'Country Footprint'!T641</f>
        <v>2754604.8</v>
      </c>
      <c r="L42" s="10">
        <f>'Country Footprint'!U641</f>
        <v>18422.88992</v>
      </c>
      <c r="M42" s="10">
        <f>'Country Footprint'!V641</f>
        <v>465507.5822</v>
      </c>
      <c r="N42" s="10">
        <f>'Country Footprint'!W641</f>
        <v>933233.0012</v>
      </c>
      <c r="O42" s="18">
        <v>5.1269185E7</v>
      </c>
      <c r="P42" s="8">
        <f t="shared" si="2"/>
        <v>0.4650165136</v>
      </c>
      <c r="Q42" s="8">
        <f t="shared" si="3"/>
        <v>0.5281444761</v>
      </c>
      <c r="R42" s="8">
        <f t="shared" si="4"/>
        <v>0.6717323054</v>
      </c>
      <c r="S42" s="9">
        <f t="shared" si="5"/>
        <v>1.176784758</v>
      </c>
      <c r="T42" s="9">
        <f t="shared" si="6"/>
        <v>4.794883504</v>
      </c>
      <c r="U42" s="9">
        <f t="shared" si="7"/>
        <v>53.72827362</v>
      </c>
      <c r="V42" s="10">
        <f t="shared" si="8"/>
        <v>0.0003593365083</v>
      </c>
      <c r="W42" s="10">
        <f t="shared" si="9"/>
        <v>0.009079675875</v>
      </c>
      <c r="X42" s="10">
        <f t="shared" si="10"/>
        <v>0.01820261042</v>
      </c>
      <c r="Y42" s="11"/>
    </row>
    <row r="43" ht="14.25" customHeight="1">
      <c r="A43" s="12" t="s">
        <v>55</v>
      </c>
      <c r="B43" s="12">
        <v>335.581</v>
      </c>
      <c r="C43" s="12">
        <v>290.1</v>
      </c>
      <c r="D43" s="12">
        <v>0.04</v>
      </c>
      <c r="E43" s="12">
        <f t="shared" si="1"/>
        <v>0.0528</v>
      </c>
      <c r="F43" s="8">
        <f>'Country Footprint'!O657</f>
        <v>0.02019638604</v>
      </c>
      <c r="G43" s="8">
        <f>'Country Footprint'!P657</f>
        <v>0.02357657138</v>
      </c>
      <c r="H43" s="8">
        <f>'Country Footprint'!Q657</f>
        <v>0.04158312903</v>
      </c>
      <c r="I43" s="9">
        <f>'Country Footprint'!R657</f>
        <v>43223.92965</v>
      </c>
      <c r="J43" s="9">
        <f>'Country Footprint'!S657</f>
        <v>319697.9798</v>
      </c>
      <c r="K43" s="9">
        <f>'Country Footprint'!T657</f>
        <v>16319846.8</v>
      </c>
      <c r="L43" s="10">
        <f>'Country Footprint'!U657</f>
        <v>26982.06573</v>
      </c>
      <c r="M43" s="10">
        <f>'Country Footprint'!V657</f>
        <v>251340.0822</v>
      </c>
      <c r="N43" s="10">
        <f>'Country Footprint'!W657</f>
        <v>465430.9829</v>
      </c>
      <c r="O43" s="18">
        <v>1.28932753E8</v>
      </c>
      <c r="P43" s="8">
        <f t="shared" si="2"/>
        <v>0.1566427891</v>
      </c>
      <c r="Q43" s="8">
        <f t="shared" si="3"/>
        <v>0.1828594428</v>
      </c>
      <c r="R43" s="8">
        <f t="shared" si="4"/>
        <v>0.3225179643</v>
      </c>
      <c r="S43" s="9">
        <f t="shared" si="5"/>
        <v>0.335243983</v>
      </c>
      <c r="T43" s="9">
        <f t="shared" si="6"/>
        <v>2.4795715</v>
      </c>
      <c r="U43" s="9">
        <f t="shared" si="7"/>
        <v>126.5764239</v>
      </c>
      <c r="V43" s="10">
        <f t="shared" si="8"/>
        <v>0.0002092723928</v>
      </c>
      <c r="W43" s="10">
        <f t="shared" si="9"/>
        <v>0.001949388936</v>
      </c>
      <c r="X43" s="10">
        <f t="shared" si="10"/>
        <v>0.003609873923</v>
      </c>
      <c r="Y43" s="11"/>
    </row>
    <row r="44" ht="14.25" customHeight="1">
      <c r="A44" s="12" t="s">
        <v>56</v>
      </c>
      <c r="B44" s="12">
        <v>167.652</v>
      </c>
      <c r="C44" s="12">
        <v>166.8</v>
      </c>
      <c r="D44" s="12">
        <v>0.04</v>
      </c>
      <c r="E44" s="12">
        <f t="shared" si="1"/>
        <v>0.0528</v>
      </c>
      <c r="F44" s="8">
        <f>'Country Footprint'!O673</f>
        <v>0.03295930818</v>
      </c>
      <c r="G44" s="8">
        <f>'Country Footprint'!P673</f>
        <v>0.0368536731</v>
      </c>
      <c r="H44" s="8">
        <f>'Country Footprint'!Q673</f>
        <v>0.04341300933</v>
      </c>
      <c r="I44" s="9">
        <f>'Country Footprint'!R673</f>
        <v>159156.8022</v>
      </c>
      <c r="J44" s="9">
        <f>'Country Footprint'!S673</f>
        <v>463882.8482</v>
      </c>
      <c r="K44" s="9">
        <f>'Country Footprint'!T673</f>
        <v>3369831.585</v>
      </c>
      <c r="L44" s="10">
        <f>'Country Footprint'!U673</f>
        <v>38611.13188</v>
      </c>
      <c r="M44" s="10">
        <f>'Country Footprint'!V673</f>
        <v>1227947.567</v>
      </c>
      <c r="N44" s="10">
        <f>'Country Footprint'!W673</f>
        <v>2277111.006</v>
      </c>
      <c r="O44" s="18">
        <v>3.7846611E7</v>
      </c>
      <c r="P44" s="8">
        <f t="shared" si="2"/>
        <v>0.8708655096</v>
      </c>
      <c r="Q44" s="8">
        <f t="shared" si="3"/>
        <v>0.973764153</v>
      </c>
      <c r="R44" s="8">
        <f t="shared" si="4"/>
        <v>1.147077854</v>
      </c>
      <c r="S44" s="9">
        <f t="shared" si="5"/>
        <v>4.205311864</v>
      </c>
      <c r="T44" s="9">
        <f t="shared" si="6"/>
        <v>12.25691907</v>
      </c>
      <c r="U44" s="9">
        <f t="shared" si="7"/>
        <v>89.03918992</v>
      </c>
      <c r="V44" s="10">
        <f t="shared" si="8"/>
        <v>0.001020200511</v>
      </c>
      <c r="W44" s="10">
        <f t="shared" si="9"/>
        <v>0.03244537712</v>
      </c>
      <c r="X44" s="10">
        <f t="shared" si="10"/>
        <v>0.06016684046</v>
      </c>
      <c r="Y44" s="11"/>
    </row>
    <row r="45" ht="14.25" customHeight="1">
      <c r="A45" s="12" t="s">
        <v>57</v>
      </c>
      <c r="B45" s="12">
        <v>303.852</v>
      </c>
      <c r="C45" s="12">
        <v>272.5</v>
      </c>
      <c r="D45" s="12">
        <v>0.03</v>
      </c>
      <c r="E45" s="12">
        <f t="shared" si="1"/>
        <v>0.0396</v>
      </c>
      <c r="F45" s="8">
        <f>'Country Footprint'!O689</f>
        <v>0.01599107884</v>
      </c>
      <c r="G45" s="8">
        <f>'Country Footprint'!P689</f>
        <v>0.01842420849</v>
      </c>
      <c r="H45" s="8">
        <f>'Country Footprint'!Q689</f>
        <v>0.03898730028</v>
      </c>
      <c r="I45" s="9">
        <f>'Country Footprint'!R689</f>
        <v>40773.88634</v>
      </c>
      <c r="J45" s="9">
        <f>'Country Footprint'!S689</f>
        <v>395131.8637</v>
      </c>
      <c r="K45" s="9">
        <f>'Country Footprint'!T689</f>
        <v>24376107.1</v>
      </c>
      <c r="L45" s="10">
        <f>'Country Footprint'!U689</f>
        <v>35788.47214</v>
      </c>
      <c r="M45" s="10">
        <f>'Country Footprint'!V689</f>
        <v>341466.3305</v>
      </c>
      <c r="N45" s="10">
        <f>'Country Footprint'!W689</f>
        <v>667607.0932</v>
      </c>
      <c r="O45" s="18">
        <v>8.4339067E7</v>
      </c>
      <c r="P45" s="8">
        <f t="shared" si="2"/>
        <v>0.1896046448</v>
      </c>
      <c r="Q45" s="8">
        <f t="shared" si="3"/>
        <v>0.218454023</v>
      </c>
      <c r="R45" s="8">
        <f t="shared" si="4"/>
        <v>0.4622685745</v>
      </c>
      <c r="S45" s="9">
        <f t="shared" si="5"/>
        <v>0.4834519493</v>
      </c>
      <c r="T45" s="9">
        <f t="shared" si="6"/>
        <v>4.685039541</v>
      </c>
      <c r="U45" s="9">
        <f t="shared" si="7"/>
        <v>289.0250979</v>
      </c>
      <c r="V45" s="10">
        <f t="shared" si="8"/>
        <v>0.0004243403847</v>
      </c>
      <c r="W45" s="10">
        <f t="shared" si="9"/>
        <v>0.004048732605</v>
      </c>
      <c r="X45" s="10">
        <f t="shared" si="10"/>
        <v>0.007915751466</v>
      </c>
      <c r="Y45" s="11"/>
    </row>
    <row r="46" ht="13.5" customHeight="1">
      <c r="A46" s="12" t="s">
        <v>58</v>
      </c>
      <c r="B46" s="12">
        <v>163.024</v>
      </c>
      <c r="C46" s="12">
        <v>135.6</v>
      </c>
      <c r="D46" s="12">
        <v>0.03</v>
      </c>
      <c r="E46" s="12">
        <f t="shared" si="1"/>
        <v>0.0396</v>
      </c>
      <c r="F46" s="8">
        <f>'Country Footprint'!O705</f>
        <v>0.0007876488333</v>
      </c>
      <c r="G46" s="8">
        <f>'Country Footprint'!P705</f>
        <v>0.00159398412</v>
      </c>
      <c r="H46" s="8">
        <f>'Country Footprint'!Q705</f>
        <v>0.0373917742</v>
      </c>
      <c r="I46" s="9">
        <f>'Country Footprint'!R705</f>
        <v>200487.5188</v>
      </c>
      <c r="J46" s="9">
        <f>'Country Footprint'!S705</f>
        <v>856507.178</v>
      </c>
      <c r="K46" s="9">
        <f>'Country Footprint'!T705</f>
        <v>47991283.98</v>
      </c>
      <c r="L46" s="10">
        <f>'Country Footprint'!U705</f>
        <v>86797.21704</v>
      </c>
      <c r="M46" s="10">
        <f>'Country Footprint'!V705</f>
        <v>1430415.019</v>
      </c>
      <c r="N46" s="10">
        <f>'Country Footprint'!W705</f>
        <v>2343269.052</v>
      </c>
      <c r="O46" s="18">
        <v>1.0099265E7</v>
      </c>
      <c r="P46" s="8">
        <f t="shared" si="2"/>
        <v>0.07799070857</v>
      </c>
      <c r="Q46" s="8">
        <f t="shared" si="3"/>
        <v>0.1578316957</v>
      </c>
      <c r="R46" s="8">
        <f t="shared" si="4"/>
        <v>3.702425296</v>
      </c>
      <c r="S46" s="9">
        <f t="shared" si="5"/>
        <v>19.85169404</v>
      </c>
      <c r="T46" s="9">
        <f t="shared" si="6"/>
        <v>84.80886262</v>
      </c>
      <c r="U46" s="9">
        <f t="shared" si="7"/>
        <v>4751.958086</v>
      </c>
      <c r="V46" s="10">
        <f t="shared" si="8"/>
        <v>0.0085944093</v>
      </c>
      <c r="W46" s="10">
        <f t="shared" si="9"/>
        <v>0.1416355565</v>
      </c>
      <c r="X46" s="10">
        <f t="shared" si="10"/>
        <v>0.2320237217</v>
      </c>
      <c r="Y46" s="11"/>
    </row>
    <row r="47" ht="14.25" customHeight="1">
      <c r="A47" s="12" t="s">
        <v>59</v>
      </c>
      <c r="B47" s="12">
        <v>25.229</v>
      </c>
      <c r="C47" s="12">
        <v>21.7</v>
      </c>
      <c r="D47" s="12">
        <v>0.03</v>
      </c>
      <c r="E47" s="12">
        <f t="shared" si="1"/>
        <v>0.0396</v>
      </c>
      <c r="F47" s="8">
        <f>'Country Footprint'!O721</f>
        <v>0.01503591005</v>
      </c>
      <c r="G47" s="8">
        <f>'Country Footprint'!P721</f>
        <v>0.01802895252</v>
      </c>
      <c r="H47" s="8">
        <f>'Country Footprint'!Q721</f>
        <v>0.02997631533</v>
      </c>
      <c r="I47" s="9">
        <f>'Country Footprint'!R721</f>
        <v>13074.09588</v>
      </c>
      <c r="J47" s="9">
        <f>'Country Footprint'!S721</f>
        <v>170439.6139</v>
      </c>
      <c r="K47" s="9">
        <f>'Country Footprint'!T721</f>
        <v>8931699.72</v>
      </c>
      <c r="L47" s="10">
        <f>'Country Footprint'!U721</f>
        <v>12936.2317</v>
      </c>
      <c r="M47" s="10">
        <f>'Country Footprint'!V721</f>
        <v>36015.82639</v>
      </c>
      <c r="N47" s="10">
        <f>'Country Footprint'!W721</f>
        <v>84880.04947</v>
      </c>
      <c r="O47" s="18">
        <v>1.0139177E7</v>
      </c>
      <c r="P47" s="8">
        <f t="shared" si="2"/>
        <v>1.482951728</v>
      </c>
      <c r="Q47" s="8">
        <f t="shared" si="3"/>
        <v>1.778147528</v>
      </c>
      <c r="R47" s="8">
        <f t="shared" si="4"/>
        <v>2.956484075</v>
      </c>
      <c r="S47" s="9">
        <f t="shared" si="5"/>
        <v>1.289463225</v>
      </c>
      <c r="T47" s="9">
        <f t="shared" si="6"/>
        <v>16.81000479</v>
      </c>
      <c r="U47" s="9">
        <f t="shared" si="7"/>
        <v>880.9097346</v>
      </c>
      <c r="V47" s="10">
        <f t="shared" si="8"/>
        <v>0.001275866049</v>
      </c>
      <c r="W47" s="10">
        <f t="shared" si="9"/>
        <v>0.003552144951</v>
      </c>
      <c r="X47" s="10">
        <f t="shared" si="10"/>
        <v>0.008371493018</v>
      </c>
      <c r="Y47" s="11"/>
    </row>
    <row r="48" ht="14.25" customHeight="1">
      <c r="A48" s="12" t="s">
        <v>60</v>
      </c>
      <c r="B48" s="12">
        <v>12.287</v>
      </c>
      <c r="C48" s="12">
        <v>9.7</v>
      </c>
      <c r="D48" s="12">
        <v>0.03</v>
      </c>
      <c r="E48" s="12">
        <f t="shared" si="1"/>
        <v>0.0396</v>
      </c>
      <c r="F48" s="8">
        <f>'Country Footprint'!O737</f>
        <v>0.02510881159</v>
      </c>
      <c r="G48" s="8">
        <f>'Country Footprint'!P737</f>
        <v>0.02818467198</v>
      </c>
      <c r="H48" s="8">
        <f>'Country Footprint'!Q737</f>
        <v>0.03215800056</v>
      </c>
      <c r="I48" s="9">
        <f>'Country Footprint'!R737</f>
        <v>303947.939</v>
      </c>
      <c r="J48" s="9">
        <f>'Country Footprint'!S737</f>
        <v>658792.6123</v>
      </c>
      <c r="K48" s="9">
        <f>'Country Footprint'!T737</f>
        <v>1562469.785</v>
      </c>
      <c r="L48" s="10">
        <f>'Country Footprint'!U737</f>
        <v>60559.76754</v>
      </c>
      <c r="M48" s="10">
        <f>'Country Footprint'!V737</f>
        <v>2211615.755</v>
      </c>
      <c r="N48" s="10">
        <f>'Country Footprint'!W737</f>
        <v>3808815.647</v>
      </c>
      <c r="O48" s="18">
        <v>1326535.0</v>
      </c>
      <c r="P48" s="8">
        <f t="shared" si="2"/>
        <v>18.92811844</v>
      </c>
      <c r="Q48" s="8">
        <f t="shared" si="3"/>
        <v>21.24683629</v>
      </c>
      <c r="R48" s="8">
        <f t="shared" si="4"/>
        <v>24.24210485</v>
      </c>
      <c r="S48" s="9">
        <f t="shared" si="5"/>
        <v>229.1292269</v>
      </c>
      <c r="T48" s="9">
        <f t="shared" si="6"/>
        <v>496.6266343</v>
      </c>
      <c r="U48" s="9">
        <f t="shared" si="7"/>
        <v>1177.857942</v>
      </c>
      <c r="V48" s="10">
        <f t="shared" si="8"/>
        <v>0.04565259683</v>
      </c>
      <c r="W48" s="10">
        <f t="shared" si="9"/>
        <v>1.667212516</v>
      </c>
      <c r="X48" s="10">
        <f t="shared" si="10"/>
        <v>2.871251529</v>
      </c>
      <c r="Y48" s="11"/>
    </row>
    <row r="49" ht="14.25" customHeight="1">
      <c r="A49" s="12" t="s">
        <v>61</v>
      </c>
      <c r="B49" s="12">
        <v>5.654</v>
      </c>
      <c r="C49" s="12">
        <v>5.8</v>
      </c>
      <c r="D49" s="12">
        <v>0.03</v>
      </c>
      <c r="E49" s="12">
        <f t="shared" si="1"/>
        <v>0.0396</v>
      </c>
      <c r="F49" s="8">
        <f>'Country Footprint'!O753</f>
        <v>0.01528305843</v>
      </c>
      <c r="G49" s="8">
        <f>'Country Footprint'!P753</f>
        <v>0.01832390651</v>
      </c>
      <c r="H49" s="8">
        <f>'Country Footprint'!Q753</f>
        <v>0.02873018564</v>
      </c>
      <c r="I49" s="9">
        <f>'Country Footprint'!R753</f>
        <v>28253.16012</v>
      </c>
      <c r="J49" s="9">
        <f>'Country Footprint'!S753</f>
        <v>173908.6048</v>
      </c>
      <c r="K49" s="9">
        <f>'Country Footprint'!T753</f>
        <v>6641992.587</v>
      </c>
      <c r="L49" s="10">
        <f>'Country Footprint'!U753</f>
        <v>13328.54758</v>
      </c>
      <c r="M49" s="10">
        <f>'Country Footprint'!V753</f>
        <v>138290.7513</v>
      </c>
      <c r="N49" s="10">
        <f>'Country Footprint'!W753</f>
        <v>250448.1469</v>
      </c>
      <c r="O49" s="18">
        <v>4033963.0</v>
      </c>
      <c r="P49" s="8">
        <f t="shared" si="2"/>
        <v>3.788596581</v>
      </c>
      <c r="Q49" s="8">
        <f t="shared" si="3"/>
        <v>4.542408175</v>
      </c>
      <c r="R49" s="8">
        <f t="shared" si="4"/>
        <v>7.122074655</v>
      </c>
      <c r="S49" s="9">
        <f t="shared" si="5"/>
        <v>7.003822326</v>
      </c>
      <c r="T49" s="9">
        <f t="shared" si="6"/>
        <v>43.11110559</v>
      </c>
      <c r="U49" s="9">
        <f t="shared" si="7"/>
        <v>1646.517974</v>
      </c>
      <c r="V49" s="10">
        <f t="shared" si="8"/>
        <v>0.003304082754</v>
      </c>
      <c r="W49" s="10">
        <f t="shared" si="9"/>
        <v>0.03428161122</v>
      </c>
      <c r="X49" s="10">
        <f t="shared" si="10"/>
        <v>0.06208488945</v>
      </c>
      <c r="Y49" s="11"/>
    </row>
    <row r="50" ht="14.25" customHeight="1">
      <c r="A50" s="12" t="s">
        <v>62</v>
      </c>
      <c r="B50" s="12">
        <v>79.919</v>
      </c>
      <c r="C50" s="12">
        <v>71.9</v>
      </c>
      <c r="D50" s="12">
        <v>0.02</v>
      </c>
      <c r="E50" s="12">
        <f t="shared" si="1"/>
        <v>0.0264</v>
      </c>
      <c r="F50" s="8">
        <f>'Country Footprint'!O769</f>
        <v>0.003274016988</v>
      </c>
      <c r="G50" s="8">
        <f>'Country Footprint'!P769</f>
        <v>0.004239310693</v>
      </c>
      <c r="H50" s="8">
        <f>'Country Footprint'!Q769</f>
        <v>0.04826417381</v>
      </c>
      <c r="I50" s="9">
        <f>'Country Footprint'!R769</f>
        <v>58100.65408</v>
      </c>
      <c r="J50" s="9">
        <f>'Country Footprint'!S769</f>
        <v>740531.6927</v>
      </c>
      <c r="K50" s="9">
        <f>'Country Footprint'!T769</f>
        <v>60838485.15</v>
      </c>
      <c r="L50" s="10">
        <f>'Country Footprint'!U769</f>
        <v>72322.20605</v>
      </c>
      <c r="M50" s="10">
        <f>'Country Footprint'!V769</f>
        <v>447216.832</v>
      </c>
      <c r="N50" s="10">
        <f>'Country Footprint'!W769</f>
        <v>751239.928</v>
      </c>
      <c r="O50" s="18">
        <v>5.0882891E7</v>
      </c>
      <c r="P50" s="8">
        <f t="shared" si="2"/>
        <v>0.06434416213</v>
      </c>
      <c r="Q50" s="8">
        <f t="shared" si="3"/>
        <v>0.08331505167</v>
      </c>
      <c r="R50" s="8">
        <f t="shared" si="4"/>
        <v>0.9485344261</v>
      </c>
      <c r="S50" s="9">
        <f t="shared" si="5"/>
        <v>1.141850491</v>
      </c>
      <c r="T50" s="9">
        <f t="shared" si="6"/>
        <v>14.55364816</v>
      </c>
      <c r="U50" s="9">
        <f t="shared" si="7"/>
        <v>1195.657007</v>
      </c>
      <c r="V50" s="10">
        <f t="shared" si="8"/>
        <v>0.001421346245</v>
      </c>
      <c r="W50" s="10">
        <f t="shared" si="9"/>
        <v>0.008789139595</v>
      </c>
      <c r="X50" s="10">
        <f t="shared" si="10"/>
        <v>0.0147640968</v>
      </c>
      <c r="Y50" s="11"/>
    </row>
    <row r="51" ht="13.5" customHeight="1">
      <c r="A51" s="12" t="s">
        <v>63</v>
      </c>
      <c r="B51" s="12">
        <v>68.597</v>
      </c>
      <c r="C51" s="12">
        <v>74.1</v>
      </c>
      <c r="D51" s="12">
        <v>0.02</v>
      </c>
      <c r="E51" s="12">
        <f t="shared" si="1"/>
        <v>0.0264</v>
      </c>
      <c r="F51" s="8">
        <f>'Country Footprint'!O785</f>
        <v>0.003099319031</v>
      </c>
      <c r="G51" s="8">
        <f>'Country Footprint'!P785</f>
        <v>0.004111773026</v>
      </c>
      <c r="H51" s="8">
        <f>'Country Footprint'!Q785</f>
        <v>0.04043561403</v>
      </c>
      <c r="I51" s="9">
        <f>'Country Footprint'!R785</f>
        <v>148400.6862</v>
      </c>
      <c r="J51" s="9">
        <f>'Country Footprint'!S785</f>
        <v>784077.0757</v>
      </c>
      <c r="K51" s="9">
        <f>'Country Footprint'!T785</f>
        <v>49895234.46</v>
      </c>
      <c r="L51" s="10">
        <f>'Country Footprint'!U785</f>
        <v>78092.35089</v>
      </c>
      <c r="M51" s="10">
        <f>'Country Footprint'!V785</f>
        <v>1075022.449</v>
      </c>
      <c r="N51" s="10">
        <f>'Country Footprint'!W785</f>
        <v>1763758.23</v>
      </c>
      <c r="O51" s="18">
        <v>9006398.0</v>
      </c>
      <c r="P51" s="8">
        <f t="shared" si="2"/>
        <v>0.3441241472</v>
      </c>
      <c r="Q51" s="8">
        <f t="shared" si="3"/>
        <v>0.456539121</v>
      </c>
      <c r="R51" s="8">
        <f t="shared" si="4"/>
        <v>4.489654357</v>
      </c>
      <c r="S51" s="9">
        <f t="shared" si="5"/>
        <v>16.47725164</v>
      </c>
      <c r="T51" s="9">
        <f t="shared" si="6"/>
        <v>87.05778666</v>
      </c>
      <c r="U51" s="9">
        <f t="shared" si="7"/>
        <v>5539.976633</v>
      </c>
      <c r="V51" s="10">
        <f t="shared" si="8"/>
        <v>0.008670763926</v>
      </c>
      <c r="W51" s="10">
        <f t="shared" si="9"/>
        <v>0.1193620856</v>
      </c>
      <c r="X51" s="10">
        <f t="shared" si="10"/>
        <v>0.1958339205</v>
      </c>
      <c r="Y51" s="11"/>
    </row>
    <row r="52" ht="14.25" customHeight="1">
      <c r="A52" s="12" t="s">
        <v>64</v>
      </c>
      <c r="B52" s="12">
        <v>84.28</v>
      </c>
      <c r="C52" s="12">
        <v>69.9</v>
      </c>
      <c r="D52" s="12">
        <v>0.02</v>
      </c>
      <c r="E52" s="12">
        <f t="shared" si="1"/>
        <v>0.0264</v>
      </c>
      <c r="F52" s="8">
        <f>'Country Footprint'!O801</f>
        <v>0.01042047098</v>
      </c>
      <c r="G52" s="8">
        <f>'Country Footprint'!P801</f>
        <v>0.01181879293</v>
      </c>
      <c r="H52" s="8">
        <f>'Country Footprint'!Q801</f>
        <v>0.01618982611</v>
      </c>
      <c r="I52" s="9">
        <f>'Country Footprint'!R801</f>
        <v>107978.5689</v>
      </c>
      <c r="J52" s="9">
        <f>'Country Footprint'!S801</f>
        <v>272996.8069</v>
      </c>
      <c r="K52" s="9">
        <f>'Country Footprint'!T801</f>
        <v>3094631.57</v>
      </c>
      <c r="L52" s="10">
        <f>'Country Footprint'!U801</f>
        <v>25064.48652</v>
      </c>
      <c r="M52" s="10">
        <f>'Country Footprint'!V801</f>
        <v>793468.3787</v>
      </c>
      <c r="N52" s="10">
        <f>'Country Footprint'!W801</f>
        <v>1383854.325</v>
      </c>
      <c r="O52" s="18">
        <v>1.0708981E7</v>
      </c>
      <c r="P52" s="8">
        <f t="shared" si="2"/>
        <v>0.9730590597</v>
      </c>
      <c r="Q52" s="8">
        <f t="shared" si="3"/>
        <v>1.103633756</v>
      </c>
      <c r="R52" s="8">
        <f t="shared" si="4"/>
        <v>1.511798938</v>
      </c>
      <c r="S52" s="9">
        <f t="shared" si="5"/>
        <v>10.08299192</v>
      </c>
      <c r="T52" s="9">
        <f t="shared" si="6"/>
        <v>25.4923234</v>
      </c>
      <c r="U52" s="9">
        <f t="shared" si="7"/>
        <v>288.9753535</v>
      </c>
      <c r="V52" s="10">
        <f t="shared" si="8"/>
        <v>0.002340510878</v>
      </c>
      <c r="W52" s="10">
        <f t="shared" si="9"/>
        <v>0.07409373298</v>
      </c>
      <c r="X52" s="10">
        <f t="shared" si="10"/>
        <v>0.1292237165</v>
      </c>
      <c r="Y52" s="11"/>
    </row>
    <row r="53" ht="14.25" customHeight="1">
      <c r="A53" s="12" t="s">
        <v>65</v>
      </c>
      <c r="B53" s="12">
        <v>53.263</v>
      </c>
      <c r="C53" s="12">
        <v>54.3</v>
      </c>
      <c r="D53" s="12">
        <v>0.02</v>
      </c>
      <c r="E53" s="12">
        <f t="shared" si="1"/>
        <v>0.0264</v>
      </c>
      <c r="F53" s="8">
        <f>'Country Footprint'!O817</f>
        <v>0.01111239672</v>
      </c>
      <c r="G53" s="8">
        <f>'Country Footprint'!P817</f>
        <v>0.01263410802</v>
      </c>
      <c r="H53" s="8">
        <f>'Country Footprint'!Q817</f>
        <v>0.02157807042</v>
      </c>
      <c r="I53" s="9">
        <f>'Country Footprint'!R817</f>
        <v>20896.8438</v>
      </c>
      <c r="J53" s="9">
        <f>'Country Footprint'!S817</f>
        <v>176846.5475</v>
      </c>
      <c r="K53" s="9">
        <f>'Country Footprint'!T817</f>
        <v>9077079.97</v>
      </c>
      <c r="L53" s="10">
        <f>'Country Footprint'!U817</f>
        <v>15705.84971</v>
      </c>
      <c r="M53" s="10">
        <f>'Country Footprint'!V817</f>
        <v>174300.5969</v>
      </c>
      <c r="N53" s="10">
        <f>'Country Footprint'!W817</f>
        <v>344805.2189</v>
      </c>
      <c r="O53" s="18">
        <v>1.0423054E7</v>
      </c>
      <c r="P53" s="8">
        <f t="shared" si="2"/>
        <v>1.066136347</v>
      </c>
      <c r="Q53" s="8">
        <f t="shared" si="3"/>
        <v>1.212131111</v>
      </c>
      <c r="R53" s="8">
        <f t="shared" si="4"/>
        <v>2.070225332</v>
      </c>
      <c r="S53" s="9">
        <f t="shared" si="5"/>
        <v>2.004867652</v>
      </c>
      <c r="T53" s="9">
        <f t="shared" si="6"/>
        <v>16.96686475</v>
      </c>
      <c r="U53" s="9">
        <f t="shared" si="7"/>
        <v>870.8656762</v>
      </c>
      <c r="V53" s="10">
        <f t="shared" si="8"/>
        <v>0.001506837603</v>
      </c>
      <c r="W53" s="10">
        <f t="shared" si="9"/>
        <v>0.01672260327</v>
      </c>
      <c r="X53" s="10">
        <f t="shared" si="10"/>
        <v>0.03308101626</v>
      </c>
      <c r="Y53" s="11"/>
    </row>
    <row r="54" ht="14.25" customHeight="1">
      <c r="A54" s="12" t="s">
        <v>66</v>
      </c>
      <c r="B54" s="12">
        <v>9.526</v>
      </c>
      <c r="C54" s="12">
        <v>6.9</v>
      </c>
      <c r="D54" s="12">
        <v>0.02</v>
      </c>
      <c r="E54" s="12">
        <f t="shared" si="1"/>
        <v>0.0264</v>
      </c>
      <c r="F54" s="8">
        <f>'Country Footprint'!O833</f>
        <v>0.006109901155</v>
      </c>
      <c r="G54" s="8">
        <f>'Country Footprint'!P833</f>
        <v>0.007081252656</v>
      </c>
      <c r="H54" s="8">
        <f>'Country Footprint'!Q833</f>
        <v>0.02911345774</v>
      </c>
      <c r="I54" s="9">
        <f>'Country Footprint'!R833</f>
        <v>199505.1934</v>
      </c>
      <c r="J54" s="9">
        <f>'Country Footprint'!S833</f>
        <v>655514.0617</v>
      </c>
      <c r="K54" s="9">
        <f>'Country Footprint'!T833</f>
        <v>28438581.36</v>
      </c>
      <c r="L54" s="10">
        <f>'Country Footprint'!U833</f>
        <v>65581.80139</v>
      </c>
      <c r="M54" s="10">
        <f>'Country Footprint'!V833</f>
        <v>1396691.085</v>
      </c>
      <c r="N54" s="10">
        <f>'Country Footprint'!W833</f>
        <v>2265289.607</v>
      </c>
      <c r="O54" s="18">
        <v>9904607.0</v>
      </c>
      <c r="P54" s="8">
        <f t="shared" si="2"/>
        <v>0.616874668</v>
      </c>
      <c r="Q54" s="8">
        <f t="shared" si="3"/>
        <v>0.7149453437</v>
      </c>
      <c r="R54" s="8">
        <f t="shared" si="4"/>
        <v>2.939385453</v>
      </c>
      <c r="S54" s="9">
        <f t="shared" si="5"/>
        <v>20.14266628</v>
      </c>
      <c r="T54" s="9">
        <f t="shared" si="6"/>
        <v>66.18274322</v>
      </c>
      <c r="U54" s="9">
        <f t="shared" si="7"/>
        <v>2871.24783</v>
      </c>
      <c r="V54" s="10">
        <f t="shared" si="8"/>
        <v>0.006621343117</v>
      </c>
      <c r="W54" s="10">
        <f t="shared" si="9"/>
        <v>0.1410142861</v>
      </c>
      <c r="X54" s="10">
        <f t="shared" si="10"/>
        <v>0.2287107007</v>
      </c>
      <c r="Y54" s="11"/>
    </row>
    <row r="55" ht="14.25" customHeight="1">
      <c r="A55" s="12" t="s">
        <v>67</v>
      </c>
      <c r="B55" s="12">
        <v>19.65</v>
      </c>
      <c r="C55" s="12">
        <v>17.1</v>
      </c>
      <c r="D55" s="12">
        <v>0.02</v>
      </c>
      <c r="E55" s="12">
        <f t="shared" si="1"/>
        <v>0.0264</v>
      </c>
      <c r="F55" s="8">
        <f>'Country Footprint'!O849</f>
        <v>0.01368006351</v>
      </c>
      <c r="G55" s="8">
        <f>'Country Footprint'!P849</f>
        <v>0.01512907823</v>
      </c>
      <c r="H55" s="8">
        <f>'Country Footprint'!Q849</f>
        <v>0.02392090834</v>
      </c>
      <c r="I55" s="9">
        <f>'Country Footprint'!R849</f>
        <v>35681.19077</v>
      </c>
      <c r="J55" s="9">
        <f>'Country Footprint'!S849</f>
        <v>181602.4515</v>
      </c>
      <c r="K55" s="9">
        <f>'Country Footprint'!T849</f>
        <v>7639233.202</v>
      </c>
      <c r="L55" s="10">
        <f>'Country Footprint'!U849</f>
        <v>14417.22137</v>
      </c>
      <c r="M55" s="10">
        <f>'Country Footprint'!V849</f>
        <v>190018.4672</v>
      </c>
      <c r="N55" s="10">
        <f>'Country Footprint'!W849</f>
        <v>333764.9221</v>
      </c>
      <c r="O55" s="18">
        <v>1.084791E7</v>
      </c>
      <c r="P55" s="8">
        <f t="shared" si="2"/>
        <v>1.261078264</v>
      </c>
      <c r="Q55" s="8">
        <f t="shared" si="3"/>
        <v>1.394653738</v>
      </c>
      <c r="R55" s="8">
        <f t="shared" si="4"/>
        <v>2.205116777</v>
      </c>
      <c r="S55" s="9">
        <f t="shared" si="5"/>
        <v>3.289222603</v>
      </c>
      <c r="T55" s="9">
        <f t="shared" si="6"/>
        <v>16.74077786</v>
      </c>
      <c r="U55" s="9">
        <f t="shared" si="7"/>
        <v>704.2124429</v>
      </c>
      <c r="V55" s="10">
        <f t="shared" si="8"/>
        <v>0.001329032171</v>
      </c>
      <c r="W55" s="10">
        <f t="shared" si="9"/>
        <v>0.01751659695</v>
      </c>
      <c r="X55" s="10">
        <f t="shared" si="10"/>
        <v>0.03076767065</v>
      </c>
      <c r="Y55" s="11"/>
    </row>
    <row r="56" ht="14.25" customHeight="1">
      <c r="A56" s="12" t="s">
        <v>68</v>
      </c>
      <c r="B56" s="12">
        <v>9.225</v>
      </c>
      <c r="C56" s="12">
        <v>8.8</v>
      </c>
      <c r="D56" s="12">
        <v>0.02</v>
      </c>
      <c r="E56" s="12">
        <f t="shared" si="1"/>
        <v>0.0264</v>
      </c>
      <c r="F56" s="8">
        <f>'Country Footprint'!O865</f>
        <v>0.0108424242</v>
      </c>
      <c r="G56" s="8">
        <f>'Country Footprint'!P865</f>
        <v>0.01295030322</v>
      </c>
      <c r="H56" s="8">
        <f>'Country Footprint'!Q865</f>
        <v>0.01717429177</v>
      </c>
      <c r="I56" s="9">
        <f>'Country Footprint'!R865</f>
        <v>7267.793795</v>
      </c>
      <c r="J56" s="9">
        <f>'Country Footprint'!S865</f>
        <v>55375.90471</v>
      </c>
      <c r="K56" s="9">
        <f>'Country Footprint'!T865</f>
        <v>265475.9789</v>
      </c>
      <c r="L56" s="10">
        <f>'Country Footprint'!U865</f>
        <v>2642.861789</v>
      </c>
      <c r="M56" s="10">
        <f>'Country Footprint'!V865</f>
        <v>5439.687805</v>
      </c>
      <c r="N56" s="10">
        <f>'Country Footprint'!W865</f>
        <v>26561.40488</v>
      </c>
      <c r="O56" s="19">
        <v>1399488.0</v>
      </c>
      <c r="P56" s="8">
        <f t="shared" si="2"/>
        <v>7.747422054</v>
      </c>
      <c r="Q56" s="8">
        <f t="shared" si="3"/>
        <v>9.253600759</v>
      </c>
      <c r="R56" s="8">
        <f t="shared" si="4"/>
        <v>12.27183925</v>
      </c>
      <c r="S56" s="9">
        <f t="shared" si="5"/>
        <v>5.193180503</v>
      </c>
      <c r="T56" s="9">
        <f t="shared" si="6"/>
        <v>39.56868849</v>
      </c>
      <c r="U56" s="9">
        <f t="shared" si="7"/>
        <v>189.6950734</v>
      </c>
      <c r="V56" s="10">
        <f t="shared" si="8"/>
        <v>0.001888449053</v>
      </c>
      <c r="W56" s="10">
        <f t="shared" si="9"/>
        <v>0.003886912789</v>
      </c>
      <c r="X56" s="10">
        <f t="shared" si="10"/>
        <v>0.01897937308</v>
      </c>
      <c r="Y56" s="11"/>
    </row>
    <row r="57" ht="14.25" customHeight="1">
      <c r="A57" s="12" t="s">
        <v>69</v>
      </c>
      <c r="B57" s="12">
        <v>22.534</v>
      </c>
      <c r="C57" s="12">
        <v>16.4</v>
      </c>
      <c r="D57" s="12">
        <v>0.02</v>
      </c>
      <c r="E57" s="12">
        <f t="shared" si="1"/>
        <v>0.0264</v>
      </c>
      <c r="F57" s="8">
        <f>'Country Footprint'!O881</f>
        <v>0.010824</v>
      </c>
      <c r="G57" s="8">
        <f>'Country Footprint'!P881</f>
        <v>0.012936</v>
      </c>
      <c r="H57" s="8">
        <f>'Country Footprint'!Q881</f>
        <v>0.01716</v>
      </c>
      <c r="I57" s="9">
        <f>'Country Footprint'!R881</f>
        <v>7223.04</v>
      </c>
      <c r="J57" s="9">
        <f>'Country Footprint'!S881</f>
        <v>55313.28</v>
      </c>
      <c r="K57" s="9">
        <f>'Country Footprint'!T881</f>
        <v>265541.76</v>
      </c>
      <c r="L57" s="10">
        <f>'Country Footprint'!U881</f>
        <v>2640</v>
      </c>
      <c r="M57" s="10">
        <f>'Country Footprint'!V881</f>
        <v>5280</v>
      </c>
      <c r="N57" s="10">
        <f>'Country Footprint'!W881</f>
        <v>26400</v>
      </c>
      <c r="O57" s="18">
        <v>6031200.0</v>
      </c>
      <c r="P57" s="8">
        <f t="shared" si="2"/>
        <v>1.794667728</v>
      </c>
      <c r="Q57" s="8">
        <f t="shared" si="3"/>
        <v>2.144846797</v>
      </c>
      <c r="R57" s="8">
        <f t="shared" si="4"/>
        <v>2.845204934</v>
      </c>
      <c r="S57" s="9">
        <f t="shared" si="5"/>
        <v>1.197612415</v>
      </c>
      <c r="T57" s="9">
        <f t="shared" si="6"/>
        <v>9.171189813</v>
      </c>
      <c r="U57" s="9">
        <f t="shared" si="7"/>
        <v>44.02801433</v>
      </c>
      <c r="V57" s="10">
        <f t="shared" si="8"/>
        <v>0.0004377238361</v>
      </c>
      <c r="W57" s="10">
        <f t="shared" si="9"/>
        <v>0.0008754476721</v>
      </c>
      <c r="X57" s="10">
        <f t="shared" si="10"/>
        <v>0.004377238361</v>
      </c>
      <c r="Y57" s="11"/>
    </row>
    <row r="58" ht="14.25" customHeight="1">
      <c r="A58" s="12" t="s">
        <v>70</v>
      </c>
      <c r="B58" s="12">
        <v>6.718</v>
      </c>
      <c r="C58" s="12">
        <v>7.2</v>
      </c>
      <c r="D58" s="12">
        <v>0.02</v>
      </c>
      <c r="E58" s="12">
        <f t="shared" si="1"/>
        <v>0.0264</v>
      </c>
      <c r="F58" s="8">
        <f>'Country Footprint'!O897</f>
        <v>0.005696574335</v>
      </c>
      <c r="G58" s="8">
        <f>'Country Footprint'!P897</f>
        <v>0.00730190632</v>
      </c>
      <c r="H58" s="8">
        <f>'Country Footprint'!Q897</f>
        <v>0.03081655316</v>
      </c>
      <c r="I58" s="9">
        <f>'Country Footprint'!R897</f>
        <v>280595.217</v>
      </c>
      <c r="J58" s="9">
        <f>'Country Footprint'!S897</f>
        <v>817424.1591</v>
      </c>
      <c r="K58" s="9">
        <f>'Country Footprint'!T897</f>
        <v>30272513.32</v>
      </c>
      <c r="L58" s="10">
        <f>'Country Footprint'!U897</f>
        <v>81095.30409</v>
      </c>
      <c r="M58" s="10">
        <f>'Country Footprint'!V897</f>
        <v>1951561.802</v>
      </c>
      <c r="N58" s="10">
        <f>'Country Footprint'!W897</f>
        <v>3176787.176</v>
      </c>
      <c r="O58" s="18">
        <v>1886198.0</v>
      </c>
      <c r="P58" s="8">
        <f t="shared" si="2"/>
        <v>3.020135921</v>
      </c>
      <c r="Q58" s="8">
        <f t="shared" si="3"/>
        <v>3.871230019</v>
      </c>
      <c r="R58" s="8">
        <f t="shared" si="4"/>
        <v>16.3379206</v>
      </c>
      <c r="S58" s="9">
        <f t="shared" si="5"/>
        <v>148.7623341</v>
      </c>
      <c r="T58" s="9">
        <f t="shared" si="6"/>
        <v>433.3713423</v>
      </c>
      <c r="U58" s="9">
        <f t="shared" si="7"/>
        <v>16049.48861</v>
      </c>
      <c r="V58" s="10">
        <f t="shared" si="8"/>
        <v>0.04299405687</v>
      </c>
      <c r="W58" s="10">
        <f t="shared" si="9"/>
        <v>1.034653733</v>
      </c>
      <c r="X58" s="10">
        <f t="shared" si="10"/>
        <v>1.684227836</v>
      </c>
      <c r="Y58" s="11"/>
    </row>
    <row r="59" ht="14.25" customHeight="1">
      <c r="A59" s="12" t="s">
        <v>71</v>
      </c>
      <c r="B59" s="12">
        <v>3.512</v>
      </c>
      <c r="C59" s="12">
        <v>12.2</v>
      </c>
      <c r="D59" s="12">
        <v>0.02</v>
      </c>
      <c r="E59" s="12">
        <f t="shared" si="1"/>
        <v>0.0264</v>
      </c>
      <c r="F59" s="8">
        <f>'Country Footprint'!O913</f>
        <v>0.002494829361</v>
      </c>
      <c r="G59" s="8">
        <f>'Country Footprint'!P913</f>
        <v>0.003426513632</v>
      </c>
      <c r="H59" s="8">
        <f>'Country Footprint'!Q913</f>
        <v>0.02267989018</v>
      </c>
      <c r="I59" s="9">
        <f>'Country Footprint'!R913</f>
        <v>309307.3206</v>
      </c>
      <c r="J59" s="9">
        <f>'Country Footprint'!S913</f>
        <v>810944.0579</v>
      </c>
      <c r="K59" s="9">
        <f>'Country Footprint'!T913</f>
        <v>25765693.17</v>
      </c>
      <c r="L59" s="10">
        <f>'Country Footprint'!U913</f>
        <v>84043.77502</v>
      </c>
      <c r="M59" s="10">
        <f>'Country Footprint'!V913</f>
        <v>2174685.529</v>
      </c>
      <c r="N59" s="10">
        <f>'Country Footprint'!W913</f>
        <v>3526499.752</v>
      </c>
      <c r="O59" s="18">
        <v>2722289.0</v>
      </c>
      <c r="P59" s="8">
        <f t="shared" si="2"/>
        <v>0.9164454477</v>
      </c>
      <c r="Q59" s="8">
        <f t="shared" si="3"/>
        <v>1.258688417</v>
      </c>
      <c r="R59" s="8">
        <f t="shared" si="4"/>
        <v>8.331183861</v>
      </c>
      <c r="S59" s="9">
        <f t="shared" si="5"/>
        <v>113.6203102</v>
      </c>
      <c r="T59" s="9">
        <f t="shared" si="6"/>
        <v>297.8905098</v>
      </c>
      <c r="U59" s="9">
        <f t="shared" si="7"/>
        <v>9464.716336</v>
      </c>
      <c r="V59" s="10">
        <f t="shared" si="8"/>
        <v>0.03087246616</v>
      </c>
      <c r="W59" s="10">
        <f t="shared" si="9"/>
        <v>0.7988444758</v>
      </c>
      <c r="X59" s="10">
        <f t="shared" si="10"/>
        <v>1.295417111</v>
      </c>
      <c r="Y59" s="11"/>
    </row>
    <row r="60" ht="14.25" customHeight="1">
      <c r="A60" s="12" t="s">
        <v>72</v>
      </c>
      <c r="B60" s="12">
        <v>36.811</v>
      </c>
      <c r="C60" s="12">
        <v>33.0</v>
      </c>
      <c r="D60" s="12">
        <v>0.02</v>
      </c>
      <c r="E60" s="12">
        <f t="shared" si="1"/>
        <v>0.0264</v>
      </c>
      <c r="F60" s="8">
        <f>'Country Footprint'!O929</f>
        <v>0.01332626495</v>
      </c>
      <c r="G60" s="8">
        <f>'Country Footprint'!P929</f>
        <v>0.01497176312</v>
      </c>
      <c r="H60" s="8">
        <f>'Country Footprint'!Q929</f>
        <v>0.03414729377</v>
      </c>
      <c r="I60" s="9">
        <f>'Country Footprint'!R929</f>
        <v>19044.6831</v>
      </c>
      <c r="J60" s="9">
        <f>'Country Footprint'!S929</f>
        <v>352670.2088</v>
      </c>
      <c r="K60" s="9">
        <f>'Country Footprint'!T929</f>
        <v>24895992.44</v>
      </c>
      <c r="L60" s="10">
        <f>'Country Footprint'!U929</f>
        <v>31084.13041</v>
      </c>
      <c r="M60" s="10">
        <f>'Country Footprint'!V929</f>
        <v>205245.5371</v>
      </c>
      <c r="N60" s="10">
        <f>'Country Footprint'!W929</f>
        <v>460616.434</v>
      </c>
      <c r="O60" s="18">
        <v>8737371.0</v>
      </c>
      <c r="P60" s="8">
        <f t="shared" si="2"/>
        <v>1.525203056</v>
      </c>
      <c r="Q60" s="8">
        <f t="shared" si="3"/>
        <v>1.713531807</v>
      </c>
      <c r="R60" s="8">
        <f t="shared" si="4"/>
        <v>3.908188604</v>
      </c>
      <c r="S60" s="9">
        <f t="shared" si="5"/>
        <v>2.179681177</v>
      </c>
      <c r="T60" s="9">
        <f t="shared" si="6"/>
        <v>40.36342383</v>
      </c>
      <c r="U60" s="9">
        <f t="shared" si="7"/>
        <v>2849.368814</v>
      </c>
      <c r="V60" s="10">
        <f t="shared" si="8"/>
        <v>0.003557606792</v>
      </c>
      <c r="W60" s="10">
        <f t="shared" si="9"/>
        <v>0.02349053704</v>
      </c>
      <c r="X60" s="10">
        <f t="shared" si="10"/>
        <v>0.05271796677</v>
      </c>
      <c r="Y60" s="11"/>
    </row>
    <row r="61" ht="14.25" customHeight="1">
      <c r="A61" s="12" t="s">
        <v>73</v>
      </c>
      <c r="B61" s="12">
        <v>597.91</v>
      </c>
      <c r="C61" s="12">
        <v>538.4</v>
      </c>
      <c r="D61" s="12">
        <v>0.01</v>
      </c>
      <c r="E61" s="12">
        <f t="shared" si="1"/>
        <v>0.0132</v>
      </c>
      <c r="F61" s="8">
        <f>'Country Footprint'!O945</f>
        <v>0.001224840359</v>
      </c>
      <c r="G61" s="8">
        <f>'Country Footprint'!P945</f>
        <v>0.0016984613</v>
      </c>
      <c r="H61" s="8">
        <f>'Country Footprint'!Q945</f>
        <v>0.02086707328</v>
      </c>
      <c r="I61" s="9">
        <f>'Country Footprint'!R945</f>
        <v>95200.56182</v>
      </c>
      <c r="J61" s="9">
        <f>'Country Footprint'!S945</f>
        <v>442919.4282</v>
      </c>
      <c r="K61" s="9">
        <f>'Country Footprint'!T945</f>
        <v>26504279.19</v>
      </c>
      <c r="L61" s="10">
        <f>'Country Footprint'!U945</f>
        <v>44216.97196</v>
      </c>
      <c r="M61" s="10">
        <f>'Country Footprint'!V945</f>
        <v>682308.2621</v>
      </c>
      <c r="N61" s="10">
        <f>'Country Footprint'!W945</f>
        <v>1115504.008</v>
      </c>
      <c r="O61" s="18">
        <v>2.12559417E8</v>
      </c>
      <c r="P61" s="8">
        <f t="shared" si="2"/>
        <v>0.005762343424</v>
      </c>
      <c r="Q61" s="8">
        <f t="shared" si="3"/>
        <v>0.007990524835</v>
      </c>
      <c r="R61" s="8">
        <f t="shared" si="4"/>
        <v>0.09817054248</v>
      </c>
      <c r="S61" s="9">
        <f t="shared" si="5"/>
        <v>0.4478774131</v>
      </c>
      <c r="T61" s="9">
        <f t="shared" si="6"/>
        <v>2.083744087</v>
      </c>
      <c r="U61" s="9">
        <f t="shared" si="7"/>
        <v>124.6911549</v>
      </c>
      <c r="V61" s="10">
        <f t="shared" si="8"/>
        <v>0.0002080217032</v>
      </c>
      <c r="W61" s="10">
        <f t="shared" si="9"/>
        <v>0.003209964873</v>
      </c>
      <c r="X61" s="10">
        <f t="shared" si="10"/>
        <v>0.005247963245</v>
      </c>
      <c r="Y61" s="11"/>
    </row>
    <row r="62" ht="14.25" customHeight="1">
      <c r="A62" s="12" t="s">
        <v>74</v>
      </c>
      <c r="B62" s="12">
        <v>377.998</v>
      </c>
      <c r="C62" s="12">
        <v>345.1</v>
      </c>
      <c r="D62" s="12">
        <v>0.01</v>
      </c>
      <c r="E62" s="12">
        <f t="shared" si="1"/>
        <v>0.0132</v>
      </c>
      <c r="F62" s="8">
        <f>'Country Footprint'!O961</f>
        <v>0.006785314662</v>
      </c>
      <c r="G62" s="8">
        <f>'Country Footprint'!P961</f>
        <v>0.007646144357</v>
      </c>
      <c r="H62" s="8">
        <f>'Country Footprint'!Q961</f>
        <v>0.009780267124</v>
      </c>
      <c r="I62" s="9">
        <f>'Country Footprint'!R961</f>
        <v>6376.627487</v>
      </c>
      <c r="J62" s="9">
        <f>'Country Footprint'!S961</f>
        <v>32419.94336</v>
      </c>
      <c r="K62" s="9">
        <f>'Country Footprint'!T961</f>
        <v>131750.2876</v>
      </c>
      <c r="L62" s="10">
        <f>'Country Footprint'!U961</f>
        <v>1321.082102</v>
      </c>
      <c r="M62" s="10">
        <f>'Country Footprint'!V961</f>
        <v>3806.736004</v>
      </c>
      <c r="N62" s="10">
        <f>'Country Footprint'!W961</f>
        <v>11048.32108</v>
      </c>
      <c r="O62" s="18">
        <v>3.4813871E7</v>
      </c>
      <c r="P62" s="8">
        <f t="shared" si="2"/>
        <v>0.1949026197</v>
      </c>
      <c r="Q62" s="8">
        <f t="shared" si="3"/>
        <v>0.2196292494</v>
      </c>
      <c r="R62" s="8">
        <f t="shared" si="4"/>
        <v>0.2809301822</v>
      </c>
      <c r="S62" s="9">
        <f t="shared" si="5"/>
        <v>0.1831634146</v>
      </c>
      <c r="T62" s="9">
        <f t="shared" si="6"/>
        <v>0.9312363846</v>
      </c>
      <c r="U62" s="9">
        <f t="shared" si="7"/>
        <v>3.784419364</v>
      </c>
      <c r="V62" s="10">
        <f t="shared" si="8"/>
        <v>0.00003794700399</v>
      </c>
      <c r="W62" s="10">
        <f t="shared" si="9"/>
        <v>0.0001093453814</v>
      </c>
      <c r="X62" s="10">
        <f t="shared" si="10"/>
        <v>0.000317353996</v>
      </c>
      <c r="Y62" s="11"/>
    </row>
    <row r="63" ht="14.25" customHeight="1">
      <c r="A63" s="12" t="s">
        <v>75</v>
      </c>
      <c r="B63" s="12">
        <v>283.057</v>
      </c>
      <c r="C63" s="12">
        <v>263.3</v>
      </c>
      <c r="D63" s="12">
        <v>0.01</v>
      </c>
      <c r="E63" s="12">
        <f t="shared" si="1"/>
        <v>0.0132</v>
      </c>
      <c r="F63" s="8">
        <f>'Country Footprint'!O977</f>
        <v>0.00719505969</v>
      </c>
      <c r="G63" s="8">
        <f>'Country Footprint'!P977</f>
        <v>0.008149053295</v>
      </c>
      <c r="H63" s="8">
        <f>'Country Footprint'!Q977</f>
        <v>0.01171397788</v>
      </c>
      <c r="I63" s="9">
        <f>'Country Footprint'!R977</f>
        <v>47789.78596</v>
      </c>
      <c r="J63" s="9">
        <f>'Country Footprint'!S977</f>
        <v>149898.3585</v>
      </c>
      <c r="K63" s="9">
        <f>'Country Footprint'!T977</f>
        <v>3372280.051</v>
      </c>
      <c r="L63" s="10">
        <f>'Country Footprint'!U977</f>
        <v>13179.39452</v>
      </c>
      <c r="M63" s="10">
        <f>'Country Footprint'!V977</f>
        <v>350383.9602</v>
      </c>
      <c r="N63" s="10">
        <f>'Country Footprint'!W977</f>
        <v>622319.5122</v>
      </c>
      <c r="O63" s="18">
        <v>2.73523615E8</v>
      </c>
      <c r="P63" s="8">
        <f t="shared" si="2"/>
        <v>0.02630507677</v>
      </c>
      <c r="Q63" s="8">
        <f t="shared" si="3"/>
        <v>0.02979286924</v>
      </c>
      <c r="R63" s="8">
        <f t="shared" si="4"/>
        <v>0.04282620308</v>
      </c>
      <c r="S63" s="9">
        <f t="shared" si="5"/>
        <v>0.1747190493</v>
      </c>
      <c r="T63" s="9">
        <f t="shared" si="6"/>
        <v>0.5480271183</v>
      </c>
      <c r="U63" s="9">
        <f t="shared" si="7"/>
        <v>12.32902706</v>
      </c>
      <c r="V63" s="10">
        <f t="shared" si="8"/>
        <v>0.00004818375379</v>
      </c>
      <c r="W63" s="10">
        <f t="shared" si="9"/>
        <v>0.001281000765</v>
      </c>
      <c r="X63" s="10">
        <f t="shared" si="10"/>
        <v>0.002275194821</v>
      </c>
      <c r="Y63" s="11"/>
    </row>
    <row r="64" ht="14.25" customHeight="1">
      <c r="A64" s="12" t="s">
        <v>76</v>
      </c>
      <c r="B64" s="12">
        <v>146.801</v>
      </c>
      <c r="C64" s="12">
        <v>132.7</v>
      </c>
      <c r="D64" s="12">
        <v>0.01</v>
      </c>
      <c r="E64" s="12">
        <f t="shared" si="1"/>
        <v>0.0132</v>
      </c>
      <c r="F64" s="8">
        <f>'Country Footprint'!O993</f>
        <v>0.004092041308</v>
      </c>
      <c r="G64" s="8">
        <f>'Country Footprint'!P993</f>
        <v>0.004907496739</v>
      </c>
      <c r="H64" s="8">
        <f>'Country Footprint'!Q993</f>
        <v>0.01285863855</v>
      </c>
      <c r="I64" s="9">
        <f>'Country Footprint'!R993</f>
        <v>14884.00191</v>
      </c>
      <c r="J64" s="9">
        <f>'Country Footprint'!S993</f>
        <v>134867.9609</v>
      </c>
      <c r="K64" s="9">
        <f>'Country Footprint'!T993</f>
        <v>9108467.69</v>
      </c>
      <c r="L64" s="10">
        <f>'Country Footprint'!U993</f>
        <v>12316.10956</v>
      </c>
      <c r="M64" s="10">
        <f>'Country Footprint'!V993</f>
        <v>93699.93937</v>
      </c>
      <c r="N64" s="10">
        <f>'Country Footprint'!W993</f>
        <v>161494.7675</v>
      </c>
      <c r="O64" s="18">
        <v>4.5195774E7</v>
      </c>
      <c r="P64" s="8">
        <f t="shared" si="2"/>
        <v>0.09054035247</v>
      </c>
      <c r="Q64" s="8">
        <f t="shared" si="3"/>
        <v>0.1085830887</v>
      </c>
      <c r="R64" s="8">
        <f t="shared" si="4"/>
        <v>0.2845097541</v>
      </c>
      <c r="S64" s="9">
        <f t="shared" si="5"/>
        <v>0.329322868</v>
      </c>
      <c r="T64" s="9">
        <f t="shared" si="6"/>
        <v>2.984083443</v>
      </c>
      <c r="U64" s="9">
        <f t="shared" si="7"/>
        <v>201.5336144</v>
      </c>
      <c r="V64" s="10">
        <f t="shared" si="8"/>
        <v>0.0002725057782</v>
      </c>
      <c r="W64" s="10">
        <f t="shared" si="9"/>
        <v>0.002073201343</v>
      </c>
      <c r="X64" s="10">
        <f t="shared" si="10"/>
        <v>0.003573227167</v>
      </c>
      <c r="Y64" s="11"/>
    </row>
    <row r="65" ht="14.25" customHeight="1">
      <c r="A65" s="12" t="s">
        <v>77</v>
      </c>
      <c r="B65" s="12">
        <v>53.086</v>
      </c>
      <c r="C65" s="12">
        <v>51.9</v>
      </c>
      <c r="D65" s="12">
        <v>0.01</v>
      </c>
      <c r="E65" s="12">
        <f t="shared" si="1"/>
        <v>0.0132</v>
      </c>
      <c r="F65" s="8">
        <f>'Country Footprint'!O1011</f>
        <v>0.003693839715</v>
      </c>
      <c r="G65" s="8">
        <f>'Country Footprint'!P1011</f>
        <v>0.004352002669</v>
      </c>
      <c r="H65" s="8">
        <f>'Country Footprint'!Q1011</f>
        <v>0.012038833</v>
      </c>
      <c r="I65" s="9">
        <f>'Country Footprint'!R1011</f>
        <v>50742.29442</v>
      </c>
      <c r="J65" s="9">
        <f>'Country Footprint'!S1011</f>
        <v>202969.3747</v>
      </c>
      <c r="K65" s="9">
        <f>'Country Footprint'!T1011</f>
        <v>9578857.792</v>
      </c>
      <c r="L65" s="10">
        <f>'Country Footprint'!U1011</f>
        <v>20114.05047</v>
      </c>
      <c r="M65" s="10">
        <f>'Country Footprint'!V1011</f>
        <v>366075.4994</v>
      </c>
      <c r="N65" s="10">
        <f>'Country Footprint'!W1011</f>
        <v>614921.8323</v>
      </c>
      <c r="O65" s="18">
        <v>1.0196709E7</v>
      </c>
      <c r="P65" s="8">
        <f t="shared" si="2"/>
        <v>0.3622580301</v>
      </c>
      <c r="Q65" s="8">
        <f t="shared" si="3"/>
        <v>0.4268046356</v>
      </c>
      <c r="R65" s="8">
        <f t="shared" si="4"/>
        <v>1.180658681</v>
      </c>
      <c r="S65" s="9">
        <f t="shared" si="5"/>
        <v>4.976340349</v>
      </c>
      <c r="T65" s="9">
        <f t="shared" si="6"/>
        <v>19.90538072</v>
      </c>
      <c r="U65" s="9">
        <f t="shared" si="7"/>
        <v>939.4068019</v>
      </c>
      <c r="V65" s="10">
        <f t="shared" si="8"/>
        <v>0.001972602186</v>
      </c>
      <c r="W65" s="10">
        <f t="shared" si="9"/>
        <v>0.03590133831</v>
      </c>
      <c r="X65" s="10">
        <f t="shared" si="10"/>
        <v>0.06030591168</v>
      </c>
      <c r="Y65" s="11"/>
    </row>
    <row r="66" ht="14.25" customHeight="1">
      <c r="A66" s="12" t="s">
        <v>78</v>
      </c>
      <c r="B66" s="12">
        <v>54.955</v>
      </c>
      <c r="C66" s="12">
        <v>49.0</v>
      </c>
      <c r="D66" s="12">
        <v>0.01</v>
      </c>
      <c r="E66" s="12">
        <f t="shared" si="1"/>
        <v>0.0132</v>
      </c>
      <c r="F66" s="8">
        <f>'Country Footprint'!O1027</f>
        <v>0.002186601598</v>
      </c>
      <c r="G66" s="8">
        <f>'Country Footprint'!P1027</f>
        <v>0.002780159527</v>
      </c>
      <c r="H66" s="8">
        <f>'Country Footprint'!Q1027</f>
        <v>0.01975409977</v>
      </c>
      <c r="I66" s="9">
        <f>'Country Footprint'!R1027</f>
        <v>16758.40483</v>
      </c>
      <c r="J66" s="9">
        <f>'Country Footprint'!S1027</f>
        <v>271851.8544</v>
      </c>
      <c r="K66" s="9">
        <f>'Country Footprint'!T1027</f>
        <v>22755782.66</v>
      </c>
      <c r="L66" s="10">
        <f>'Country Footprint'!U1027</f>
        <v>26400.98719</v>
      </c>
      <c r="M66" s="10">
        <f>'Country Footprint'!V1027</f>
        <v>127650.9007</v>
      </c>
      <c r="N66" s="10">
        <f>'Country Footprint'!W1027</f>
        <v>214997.6185</v>
      </c>
      <c r="O66" s="18">
        <v>3.2971854E7</v>
      </c>
      <c r="P66" s="8">
        <f t="shared" si="2"/>
        <v>0.06631721704</v>
      </c>
      <c r="Q66" s="8">
        <f t="shared" si="3"/>
        <v>0.08431917499</v>
      </c>
      <c r="R66" s="8">
        <f t="shared" si="4"/>
        <v>0.5991200789</v>
      </c>
      <c r="S66" s="9">
        <f t="shared" si="5"/>
        <v>0.5082639523</v>
      </c>
      <c r="T66" s="9">
        <f t="shared" si="6"/>
        <v>8.244967188</v>
      </c>
      <c r="U66" s="9">
        <f t="shared" si="7"/>
        <v>690.1578134</v>
      </c>
      <c r="V66" s="10">
        <f t="shared" si="8"/>
        <v>0.0008007128503</v>
      </c>
      <c r="W66" s="10">
        <f t="shared" si="9"/>
        <v>0.00387151116</v>
      </c>
      <c r="X66" s="10">
        <f t="shared" si="10"/>
        <v>0.006520640862</v>
      </c>
      <c r="Y66" s="11"/>
    </row>
    <row r="67" ht="14.25" customHeight="1">
      <c r="A67" s="12" t="s">
        <v>79</v>
      </c>
      <c r="B67" s="12">
        <v>31.992</v>
      </c>
      <c r="C67" s="12">
        <v>43.0</v>
      </c>
      <c r="D67" s="12">
        <v>0.01</v>
      </c>
      <c r="E67" s="12">
        <f t="shared" si="1"/>
        <v>0.0132</v>
      </c>
      <c r="F67" s="8">
        <f>'Country Footprint'!O1043</f>
        <v>0.0029155774</v>
      </c>
      <c r="G67" s="8">
        <f>'Country Footprint'!P1043</f>
        <v>0.003477251153</v>
      </c>
      <c r="H67" s="8">
        <f>'Country Footprint'!Q1043</f>
        <v>0.005210231866</v>
      </c>
      <c r="I67" s="9">
        <f>'Country Footprint'!R1043</f>
        <v>66271.54868</v>
      </c>
      <c r="J67" s="9">
        <f>'Country Footprint'!S1043</f>
        <v>137592.9902</v>
      </c>
      <c r="K67" s="9">
        <f>'Country Footprint'!T1043</f>
        <v>628199.5991</v>
      </c>
      <c r="L67" s="10">
        <f>'Country Footprint'!U1043</f>
        <v>13445.19916</v>
      </c>
      <c r="M67" s="10">
        <f>'Country Footprint'!V1043</f>
        <v>461753.9203</v>
      </c>
      <c r="N67" s="10">
        <f>'Country Footprint'!W1043</f>
        <v>769280.1258</v>
      </c>
      <c r="O67" s="18">
        <v>9660351.0</v>
      </c>
      <c r="P67" s="8">
        <f t="shared" si="2"/>
        <v>0.3018086403</v>
      </c>
      <c r="Q67" s="8">
        <f t="shared" si="3"/>
        <v>0.3599508085</v>
      </c>
      <c r="R67" s="8">
        <f t="shared" si="4"/>
        <v>0.5393418796</v>
      </c>
      <c r="S67" s="9">
        <f t="shared" si="5"/>
        <v>6.860159499</v>
      </c>
      <c r="T67" s="9">
        <f t="shared" si="6"/>
        <v>14.24306324</v>
      </c>
      <c r="U67" s="9">
        <f t="shared" si="7"/>
        <v>65.02865156</v>
      </c>
      <c r="V67" s="10">
        <f t="shared" si="8"/>
        <v>0.001391791992</v>
      </c>
      <c r="W67" s="10">
        <f t="shared" si="9"/>
        <v>0.04779887608</v>
      </c>
      <c r="X67" s="10">
        <f t="shared" si="10"/>
        <v>0.0796327303</v>
      </c>
      <c r="Y67" s="11"/>
    </row>
    <row r="68" ht="14.25" customHeight="1">
      <c r="A68" s="12" t="s">
        <v>80</v>
      </c>
      <c r="B68" s="12">
        <v>6.535</v>
      </c>
      <c r="C68" s="12">
        <v>7.3</v>
      </c>
      <c r="D68" s="12">
        <v>0.01</v>
      </c>
      <c r="E68" s="12">
        <f t="shared" si="1"/>
        <v>0.0132</v>
      </c>
      <c r="F68" s="8">
        <f>'Country Footprint'!O1059</f>
        <v>0.009040826442</v>
      </c>
      <c r="G68" s="8">
        <f>'Country Footprint'!P1059</f>
        <v>0.01001065781</v>
      </c>
      <c r="H68" s="8">
        <f>'Country Footprint'!Q1059</f>
        <v>0.01155768569</v>
      </c>
      <c r="I68" s="9">
        <f>'Country Footprint'!R1059</f>
        <v>3968.026893</v>
      </c>
      <c r="J68" s="9">
        <f>'Country Footprint'!S1059</f>
        <v>56115.62945</v>
      </c>
      <c r="K68" s="9">
        <f>'Country Footprint'!T1059</f>
        <v>690141.9913</v>
      </c>
      <c r="L68" s="10">
        <f>'Country Footprint'!U1059</f>
        <v>3187.99694</v>
      </c>
      <c r="M68" s="10">
        <f>'Country Footprint'!V1059</f>
        <v>61703.68783</v>
      </c>
      <c r="N68" s="10">
        <f>'Country Footprint'!W1059</f>
        <v>180337.0467</v>
      </c>
      <c r="O68" s="18">
        <v>3278290.0</v>
      </c>
      <c r="P68" s="8">
        <f t="shared" si="2"/>
        <v>2.757787274</v>
      </c>
      <c r="Q68" s="8">
        <f t="shared" si="3"/>
        <v>3.0536218</v>
      </c>
      <c r="R68" s="8">
        <f t="shared" si="4"/>
        <v>3.525522663</v>
      </c>
      <c r="S68" s="9">
        <f t="shared" si="5"/>
        <v>1.210395326</v>
      </c>
      <c r="T68" s="9">
        <f t="shared" si="6"/>
        <v>17.11734759</v>
      </c>
      <c r="U68" s="9">
        <f t="shared" si="7"/>
        <v>210.5188959</v>
      </c>
      <c r="V68" s="10">
        <f t="shared" si="8"/>
        <v>0.0009724572687</v>
      </c>
      <c r="W68" s="10">
        <f t="shared" si="9"/>
        <v>0.01882191259</v>
      </c>
      <c r="X68" s="10">
        <f t="shared" si="10"/>
        <v>0.05500948564</v>
      </c>
      <c r="Y68" s="11"/>
    </row>
    <row r="69" ht="14.25" customHeight="1">
      <c r="A69" s="12" t="s">
        <v>81</v>
      </c>
      <c r="B69" s="12">
        <v>9.419</v>
      </c>
      <c r="C69" s="12">
        <v>8.7</v>
      </c>
      <c r="D69" s="12">
        <v>0.01</v>
      </c>
      <c r="E69" s="12">
        <f t="shared" si="1"/>
        <v>0.0132</v>
      </c>
      <c r="F69" s="8">
        <f>'Country Footprint'!O1075</f>
        <v>0.004373436501</v>
      </c>
      <c r="G69" s="8">
        <f>'Country Footprint'!P1075</f>
        <v>0.005028954751</v>
      </c>
      <c r="H69" s="8">
        <f>'Country Footprint'!Q1075</f>
        <v>0.02100832623</v>
      </c>
      <c r="I69" s="9">
        <f>'Country Footprint'!R1075</f>
        <v>28211.16949</v>
      </c>
      <c r="J69" s="9">
        <f>'Country Footprint'!S1075</f>
        <v>294472.9255</v>
      </c>
      <c r="K69" s="9">
        <f>'Country Footprint'!T1075</f>
        <v>21830214.95</v>
      </c>
      <c r="L69" s="10">
        <f>'Country Footprint'!U1075</f>
        <v>27922.50557</v>
      </c>
      <c r="M69" s="10">
        <f>'Country Footprint'!V1075</f>
        <v>230785.7225</v>
      </c>
      <c r="N69" s="10">
        <f>'Country Footprint'!W1075</f>
        <v>418797.6431</v>
      </c>
      <c r="O69" s="18">
        <v>1.4862924E7</v>
      </c>
      <c r="P69" s="8">
        <f t="shared" si="2"/>
        <v>0.2942514206</v>
      </c>
      <c r="Q69" s="8">
        <f t="shared" si="3"/>
        <v>0.3383556796</v>
      </c>
      <c r="R69" s="8">
        <f t="shared" si="4"/>
        <v>1.413471954</v>
      </c>
      <c r="S69" s="9">
        <f t="shared" si="5"/>
        <v>1.89809014</v>
      </c>
      <c r="T69" s="9">
        <f t="shared" si="6"/>
        <v>19.81258368</v>
      </c>
      <c r="U69" s="9">
        <f t="shared" si="7"/>
        <v>1468.76987</v>
      </c>
      <c r="V69" s="10">
        <f t="shared" si="8"/>
        <v>0.001878668395</v>
      </c>
      <c r="W69" s="10">
        <f t="shared" si="9"/>
        <v>0.01552761236</v>
      </c>
      <c r="X69" s="10">
        <f t="shared" si="10"/>
        <v>0.02817733866</v>
      </c>
      <c r="Y69" s="11"/>
    </row>
    <row r="70" ht="14.25" customHeight="1">
      <c r="A70" s="12" t="s">
        <v>82</v>
      </c>
      <c r="B70" s="12">
        <v>11.735</v>
      </c>
      <c r="C70" s="12">
        <v>10.4</v>
      </c>
      <c r="D70" s="12">
        <v>0.01</v>
      </c>
      <c r="E70" s="12">
        <f t="shared" si="1"/>
        <v>0.0132</v>
      </c>
      <c r="F70" s="8">
        <f>'Country Footprint'!O1091</f>
        <v>0.002227623451</v>
      </c>
      <c r="G70" s="8">
        <f>'Country Footprint'!P1091</f>
        <v>0.002605487652</v>
      </c>
      <c r="H70" s="8">
        <f>'Country Footprint'!Q1091</f>
        <v>0.0245368889</v>
      </c>
      <c r="I70" s="9">
        <f>'Country Footprint'!R1091</f>
        <v>13210.90015</v>
      </c>
      <c r="J70" s="9">
        <f>'Country Footprint'!S1091</f>
        <v>339070.5734</v>
      </c>
      <c r="K70" s="9">
        <f>'Country Footprint'!T1091</f>
        <v>30150832.1</v>
      </c>
      <c r="L70" s="10">
        <f>'Country Footprint'!U1091</f>
        <v>32757.93438</v>
      </c>
      <c r="M70" s="10">
        <f>'Country Footprint'!V1091</f>
        <v>99593.80315</v>
      </c>
      <c r="N70" s="10">
        <f>'Country Footprint'!W1091</f>
        <v>168056.9783</v>
      </c>
      <c r="O70" s="18">
        <v>3.2866272E7</v>
      </c>
      <c r="P70" s="8">
        <f t="shared" si="2"/>
        <v>0.06777840368</v>
      </c>
      <c r="Q70" s="8">
        <f t="shared" si="3"/>
        <v>0.07927542413</v>
      </c>
      <c r="R70" s="8">
        <f t="shared" si="4"/>
        <v>0.7465674506</v>
      </c>
      <c r="S70" s="9">
        <f t="shared" si="5"/>
        <v>0.4019591924</v>
      </c>
      <c r="T70" s="9">
        <f t="shared" si="6"/>
        <v>10.31667277</v>
      </c>
      <c r="U70" s="9">
        <f t="shared" si="7"/>
        <v>917.3791326</v>
      </c>
      <c r="V70" s="10">
        <f t="shared" si="8"/>
        <v>0.0009967036841</v>
      </c>
      <c r="W70" s="10">
        <f t="shared" si="9"/>
        <v>0.003030273806</v>
      </c>
      <c r="X70" s="10">
        <f t="shared" si="10"/>
        <v>0.005113356887</v>
      </c>
      <c r="Y70" s="11"/>
    </row>
    <row r="71" ht="14.25" customHeight="1">
      <c r="A71" s="12" t="s">
        <v>83</v>
      </c>
      <c r="B71" s="12">
        <v>21.162</v>
      </c>
      <c r="C71" s="12">
        <v>19.0</v>
      </c>
      <c r="D71" s="12">
        <v>0.01</v>
      </c>
      <c r="E71" s="12">
        <f t="shared" si="1"/>
        <v>0.0132</v>
      </c>
      <c r="F71" s="8">
        <f>'Country Footprint'!O1107</f>
        <v>0.008501069768</v>
      </c>
      <c r="G71" s="8">
        <f>'Country Footprint'!P1107</f>
        <v>0.009089523978</v>
      </c>
      <c r="H71" s="8">
        <f>'Country Footprint'!Q1107</f>
        <v>0.01168766513</v>
      </c>
      <c r="I71" s="9">
        <f>'Country Footprint'!R1107</f>
        <v>10201.79034</v>
      </c>
      <c r="J71" s="9">
        <f>'Country Footprint'!S1107</f>
        <v>45467.16363</v>
      </c>
      <c r="K71" s="9">
        <f>'Country Footprint'!T1107</f>
        <v>791231.7537</v>
      </c>
      <c r="L71" s="10">
        <f>'Country Footprint'!U1107</f>
        <v>2021.397627</v>
      </c>
      <c r="M71" s="10">
        <f>'Country Footprint'!V1107</f>
        <v>7764.603503</v>
      </c>
      <c r="N71" s="10">
        <f>'Country Footprint'!W1107</f>
        <v>12057.15201</v>
      </c>
      <c r="O71" s="18">
        <v>6825445.0</v>
      </c>
      <c r="P71" s="8">
        <f t="shared" si="2"/>
        <v>1.24549678</v>
      </c>
      <c r="Q71" s="8">
        <f t="shared" si="3"/>
        <v>1.331711556</v>
      </c>
      <c r="R71" s="8">
        <f t="shared" si="4"/>
        <v>1.712366759</v>
      </c>
      <c r="S71" s="9">
        <f t="shared" si="5"/>
        <v>1.494670361</v>
      </c>
      <c r="T71" s="9">
        <f t="shared" si="6"/>
        <v>6.661421142</v>
      </c>
      <c r="U71" s="9">
        <f t="shared" si="7"/>
        <v>115.9238341</v>
      </c>
      <c r="V71" s="10">
        <f t="shared" si="8"/>
        <v>0.0002961561666</v>
      </c>
      <c r="W71" s="10">
        <f t="shared" si="9"/>
        <v>0.00113759667</v>
      </c>
      <c r="X71" s="10">
        <f t="shared" si="10"/>
        <v>0.0017665005</v>
      </c>
      <c r="Y71" s="11"/>
    </row>
    <row r="72" ht="14.25" customHeight="1">
      <c r="A72" s="12" t="s">
        <v>84</v>
      </c>
      <c r="B72" s="12">
        <v>7.619</v>
      </c>
      <c r="C72" s="12">
        <v>5.8</v>
      </c>
      <c r="D72" s="12">
        <v>0.01</v>
      </c>
      <c r="E72" s="12">
        <f t="shared" si="1"/>
        <v>0.0132</v>
      </c>
      <c r="F72" s="8">
        <f>'Country Footprint'!O1123</f>
        <v>0.002362678352</v>
      </c>
      <c r="G72" s="8">
        <f>'Country Footprint'!P1123</f>
        <v>0.002940765499</v>
      </c>
      <c r="H72" s="8">
        <f>'Country Footprint'!Q1123</f>
        <v>0.01275076627</v>
      </c>
      <c r="I72" s="9">
        <f>'Country Footprint'!R1123</f>
        <v>6035.094894</v>
      </c>
      <c r="J72" s="9">
        <f>'Country Footprint'!S1123</f>
        <v>146704.7617</v>
      </c>
      <c r="K72" s="9">
        <f>'Country Footprint'!T1123</f>
        <v>12135315.02</v>
      </c>
      <c r="L72" s="10">
        <f>'Country Footprint'!U1123</f>
        <v>13894.47824</v>
      </c>
      <c r="M72" s="10">
        <f>'Country Footprint'!V1123</f>
        <v>41094.00077</v>
      </c>
      <c r="N72" s="10">
        <f>'Country Footprint'!W1123</f>
        <v>76095.77204</v>
      </c>
      <c r="O72" s="18">
        <v>2963243.0</v>
      </c>
      <c r="P72" s="8">
        <f t="shared" si="2"/>
        <v>0.7973285863</v>
      </c>
      <c r="Q72" s="8">
        <f t="shared" si="3"/>
        <v>0.9924145602</v>
      </c>
      <c r="R72" s="8">
        <f t="shared" si="4"/>
        <v>4.302976931</v>
      </c>
      <c r="S72" s="9">
        <f t="shared" si="5"/>
        <v>2.036652038</v>
      </c>
      <c r="T72" s="9">
        <f t="shared" si="6"/>
        <v>49.50817795</v>
      </c>
      <c r="U72" s="9">
        <f t="shared" si="7"/>
        <v>4095.281764</v>
      </c>
      <c r="V72" s="10">
        <f t="shared" si="8"/>
        <v>0.004688943244</v>
      </c>
      <c r="W72" s="10">
        <f t="shared" si="9"/>
        <v>0.01386791457</v>
      </c>
      <c r="X72" s="10">
        <f t="shared" si="10"/>
        <v>0.02567989599</v>
      </c>
      <c r="Y72" s="11"/>
    </row>
    <row r="73" ht="14.25" customHeight="1">
      <c r="A73" s="12" t="s">
        <v>85</v>
      </c>
      <c r="B73" s="12">
        <v>24.554</v>
      </c>
      <c r="C73" s="12">
        <v>18.8</v>
      </c>
      <c r="D73" s="12">
        <v>0.01</v>
      </c>
      <c r="E73" s="12">
        <f t="shared" si="1"/>
        <v>0.0132</v>
      </c>
      <c r="F73" s="8">
        <f>'Country Footprint'!O1139</f>
        <v>0.002587904781</v>
      </c>
      <c r="G73" s="8">
        <f>'Country Footprint'!P1139</f>
        <v>0.003209328891</v>
      </c>
      <c r="H73" s="8">
        <f>'Country Footprint'!Q1139</f>
        <v>0.02057279296</v>
      </c>
      <c r="I73" s="9">
        <f>'Country Footprint'!R1139</f>
        <v>9763.502087</v>
      </c>
      <c r="J73" s="9">
        <f>'Country Footprint'!S1139</f>
        <v>267855.0028</v>
      </c>
      <c r="K73" s="9">
        <f>'Country Footprint'!T1139</f>
        <v>23339069.25</v>
      </c>
      <c r="L73" s="10">
        <f>'Country Footprint'!U1139</f>
        <v>25704.84157</v>
      </c>
      <c r="M73" s="10">
        <f>'Country Footprint'!V1139</f>
        <v>81103.82341</v>
      </c>
      <c r="N73" s="10">
        <f>'Country Footprint'!W1139</f>
        <v>145616.4177</v>
      </c>
      <c r="O73" s="18">
        <v>5.44098E7</v>
      </c>
      <c r="P73" s="8">
        <f t="shared" si="2"/>
        <v>0.0475632107</v>
      </c>
      <c r="Q73" s="8">
        <f t="shared" si="3"/>
        <v>0.05898439052</v>
      </c>
      <c r="R73" s="8">
        <f t="shared" si="4"/>
        <v>0.3781082261</v>
      </c>
      <c r="S73" s="9">
        <f t="shared" si="5"/>
        <v>0.179443815</v>
      </c>
      <c r="T73" s="9">
        <f t="shared" si="6"/>
        <v>4.922918349</v>
      </c>
      <c r="U73" s="9">
        <f t="shared" si="7"/>
        <v>428.9497342</v>
      </c>
      <c r="V73" s="10">
        <f t="shared" si="8"/>
        <v>0.0004724303632</v>
      </c>
      <c r="W73" s="10">
        <f t="shared" si="9"/>
        <v>0.001490610578</v>
      </c>
      <c r="X73" s="10">
        <f t="shared" si="10"/>
        <v>0.002676290258</v>
      </c>
      <c r="Y73" s="11"/>
    </row>
    <row r="74" ht="14.25" customHeight="1">
      <c r="A74" s="12" t="s">
        <v>86</v>
      </c>
      <c r="B74" s="12">
        <v>39.701</v>
      </c>
      <c r="C74" s="12">
        <v>35.2</v>
      </c>
      <c r="D74" s="12">
        <v>0.01</v>
      </c>
      <c r="E74" s="12">
        <f t="shared" si="1"/>
        <v>0.0132</v>
      </c>
      <c r="F74" s="8">
        <f>'Country Footprint'!O1155</f>
        <v>0.008243363238</v>
      </c>
      <c r="G74" s="8">
        <f>'Country Footprint'!P1155</f>
        <v>0.008895048664</v>
      </c>
      <c r="H74" s="8">
        <f>'Country Footprint'!Q1155</f>
        <v>0.0110809251</v>
      </c>
      <c r="I74" s="9">
        <f>'Country Footprint'!R1155</f>
        <v>9883.614703</v>
      </c>
      <c r="J74" s="9">
        <f>'Country Footprint'!S1155</f>
        <v>38896.52668</v>
      </c>
      <c r="K74" s="9">
        <f>'Country Footprint'!T1155</f>
        <v>175543.8017</v>
      </c>
      <c r="L74" s="10">
        <f>'Country Footprint'!U1155</f>
        <v>1465.619082</v>
      </c>
      <c r="M74" s="10">
        <f>'Country Footprint'!V1155</f>
        <v>8958.024381</v>
      </c>
      <c r="N74" s="10">
        <f>'Country Footprint'!W1155</f>
        <v>15083.44101</v>
      </c>
      <c r="O74" s="18">
        <v>9449323.0</v>
      </c>
      <c r="P74" s="8">
        <f t="shared" si="2"/>
        <v>0.8723760673</v>
      </c>
      <c r="Q74" s="8">
        <f t="shared" si="3"/>
        <v>0.9413424288</v>
      </c>
      <c r="R74" s="8">
        <f t="shared" si="4"/>
        <v>1.172668677</v>
      </c>
      <c r="S74" s="9">
        <f t="shared" si="5"/>
        <v>1.045960087</v>
      </c>
      <c r="T74" s="9">
        <f t="shared" si="6"/>
        <v>4.116329464</v>
      </c>
      <c r="U74" s="9">
        <f t="shared" si="7"/>
        <v>18.57739456</v>
      </c>
      <c r="V74" s="10">
        <f t="shared" si="8"/>
        <v>0.000155103078</v>
      </c>
      <c r="W74" s="10">
        <f t="shared" si="9"/>
        <v>0.0009480070034</v>
      </c>
      <c r="X74" s="10">
        <f t="shared" si="10"/>
        <v>0.001596245679</v>
      </c>
      <c r="Y74" s="11"/>
    </row>
    <row r="75" ht="14.25" customHeight="1">
      <c r="A75" s="12" t="s">
        <v>87</v>
      </c>
      <c r="B75" s="12">
        <v>3.811</v>
      </c>
      <c r="C75" s="12">
        <v>3.1</v>
      </c>
      <c r="D75" s="12">
        <v>0.01</v>
      </c>
      <c r="E75" s="12">
        <f t="shared" si="1"/>
        <v>0.0132</v>
      </c>
      <c r="F75" s="8">
        <f>'Country Footprint'!O1171</f>
        <v>0.003996912202</v>
      </c>
      <c r="G75" s="8">
        <f>'Country Footprint'!P1171</f>
        <v>0.004598102755</v>
      </c>
      <c r="H75" s="8">
        <f>'Country Footprint'!Q1171</f>
        <v>0.02101974442</v>
      </c>
      <c r="I75" s="9">
        <f>'Country Footprint'!R1171</f>
        <v>9436.337306</v>
      </c>
      <c r="J75" s="9">
        <f>'Country Footprint'!S1171</f>
        <v>267640.5242</v>
      </c>
      <c r="K75" s="9">
        <f>'Country Footprint'!T1171</f>
        <v>22509815.83</v>
      </c>
      <c r="L75" s="10">
        <f>'Country Footprint'!U1171</f>
        <v>25377.52821</v>
      </c>
      <c r="M75" s="10">
        <f>'Country Footprint'!V1171</f>
        <v>100612.3327</v>
      </c>
      <c r="N75" s="10">
        <f>'Country Footprint'!W1171</f>
        <v>205119.895</v>
      </c>
      <c r="O75" s="18">
        <v>628066.0</v>
      </c>
      <c r="P75" s="8">
        <f t="shared" si="2"/>
        <v>6.363841064</v>
      </c>
      <c r="Q75" s="8">
        <f t="shared" si="3"/>
        <v>7.321050264</v>
      </c>
      <c r="R75" s="8">
        <f t="shared" si="4"/>
        <v>33.46741334</v>
      </c>
      <c r="S75" s="9">
        <f t="shared" si="5"/>
        <v>15.02443582</v>
      </c>
      <c r="T75" s="9">
        <f t="shared" si="6"/>
        <v>426.1343939</v>
      </c>
      <c r="U75" s="9">
        <f t="shared" si="7"/>
        <v>35839.88917</v>
      </c>
      <c r="V75" s="10">
        <f t="shared" si="8"/>
        <v>0.04040583029</v>
      </c>
      <c r="W75" s="10">
        <f t="shared" si="9"/>
        <v>0.1601938852</v>
      </c>
      <c r="X75" s="10">
        <f t="shared" si="10"/>
        <v>0.3265897136</v>
      </c>
      <c r="Y75" s="11"/>
    </row>
    <row r="76" ht="14.25" customHeight="1">
      <c r="A76" s="12" t="s">
        <v>88</v>
      </c>
      <c r="B76" s="12">
        <v>6.358</v>
      </c>
      <c r="C76" s="12">
        <v>4.9</v>
      </c>
      <c r="D76" s="12">
        <v>0.01</v>
      </c>
      <c r="E76" s="12">
        <f t="shared" si="1"/>
        <v>0.0132</v>
      </c>
      <c r="F76" s="8">
        <f>'Country Footprint'!O1187</f>
        <v>0.009263782759</v>
      </c>
      <c r="G76" s="8">
        <f>'Country Footprint'!P1187</f>
        <v>0.0102789712</v>
      </c>
      <c r="H76" s="8">
        <f>'Country Footprint'!Q1187</f>
        <v>0.01273496552</v>
      </c>
      <c r="I76" s="9">
        <f>'Country Footprint'!R1187</f>
        <v>4229.390848</v>
      </c>
      <c r="J76" s="9">
        <f>'Country Footprint'!S1187</f>
        <v>72153.32411</v>
      </c>
      <c r="K76" s="9">
        <f>'Country Footprint'!T1187</f>
        <v>2032356.389</v>
      </c>
      <c r="L76" s="10">
        <f>'Country Footprint'!U1187</f>
        <v>4533.204868</v>
      </c>
      <c r="M76" s="10">
        <f>'Country Footprint'!V1187</f>
        <v>68697.56592</v>
      </c>
      <c r="N76" s="10">
        <f>'Country Footprint'!W1187</f>
        <v>197919.0061</v>
      </c>
      <c r="O76" s="18">
        <v>1812473.0</v>
      </c>
      <c r="P76" s="8">
        <f t="shared" si="2"/>
        <v>5.111128695</v>
      </c>
      <c r="Q76" s="8">
        <f t="shared" si="3"/>
        <v>5.671241004</v>
      </c>
      <c r="R76" s="8">
        <f t="shared" si="4"/>
        <v>7.026292539</v>
      </c>
      <c r="S76" s="9">
        <f t="shared" si="5"/>
        <v>2.33349178</v>
      </c>
      <c r="T76" s="9">
        <f t="shared" si="6"/>
        <v>39.80932357</v>
      </c>
      <c r="U76" s="9">
        <f t="shared" si="7"/>
        <v>1121.31678</v>
      </c>
      <c r="V76" s="10">
        <f t="shared" si="8"/>
        <v>0.002501115806</v>
      </c>
      <c r="W76" s="10">
        <f t="shared" si="9"/>
        <v>0.03790266996</v>
      </c>
      <c r="X76" s="10">
        <f t="shared" si="10"/>
        <v>0.1091983197</v>
      </c>
      <c r="Y76" s="11"/>
    </row>
    <row r="77" ht="14.25" customHeight="1">
      <c r="A77" s="12" t="s">
        <v>89</v>
      </c>
      <c r="B77" s="12">
        <v>8.553</v>
      </c>
      <c r="C77" s="12">
        <v>6.5</v>
      </c>
      <c r="D77" s="12">
        <v>0.01</v>
      </c>
      <c r="E77" s="12">
        <f t="shared" si="1"/>
        <v>0.0132</v>
      </c>
      <c r="F77" s="8">
        <f>'Country Footprint'!O1203</f>
        <v>0.00001322623641</v>
      </c>
      <c r="G77" s="8">
        <f>'Country Footprint'!P1203</f>
        <v>0.0003168370396</v>
      </c>
      <c r="H77" s="8">
        <f>'Country Footprint'!Q1203</f>
        <v>0.0290368825</v>
      </c>
      <c r="I77" s="9">
        <f>'Country Footprint'!R1203</f>
        <v>14254.36877</v>
      </c>
      <c r="J77" s="9">
        <f>'Country Footprint'!S1203</f>
        <v>442135.5817</v>
      </c>
      <c r="K77" s="9">
        <f>'Country Footprint'!T1203</f>
        <v>40461125.21</v>
      </c>
      <c r="L77" s="10">
        <f>'Country Footprint'!U1203</f>
        <v>43555.37005</v>
      </c>
      <c r="M77" s="10">
        <f>'Country Footprint'!V1203</f>
        <v>132000</v>
      </c>
      <c r="N77" s="10">
        <f>'Country Footprint'!W1203</f>
        <v>223077.0677</v>
      </c>
      <c r="O77" s="18">
        <v>2877797.0</v>
      </c>
      <c r="P77" s="8">
        <f t="shared" si="2"/>
        <v>0.004595958787</v>
      </c>
      <c r="Q77" s="8">
        <f t="shared" si="3"/>
        <v>0.1100970776</v>
      </c>
      <c r="R77" s="8">
        <f t="shared" si="4"/>
        <v>10.08996899</v>
      </c>
      <c r="S77" s="9">
        <f t="shared" si="5"/>
        <v>4.953222473</v>
      </c>
      <c r="T77" s="9">
        <f t="shared" si="6"/>
        <v>153.6368207</v>
      </c>
      <c r="U77" s="9">
        <f t="shared" si="7"/>
        <v>14059.75655</v>
      </c>
      <c r="V77" s="10">
        <f t="shared" si="8"/>
        <v>0.01513496958</v>
      </c>
      <c r="W77" s="10">
        <f t="shared" si="9"/>
        <v>0.04586841949</v>
      </c>
      <c r="X77" s="10">
        <f t="shared" si="10"/>
        <v>0.07751661</v>
      </c>
      <c r="Y77" s="11"/>
    </row>
    <row r="78" ht="14.25" customHeight="1">
      <c r="A78" s="12"/>
      <c r="B78" s="12"/>
      <c r="C78" s="12"/>
      <c r="D78" s="12"/>
      <c r="E78" s="12"/>
      <c r="F78" s="20"/>
      <c r="G78" s="8"/>
      <c r="H78" s="8"/>
      <c r="I78" s="9"/>
      <c r="J78" s="9"/>
      <c r="K78" s="9"/>
      <c r="L78" s="10"/>
      <c r="M78" s="10"/>
      <c r="N78" s="10"/>
      <c r="O78" s="11"/>
      <c r="P78" s="8"/>
      <c r="Q78" s="8"/>
      <c r="R78" s="8"/>
      <c r="S78" s="9"/>
      <c r="T78" s="9"/>
      <c r="U78" s="9"/>
      <c r="V78" s="10"/>
      <c r="W78" s="10"/>
      <c r="X78" s="10"/>
      <c r="Y78" s="11"/>
    </row>
    <row r="79" ht="14.25" customHeight="1">
      <c r="A79" s="21" t="s">
        <v>90</v>
      </c>
      <c r="B79" s="21"/>
      <c r="C79" s="21"/>
      <c r="D79" s="21">
        <f t="shared" ref="D79:N79" si="11">SUM(D3:D77)</f>
        <v>100.25</v>
      </c>
      <c r="E79" s="21">
        <f t="shared" si="11"/>
        <v>132.33</v>
      </c>
      <c r="F79" s="22">
        <f t="shared" si="11"/>
        <v>61.20183588</v>
      </c>
      <c r="G79" s="22">
        <f t="shared" si="11"/>
        <v>69.32980338</v>
      </c>
      <c r="H79" s="22">
        <f t="shared" si="11"/>
        <v>130.3068772</v>
      </c>
      <c r="I79" s="23">
        <f t="shared" si="11"/>
        <v>167053135.2</v>
      </c>
      <c r="J79" s="23">
        <f t="shared" si="11"/>
        <v>1315136191</v>
      </c>
      <c r="K79" s="23">
        <f t="shared" si="11"/>
        <v>71615165407</v>
      </c>
      <c r="L79" s="24">
        <f t="shared" si="11"/>
        <v>115550226.9</v>
      </c>
      <c r="M79" s="24">
        <f t="shared" si="11"/>
        <v>1415715100</v>
      </c>
      <c r="N79" s="24">
        <f t="shared" si="11"/>
        <v>2808876332</v>
      </c>
      <c r="O79" s="25"/>
      <c r="P79" s="8"/>
      <c r="Q79" s="26"/>
      <c r="R79" s="26"/>
      <c r="S79" s="27"/>
      <c r="T79" s="27"/>
      <c r="U79" s="27"/>
      <c r="V79" s="28"/>
      <c r="W79" s="28"/>
      <c r="X79" s="28"/>
      <c r="Y79" s="25"/>
    </row>
    <row r="80" ht="14.25" customHeight="1">
      <c r="A80" s="12"/>
      <c r="B80" s="12"/>
      <c r="C80" s="12"/>
      <c r="D80" s="12"/>
      <c r="E80" s="12"/>
      <c r="F80" s="12"/>
      <c r="G80" s="11"/>
      <c r="H80" s="11"/>
      <c r="I80" s="11"/>
      <c r="J80" s="11"/>
      <c r="K80" s="11"/>
      <c r="L80" s="11"/>
      <c r="M80" s="11"/>
      <c r="N80" s="11"/>
      <c r="O80" s="11"/>
      <c r="P80" s="11"/>
      <c r="Q80" s="11"/>
      <c r="R80" s="11"/>
      <c r="S80" s="11"/>
      <c r="T80" s="11"/>
      <c r="U80" s="11"/>
      <c r="V80" s="11"/>
      <c r="W80" s="11"/>
      <c r="X80" s="11"/>
      <c r="Y80" s="11"/>
    </row>
    <row r="81" ht="14.25" customHeight="1">
      <c r="A81" s="12"/>
      <c r="B81" s="12"/>
      <c r="C81" s="12"/>
      <c r="D81" s="12"/>
      <c r="E81" s="12"/>
      <c r="F81" s="12"/>
      <c r="G81" s="11"/>
      <c r="H81" s="11"/>
      <c r="I81" s="11"/>
      <c r="J81" s="11"/>
      <c r="K81" s="11"/>
      <c r="L81" s="11"/>
      <c r="M81" s="11"/>
      <c r="N81" s="11"/>
      <c r="O81" s="11"/>
      <c r="P81" s="11"/>
      <c r="Q81" s="11"/>
      <c r="R81" s="11"/>
      <c r="S81" s="11"/>
      <c r="T81" s="11"/>
      <c r="U81" s="11"/>
      <c r="V81" s="11"/>
      <c r="W81" s="11"/>
      <c r="X81" s="11"/>
      <c r="Y81" s="11"/>
    </row>
    <row r="82" ht="14.25" customHeight="1">
      <c r="A82" s="12"/>
      <c r="B82" s="12"/>
      <c r="C82" s="12"/>
      <c r="D82" s="12"/>
      <c r="E82" s="12"/>
      <c r="F82" s="2" t="s">
        <v>5</v>
      </c>
      <c r="G82" s="3"/>
      <c r="H82" s="4"/>
      <c r="I82" s="5" t="s">
        <v>91</v>
      </c>
      <c r="J82" s="3"/>
      <c r="K82" s="4"/>
      <c r="L82" s="6" t="s">
        <v>92</v>
      </c>
      <c r="M82" s="3"/>
      <c r="N82" s="4"/>
      <c r="O82" s="11"/>
      <c r="P82" s="11"/>
      <c r="Q82" s="11"/>
      <c r="R82" s="11"/>
      <c r="S82" s="11"/>
      <c r="T82" s="11"/>
      <c r="U82" s="11"/>
      <c r="V82" s="11"/>
      <c r="W82" s="11"/>
      <c r="X82" s="11"/>
      <c r="Y82" s="11"/>
    </row>
    <row r="83" ht="13.5" customHeight="1">
      <c r="A83" s="12"/>
      <c r="B83" s="29"/>
      <c r="C83" s="29"/>
      <c r="D83" s="29"/>
      <c r="E83" s="29"/>
      <c r="F83" s="13" t="s">
        <v>12</v>
      </c>
      <c r="G83" s="13" t="s">
        <v>13</v>
      </c>
      <c r="H83" s="13" t="s">
        <v>14</v>
      </c>
      <c r="I83" s="14" t="s">
        <v>12</v>
      </c>
      <c r="J83" s="14" t="s">
        <v>13</v>
      </c>
      <c r="K83" s="14" t="s">
        <v>14</v>
      </c>
      <c r="L83" s="15" t="s">
        <v>12</v>
      </c>
      <c r="M83" s="15" t="s">
        <v>13</v>
      </c>
      <c r="N83" s="15" t="s">
        <v>14</v>
      </c>
      <c r="O83" s="11"/>
      <c r="P83" s="11"/>
      <c r="Q83" s="11"/>
      <c r="R83" s="11"/>
      <c r="S83" s="11"/>
      <c r="T83" s="11"/>
      <c r="U83" s="11"/>
      <c r="V83" s="11"/>
      <c r="W83" s="11"/>
      <c r="X83" s="11"/>
      <c r="Y83" s="11"/>
    </row>
    <row r="84" ht="13.5" customHeight="1">
      <c r="A84" s="12"/>
      <c r="B84" s="29" t="s">
        <v>93</v>
      </c>
      <c r="C84" s="29" t="s">
        <v>94</v>
      </c>
      <c r="F84" s="22">
        <f t="shared" ref="F84:H84" si="12">F79</f>
        <v>61.20183588</v>
      </c>
      <c r="G84" s="26">
        <f t="shared" si="12"/>
        <v>69.32980338</v>
      </c>
      <c r="H84" s="26">
        <f t="shared" si="12"/>
        <v>130.3068772</v>
      </c>
      <c r="I84" s="27">
        <f t="shared" ref="I84:K84" si="13"> I79/10^6</f>
        <v>167.0531352</v>
      </c>
      <c r="J84" s="27">
        <f t="shared" si="13"/>
        <v>1315.136191</v>
      </c>
      <c r="K84" s="27">
        <f t="shared" si="13"/>
        <v>71615.16541</v>
      </c>
      <c r="L84" s="28">
        <f t="shared" ref="L84:N84" si="14">L79/10^6</f>
        <v>115.5502269</v>
      </c>
      <c r="M84" s="28">
        <f t="shared" si="14"/>
        <v>1415.7151</v>
      </c>
      <c r="N84" s="28">
        <f t="shared" si="14"/>
        <v>2808.876332</v>
      </c>
      <c r="O84" s="11"/>
      <c r="P84" s="11"/>
      <c r="Q84" s="11"/>
      <c r="R84" s="11"/>
      <c r="S84" s="11"/>
      <c r="T84" s="11"/>
      <c r="U84" s="11"/>
      <c r="V84" s="11"/>
      <c r="W84" s="11"/>
      <c r="X84" s="11"/>
      <c r="Y84" s="11"/>
    </row>
    <row r="85" ht="14.25" customHeight="1">
      <c r="A85" s="12"/>
      <c r="B85" s="30" t="s">
        <v>95</v>
      </c>
      <c r="C85" s="31" t="s">
        <v>96</v>
      </c>
      <c r="F85" s="12"/>
      <c r="G85" s="11"/>
      <c r="H85" s="11"/>
      <c r="I85" s="11"/>
      <c r="J85" s="11"/>
      <c r="K85" s="11"/>
      <c r="L85" s="11"/>
      <c r="M85" s="11"/>
      <c r="N85" s="11"/>
      <c r="O85" s="11"/>
      <c r="P85" s="11"/>
      <c r="Q85" s="11"/>
      <c r="R85" s="11"/>
      <c r="S85" s="11"/>
      <c r="T85" s="11"/>
      <c r="U85" s="11"/>
      <c r="V85" s="11"/>
      <c r="W85" s="11"/>
      <c r="X85" s="11"/>
      <c r="Y85" s="11"/>
    </row>
    <row r="86" ht="14.25" customHeight="1">
      <c r="A86" s="12"/>
      <c r="B86" s="30" t="s">
        <v>97</v>
      </c>
      <c r="C86" s="32" t="s">
        <v>98</v>
      </c>
      <c r="F86" s="12"/>
      <c r="G86" s="11"/>
      <c r="H86" s="11"/>
      <c r="I86" s="11"/>
      <c r="J86" s="11"/>
      <c r="K86" s="11"/>
      <c r="L86" s="11"/>
      <c r="M86" s="11"/>
      <c r="N86" s="11"/>
      <c r="O86" s="11"/>
      <c r="P86" s="11"/>
      <c r="Q86" s="11"/>
      <c r="R86" s="11"/>
      <c r="S86" s="11"/>
      <c r="T86" s="11"/>
      <c r="U86" s="11"/>
      <c r="V86" s="11"/>
      <c r="W86" s="11"/>
      <c r="X86" s="11"/>
      <c r="Y86" s="11"/>
    </row>
    <row r="87" ht="50.25" customHeight="1">
      <c r="A87" s="12"/>
      <c r="B87" s="33" t="s">
        <v>99</v>
      </c>
      <c r="C87" s="31" t="s">
        <v>100</v>
      </c>
      <c r="F87" s="12"/>
      <c r="G87" s="11"/>
      <c r="H87" s="11"/>
      <c r="I87" s="11"/>
      <c r="J87" s="11"/>
      <c r="K87" s="11"/>
      <c r="L87" s="11"/>
      <c r="M87" s="11"/>
      <c r="N87" s="11"/>
      <c r="O87" s="11"/>
      <c r="P87" s="11"/>
      <c r="Q87" s="11"/>
      <c r="R87" s="11"/>
      <c r="S87" s="11"/>
      <c r="T87" s="11"/>
      <c r="U87" s="11"/>
      <c r="V87" s="11"/>
      <c r="W87" s="11"/>
      <c r="X87" s="11"/>
      <c r="Y87" s="11"/>
    </row>
    <row r="88" ht="14.25" customHeight="1">
      <c r="A88" s="12"/>
      <c r="B88" s="12"/>
      <c r="C88" s="12"/>
      <c r="D88" s="12"/>
      <c r="E88" s="12"/>
      <c r="F88" s="11"/>
      <c r="G88" s="11"/>
      <c r="H88" s="11"/>
      <c r="I88" s="11"/>
      <c r="J88" s="11"/>
      <c r="K88" s="11"/>
      <c r="L88" s="11"/>
      <c r="M88" s="11"/>
      <c r="N88" s="11"/>
      <c r="O88" s="11"/>
      <c r="P88" s="11"/>
      <c r="Q88" s="11"/>
      <c r="R88" s="11"/>
      <c r="S88" s="11"/>
      <c r="T88" s="11"/>
      <c r="U88" s="11"/>
      <c r="V88" s="11"/>
      <c r="W88" s="11"/>
      <c r="X88" s="11"/>
      <c r="Y88" s="11"/>
    </row>
    <row r="89" ht="14.2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row>
    <row r="90" ht="14.2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row>
    <row r="91" ht="14.2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row>
    <row r="92" ht="14.2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row>
    <row r="93" ht="14.2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row>
    <row r="94" ht="14.2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row>
    <row r="95" ht="14.2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row>
    <row r="96" ht="14.2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row>
    <row r="97" ht="14.2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row>
    <row r="98" ht="14.2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row>
    <row r="99" ht="14.2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row>
    <row r="100" ht="14.2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row>
    <row r="101" ht="14.2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row>
    <row r="102" ht="14.2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row>
    <row r="103" ht="14.2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row>
    <row r="104" ht="14.2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row>
    <row r="105" ht="14.2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row>
    <row r="106" ht="14.2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row>
    <row r="107" ht="14.2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row>
    <row r="108" ht="14.2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row>
    <row r="109" ht="14.2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row>
    <row r="110" ht="14.2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row>
    <row r="111" ht="14.2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row>
    <row r="112" ht="14.2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row>
    <row r="113" ht="14.2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row>
    <row r="114" ht="14.2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row>
    <row r="115" ht="14.2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row>
    <row r="116" ht="14.2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row>
    <row r="117" ht="14.2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row>
    <row r="118" ht="14.2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row>
    <row r="119" ht="14.2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row>
    <row r="120" ht="14.2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row>
    <row r="121" ht="14.2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row>
    <row r="122" ht="14.2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row>
    <row r="123" ht="14.2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row>
    <row r="124" ht="14.2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row>
    <row r="125" ht="14.2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row>
    <row r="126" ht="14.2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row>
    <row r="127" ht="14.2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row>
    <row r="128" ht="14.2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row>
    <row r="129" ht="14.2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row>
    <row r="130" ht="14.2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row>
    <row r="131" ht="14.2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row>
    <row r="132" ht="14.2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row>
    <row r="133" ht="14.2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row>
    <row r="134" ht="14.2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row>
    <row r="135" ht="14.2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row>
    <row r="136" ht="14.2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row>
    <row r="137" ht="14.2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row>
    <row r="138" ht="14.2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row>
    <row r="139" ht="14.2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row>
    <row r="140" ht="14.2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row>
    <row r="141" ht="14.2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row>
    <row r="142" ht="14.2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row>
    <row r="143" ht="14.2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row>
    <row r="144" ht="14.2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row>
    <row r="145" ht="14.2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row>
    <row r="146" ht="14.2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row>
    <row r="147" ht="14.2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row>
    <row r="148" ht="14.2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row>
    <row r="149" ht="14.2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row>
    <row r="150" ht="14.2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row>
    <row r="151" ht="14.2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row>
    <row r="152" ht="14.2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row>
    <row r="153" ht="14.2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row>
    <row r="154" ht="14.2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row>
    <row r="155" ht="14.2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row>
    <row r="156" ht="14.2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row>
    <row r="157" ht="14.2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row>
    <row r="158" ht="14.2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row>
    <row r="159" ht="14.2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row>
    <row r="160" ht="14.2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row>
    <row r="161" ht="14.2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row>
    <row r="162" ht="14.2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row>
    <row r="163" ht="14.2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row>
    <row r="164" ht="14.2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row>
    <row r="165" ht="14.2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row>
    <row r="166" ht="14.2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row>
    <row r="167" ht="14.2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row>
    <row r="168" ht="14.2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row>
    <row r="169" ht="14.2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row>
    <row r="170" ht="14.2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row>
    <row r="171" ht="14.2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row>
    <row r="172" ht="14.2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row>
    <row r="173" ht="14.2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row>
    <row r="174" ht="14.2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row>
    <row r="175" ht="14.2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row>
    <row r="176" ht="14.2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row>
    <row r="177" ht="14.2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row>
    <row r="178" ht="14.2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row>
    <row r="179" ht="14.2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row>
    <row r="180" ht="14.2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row>
    <row r="181" ht="14.2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row>
    <row r="182" ht="14.2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row>
    <row r="183" ht="14.2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row>
    <row r="184" ht="14.2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row>
    <row r="185" ht="14.2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row>
    <row r="186" ht="14.2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row>
    <row r="187" ht="14.2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row>
    <row r="188" ht="14.2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row>
    <row r="189" ht="14.2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row>
    <row r="190" ht="14.2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row>
    <row r="191" ht="14.2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row>
    <row r="192" ht="14.2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row>
    <row r="193" ht="14.2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row>
    <row r="194" ht="14.2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row>
    <row r="195" ht="14.2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row>
    <row r="196" ht="14.2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row>
    <row r="197" ht="14.2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row>
    <row r="198" ht="14.2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row>
    <row r="199" ht="14.2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row>
    <row r="200" ht="14.2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row>
    <row r="201" ht="14.2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row>
    <row r="202" ht="14.2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row>
    <row r="203" ht="14.2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row>
    <row r="204" ht="14.2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row>
    <row r="205" ht="14.2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row>
    <row r="206" ht="14.2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row>
    <row r="207" ht="14.2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row>
    <row r="208" ht="14.2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row>
    <row r="209" ht="14.2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row>
    <row r="210" ht="14.2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row>
    <row r="211" ht="14.2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row>
    <row r="212" ht="14.2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row>
    <row r="213" ht="14.2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row>
    <row r="214" ht="14.2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row>
    <row r="215" ht="14.2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row>
    <row r="216" ht="14.2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row>
    <row r="217" ht="14.2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row>
    <row r="218" ht="14.2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row>
    <row r="219" ht="14.2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row>
    <row r="220" ht="14.2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row>
    <row r="221" ht="14.2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row>
    <row r="222" ht="14.2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row>
    <row r="223" ht="14.2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row>
    <row r="224" ht="14.2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row>
    <row r="225" ht="14.2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row>
    <row r="226" ht="14.2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row>
    <row r="227" ht="14.2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row>
    <row r="228" ht="14.2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row>
    <row r="229" ht="14.2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row>
    <row r="230" ht="14.2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row>
    <row r="231" ht="14.2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row>
    <row r="232" ht="14.2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row>
    <row r="233" ht="14.2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row>
    <row r="234" ht="14.2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row>
    <row r="235" ht="14.2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row>
    <row r="236" ht="14.2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row>
    <row r="237" ht="14.2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row>
    <row r="238" ht="14.2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row>
    <row r="239" ht="14.2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row>
    <row r="240" ht="14.2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row>
    <row r="241" ht="14.2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row>
    <row r="242" ht="14.2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row>
    <row r="243" ht="14.2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row>
    <row r="244" ht="14.2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row>
    <row r="245" ht="14.2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row>
    <row r="246" ht="14.2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row>
    <row r="247" ht="14.2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row>
    <row r="248" ht="14.2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row>
    <row r="249" ht="14.2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row>
    <row r="250" ht="14.2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row>
    <row r="251" ht="14.2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row>
    <row r="252" ht="14.2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row>
    <row r="253" ht="14.2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row>
    <row r="254" ht="14.2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row>
    <row r="255" ht="14.2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row>
    <row r="256" ht="14.2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row>
    <row r="257" ht="14.2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row>
    <row r="258" ht="14.2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row>
    <row r="259" ht="14.2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row>
    <row r="260" ht="14.2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row>
    <row r="261" ht="14.2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row>
    <row r="262" ht="14.2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row>
    <row r="263" ht="14.2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row>
    <row r="264" ht="14.2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row>
    <row r="265" ht="14.2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row>
    <row r="266" ht="14.2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row>
    <row r="267" ht="14.2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row>
    <row r="268" ht="14.2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row>
    <row r="269" ht="14.2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row>
    <row r="270" ht="14.2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row>
    <row r="271" ht="14.2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row>
    <row r="272" ht="14.2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row>
    <row r="273" ht="14.2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row>
    <row r="274" ht="14.2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row>
    <row r="275" ht="14.2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row>
    <row r="276" ht="14.2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row>
    <row r="277" ht="14.2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row>
    <row r="278" ht="14.2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row>
    <row r="279" ht="14.2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row>
    <row r="280" ht="14.2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row>
    <row r="281" ht="14.2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row>
    <row r="282" ht="14.2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row>
    <row r="283" ht="14.2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row>
    <row r="284" ht="14.2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row>
    <row r="285" ht="14.2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row>
    <row r="286" ht="14.2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row>
    <row r="287" ht="14.2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row>
    <row r="288" ht="14.2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row>
    <row r="289" ht="14.2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row>
    <row r="290" ht="14.2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row>
    <row r="291" ht="14.2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row>
    <row r="292" ht="14.2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row>
    <row r="293" ht="14.2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row>
    <row r="294" ht="14.2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row>
    <row r="295" ht="14.2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row>
    <row r="296" ht="14.2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row>
    <row r="297" ht="14.2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row>
    <row r="298" ht="14.2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row>
    <row r="299" ht="14.2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row>
    <row r="300" ht="14.2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row>
    <row r="301" ht="14.2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row>
    <row r="302" ht="14.2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row>
    <row r="303" ht="14.2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row>
    <row r="304" ht="14.2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row>
    <row r="305" ht="14.2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row>
    <row r="306" ht="14.2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row>
    <row r="307" ht="14.2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row>
    <row r="308" ht="14.2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row>
    <row r="309" ht="14.2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row>
    <row r="310" ht="14.2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row>
    <row r="311" ht="14.2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row>
    <row r="312" ht="14.2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row>
    <row r="313" ht="14.2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row>
    <row r="314" ht="14.2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row>
    <row r="315" ht="14.2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row>
    <row r="316" ht="14.2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row>
    <row r="317" ht="14.2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row>
    <row r="318" ht="14.2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row>
    <row r="319" ht="14.2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row>
    <row r="320" ht="14.2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row>
    <row r="321" ht="14.2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row>
    <row r="322" ht="14.2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row>
    <row r="323" ht="14.2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row>
    <row r="324" ht="14.2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row>
    <row r="325" ht="14.2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row>
    <row r="326" ht="14.2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row>
    <row r="327" ht="14.2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row>
    <row r="328" ht="14.2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row>
    <row r="329" ht="14.2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row>
    <row r="330" ht="14.2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row>
    <row r="331" ht="14.2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row>
    <row r="332" ht="14.2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row>
    <row r="333" ht="14.2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row>
    <row r="334" ht="14.2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row>
    <row r="335" ht="14.2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row>
    <row r="336" ht="14.2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row>
    <row r="337" ht="14.2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row>
    <row r="338" ht="14.2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row>
    <row r="339" ht="14.2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row>
    <row r="340" ht="14.2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row>
    <row r="341" ht="14.2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row>
    <row r="342" ht="14.2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row>
    <row r="343" ht="14.2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row>
    <row r="344" ht="14.2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row>
    <row r="345" ht="14.2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row>
    <row r="346" ht="14.2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row>
    <row r="347" ht="14.2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row>
    <row r="348" ht="14.2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row>
    <row r="349" ht="14.2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row>
    <row r="350" ht="14.2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row>
    <row r="351" ht="14.2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row>
    <row r="352" ht="14.2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row>
    <row r="353" ht="14.2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row>
    <row r="354" ht="14.2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row>
    <row r="355" ht="14.2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row>
    <row r="356" ht="14.2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row>
    <row r="357" ht="14.2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row>
    <row r="358" ht="14.2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row>
    <row r="359" ht="14.2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row>
    <row r="360" ht="14.2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row>
    <row r="361" ht="14.2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row>
    <row r="362" ht="14.2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row>
    <row r="363" ht="14.2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row>
    <row r="364" ht="14.2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row>
    <row r="365" ht="14.2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row>
    <row r="366" ht="14.2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row>
    <row r="367" ht="14.2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row>
    <row r="368" ht="14.2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row>
    <row r="369" ht="14.2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row>
    <row r="370" ht="14.2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row>
    <row r="371" ht="14.2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row>
    <row r="372" ht="14.2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row>
    <row r="373" ht="14.2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row>
    <row r="374" ht="14.2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row>
    <row r="375" ht="14.2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row>
    <row r="376" ht="14.2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row>
    <row r="377" ht="14.2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row>
    <row r="378" ht="14.2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row>
    <row r="379" ht="14.2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row>
    <row r="380" ht="14.2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row>
    <row r="381" ht="14.2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row>
    <row r="382" ht="14.2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row>
    <row r="383" ht="14.2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row>
    <row r="384" ht="14.2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row>
    <row r="385" ht="14.2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row>
    <row r="386" ht="14.2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row>
    <row r="387" ht="14.2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row>
    <row r="388" ht="14.2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row>
    <row r="389" ht="14.2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row>
    <row r="390" ht="14.2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row>
    <row r="391" ht="14.2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row>
    <row r="392" ht="14.2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row>
    <row r="393" ht="14.2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row>
    <row r="394" ht="14.2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row>
    <row r="395" ht="14.2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row>
    <row r="396" ht="14.2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row>
    <row r="397" ht="14.2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row>
    <row r="398" ht="14.2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row>
    <row r="399" ht="14.2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row>
    <row r="400" ht="14.2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row>
    <row r="401" ht="14.2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row>
    <row r="402" ht="14.2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row>
    <row r="403" ht="14.2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row>
    <row r="404" ht="14.2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row>
    <row r="405" ht="14.2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row>
    <row r="406" ht="14.2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row>
    <row r="407" ht="14.2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row>
    <row r="408" ht="14.2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row>
    <row r="409" ht="14.2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row>
    <row r="410" ht="14.2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row>
    <row r="411" ht="14.2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row>
    <row r="412" ht="14.2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row>
    <row r="413" ht="14.2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row>
    <row r="414" ht="14.2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row>
    <row r="415" ht="14.2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row>
    <row r="416" ht="14.2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row>
    <row r="417" ht="14.2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row>
    <row r="418" ht="14.2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row>
    <row r="419" ht="14.2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row>
    <row r="420" ht="14.2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row>
    <row r="421" ht="14.2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row>
    <row r="422" ht="14.2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row>
    <row r="423" ht="14.2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row>
    <row r="424" ht="14.2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row>
    <row r="425" ht="14.2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row>
    <row r="426" ht="14.2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row>
    <row r="427" ht="14.2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row>
    <row r="428" ht="14.2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row>
    <row r="429" ht="14.2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row>
    <row r="430" ht="14.2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row>
    <row r="431" ht="14.2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row>
    <row r="432" ht="14.2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row>
    <row r="433" ht="14.2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row>
    <row r="434" ht="14.2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row>
    <row r="435" ht="14.2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row>
    <row r="436" ht="14.2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row>
    <row r="437" ht="14.2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row>
    <row r="438" ht="14.2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row>
    <row r="439" ht="14.2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row>
    <row r="440" ht="14.2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row>
    <row r="441" ht="14.2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row>
    <row r="442" ht="14.2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row>
    <row r="443" ht="14.2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row>
    <row r="444" ht="14.2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row>
    <row r="445" ht="14.2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row>
    <row r="446" ht="14.2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row>
    <row r="447" ht="14.2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row>
    <row r="448" ht="14.2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row>
    <row r="449" ht="14.2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row>
    <row r="450" ht="14.2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row>
    <row r="451" ht="14.2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row>
    <row r="452" ht="14.2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row>
    <row r="453" ht="14.2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row>
    <row r="454" ht="14.2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row>
    <row r="455" ht="14.2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row>
    <row r="456" ht="14.2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row>
    <row r="457" ht="14.2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row>
    <row r="458" ht="14.2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row>
    <row r="459" ht="14.2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row>
    <row r="460" ht="14.2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row>
    <row r="461" ht="14.2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row>
    <row r="462" ht="14.2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row>
    <row r="463" ht="14.2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row>
    <row r="464" ht="14.2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row>
    <row r="465" ht="14.2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row>
    <row r="466" ht="14.2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row>
    <row r="467" ht="14.2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row>
    <row r="468" ht="14.2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row>
    <row r="469" ht="14.2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row>
    <row r="470" ht="14.2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row>
    <row r="471" ht="14.2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row>
    <row r="472" ht="14.2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row>
    <row r="473" ht="14.2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row>
    <row r="474" ht="14.2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row>
    <row r="475" ht="14.2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row>
    <row r="476" ht="14.2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row>
    <row r="477" ht="14.2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row>
    <row r="478" ht="14.2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row>
    <row r="479" ht="14.2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row>
    <row r="480" ht="14.2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row>
    <row r="481" ht="14.2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row>
    <row r="482" ht="14.2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row>
    <row r="483" ht="14.2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row>
    <row r="484" ht="14.2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row>
    <row r="485" ht="14.2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row>
    <row r="486" ht="14.2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row>
    <row r="487" ht="14.2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row>
    <row r="488" ht="14.2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row>
    <row r="489" ht="14.2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row>
    <row r="490" ht="14.2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row>
    <row r="491" ht="14.2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row>
    <row r="492" ht="14.2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row>
    <row r="493" ht="14.2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row>
    <row r="494" ht="14.2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row>
    <row r="495" ht="14.2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row>
    <row r="496" ht="14.2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row>
    <row r="497" ht="14.2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row>
    <row r="498" ht="14.2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row>
    <row r="499" ht="14.2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row>
    <row r="500" ht="14.2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row>
    <row r="501" ht="14.2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row>
    <row r="502" ht="14.2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row>
    <row r="503" ht="14.2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row>
    <row r="504" ht="14.2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row>
    <row r="505" ht="14.2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row>
    <row r="506" ht="14.2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row>
    <row r="507" ht="14.2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row>
    <row r="508" ht="14.2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row>
    <row r="509" ht="14.2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row>
    <row r="510" ht="14.2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row>
    <row r="511" ht="14.2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row>
    <row r="512" ht="14.2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row>
    <row r="513" ht="14.2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row>
    <row r="514" ht="14.2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row>
    <row r="515" ht="14.2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row>
    <row r="516" ht="14.2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row>
    <row r="517" ht="14.2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row>
    <row r="518" ht="14.2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row>
    <row r="519" ht="14.2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row>
    <row r="520" ht="14.2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row>
    <row r="521" ht="14.2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row>
    <row r="522" ht="14.2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row>
    <row r="523" ht="14.2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row>
    <row r="524" ht="14.2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row>
    <row r="525" ht="14.2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row>
    <row r="526" ht="14.2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row>
    <row r="527" ht="14.2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row>
    <row r="528" ht="14.2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row>
    <row r="529" ht="14.2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row>
    <row r="530" ht="14.2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row>
    <row r="531" ht="14.2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row>
    <row r="532" ht="14.2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row>
    <row r="533" ht="14.2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row>
    <row r="534" ht="14.2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row>
    <row r="535" ht="14.2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row>
    <row r="536" ht="14.2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row>
    <row r="537" ht="14.2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row>
    <row r="538" ht="14.2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row>
    <row r="539" ht="14.2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row>
    <row r="540" ht="14.2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row>
    <row r="541" ht="14.2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row>
    <row r="542" ht="14.2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row>
    <row r="543" ht="14.2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row>
    <row r="544" ht="14.2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row>
    <row r="545" ht="14.2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row>
    <row r="546" ht="14.2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row>
    <row r="547" ht="14.2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row>
    <row r="548" ht="14.2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row>
    <row r="549" ht="14.2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row>
    <row r="550" ht="14.2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row>
    <row r="551" ht="14.2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row>
    <row r="552" ht="14.2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row>
    <row r="553" ht="14.2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row>
    <row r="554" ht="14.2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row>
    <row r="555" ht="14.2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row>
    <row r="556" ht="14.2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row>
    <row r="557" ht="14.2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row>
    <row r="558" ht="14.2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row>
    <row r="559" ht="14.2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row>
    <row r="560" ht="14.2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row>
    <row r="561" ht="14.2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row>
    <row r="562" ht="14.2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row>
    <row r="563" ht="14.2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row>
    <row r="564" ht="14.2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row>
    <row r="565" ht="14.2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row>
    <row r="566" ht="14.2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row>
    <row r="567" ht="14.2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row>
    <row r="568" ht="14.2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row>
    <row r="569" ht="14.2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row>
    <row r="570" ht="14.2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row>
    <row r="571" ht="14.2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row>
    <row r="572" ht="14.2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row>
    <row r="573" ht="14.2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row>
    <row r="574" ht="14.2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row>
    <row r="575" ht="14.2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row>
    <row r="576" ht="14.2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row>
    <row r="577" ht="14.2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row>
    <row r="578" ht="14.2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row>
    <row r="579" ht="14.2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row>
    <row r="580" ht="14.2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row>
    <row r="581" ht="14.2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row>
    <row r="582" ht="14.2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row>
    <row r="583" ht="14.2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row>
    <row r="584" ht="14.2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row>
    <row r="585" ht="14.2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row>
    <row r="586" ht="14.2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row>
    <row r="587" ht="14.2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row>
    <row r="588" ht="14.2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row>
    <row r="589" ht="14.2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row>
    <row r="590" ht="14.2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row>
    <row r="591" ht="14.2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row>
    <row r="592" ht="14.2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row>
    <row r="593" ht="14.2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row>
    <row r="594" ht="14.2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row>
    <row r="595" ht="14.2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row>
    <row r="596" ht="14.2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row>
    <row r="597" ht="14.2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row>
    <row r="598" ht="14.2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row>
    <row r="599" ht="14.2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row>
    <row r="600" ht="14.2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row>
    <row r="601" ht="14.2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row>
    <row r="602" ht="14.2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row>
    <row r="603" ht="14.2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row>
    <row r="604" ht="14.2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row>
    <row r="605" ht="14.2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row>
    <row r="606" ht="14.2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row>
    <row r="607" ht="14.2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row>
    <row r="608" ht="14.2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row>
    <row r="609" ht="14.2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row>
    <row r="610" ht="14.2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row>
    <row r="611" ht="14.2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row>
    <row r="612" ht="14.2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row>
    <row r="613" ht="14.2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row>
    <row r="614" ht="14.2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row>
    <row r="615" ht="14.2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row>
    <row r="616" ht="14.2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row>
    <row r="617" ht="14.2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row>
    <row r="618" ht="14.2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row>
    <row r="619" ht="14.2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row>
    <row r="620" ht="14.2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row>
    <row r="621" ht="14.2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row>
    <row r="622" ht="14.2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row>
    <row r="623" ht="14.2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row>
    <row r="624" ht="14.2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row>
    <row r="625" ht="14.2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row>
    <row r="626" ht="14.2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row>
    <row r="627" ht="14.2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row>
    <row r="628" ht="14.2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row>
    <row r="629" ht="14.2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row>
    <row r="630" ht="14.2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row>
    <row r="631" ht="14.2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row>
    <row r="632" ht="14.2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row>
    <row r="633" ht="14.2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row>
    <row r="634" ht="14.2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row>
    <row r="635" ht="14.2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row>
    <row r="636" ht="14.2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row>
    <row r="637" ht="14.2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row>
    <row r="638" ht="14.2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row>
    <row r="639" ht="14.2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row>
    <row r="640" ht="14.2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row>
    <row r="641" ht="14.2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row>
    <row r="642" ht="14.2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row>
    <row r="643" ht="14.2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row>
    <row r="644" ht="14.2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row>
    <row r="645" ht="14.2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row>
    <row r="646" ht="14.2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row>
    <row r="647" ht="14.2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row>
    <row r="648" ht="14.2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row>
    <row r="649" ht="14.2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row>
    <row r="650" ht="14.2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row>
    <row r="651" ht="14.2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row>
    <row r="652" ht="14.2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row>
    <row r="653" ht="14.2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row>
    <row r="654" ht="14.2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row>
    <row r="655" ht="14.2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row>
    <row r="656" ht="14.2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row>
    <row r="657" ht="14.2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row>
    <row r="658" ht="14.2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row>
    <row r="659" ht="14.2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row>
    <row r="660" ht="14.2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row>
    <row r="661" ht="14.2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row>
    <row r="662" ht="14.2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row>
    <row r="663" ht="14.2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row>
    <row r="664" ht="14.2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row>
    <row r="665" ht="14.2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row>
    <row r="666" ht="14.2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row>
    <row r="667" ht="14.2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row>
    <row r="668" ht="14.2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row>
    <row r="669" ht="14.2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row>
    <row r="670" ht="14.2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row>
    <row r="671" ht="14.2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row>
    <row r="672" ht="14.2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row>
    <row r="673" ht="14.2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row>
    <row r="674" ht="14.2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row>
    <row r="675" ht="14.2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row>
    <row r="676" ht="14.2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row>
    <row r="677" ht="14.2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row>
    <row r="678" ht="14.2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row>
    <row r="679" ht="14.2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row>
    <row r="680" ht="14.2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row>
    <row r="681" ht="14.2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row>
    <row r="682" ht="14.2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row>
    <row r="683" ht="14.2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row>
    <row r="684" ht="14.2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row>
    <row r="685" ht="14.2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row>
    <row r="686" ht="14.2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row>
    <row r="687" ht="14.2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row>
    <row r="688" ht="14.2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row>
    <row r="689" ht="14.2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row>
    <row r="690" ht="14.2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row>
    <row r="691" ht="14.2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row>
    <row r="692" ht="14.2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row>
    <row r="693" ht="14.2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row>
    <row r="694" ht="14.2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row>
    <row r="695" ht="14.2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row>
    <row r="696" ht="14.2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row>
    <row r="697" ht="14.2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row>
    <row r="698" ht="14.2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row>
    <row r="699" ht="14.2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row>
    <row r="700" ht="14.2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row>
    <row r="701" ht="14.2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row>
    <row r="702" ht="14.2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row>
    <row r="703" ht="14.2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row>
    <row r="704" ht="14.2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row>
    <row r="705" ht="14.2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row>
    <row r="706" ht="14.2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row>
    <row r="707" ht="14.2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row>
    <row r="708" ht="14.2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row>
    <row r="709" ht="14.2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row>
    <row r="710" ht="14.2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row>
    <row r="711" ht="14.2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row>
    <row r="712" ht="14.2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row>
    <row r="713" ht="14.2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row>
    <row r="714" ht="14.2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row>
    <row r="715" ht="14.2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row>
    <row r="716" ht="14.2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row>
    <row r="717" ht="14.2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row>
    <row r="718" ht="14.2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row>
    <row r="719" ht="14.2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row>
    <row r="720" ht="14.2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row>
    <row r="721" ht="14.2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row>
    <row r="722" ht="14.2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row>
    <row r="723" ht="14.2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row>
    <row r="724" ht="14.2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row>
    <row r="725" ht="14.2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row>
    <row r="726" ht="14.2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row>
    <row r="727" ht="14.2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row>
    <row r="728" ht="14.2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row>
    <row r="729" ht="14.2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row>
    <row r="730" ht="14.2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row>
    <row r="731" ht="14.2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row>
    <row r="732" ht="14.2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row>
    <row r="733" ht="14.2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row>
    <row r="734" ht="14.2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row>
    <row r="735" ht="14.2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row>
    <row r="736" ht="14.2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row>
    <row r="737" ht="14.2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row>
    <row r="738" ht="14.2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row>
    <row r="739" ht="14.2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row>
    <row r="740" ht="14.2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row>
    <row r="741" ht="14.2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row>
    <row r="742" ht="14.2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row>
    <row r="743" ht="14.2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row>
    <row r="744" ht="14.2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row>
    <row r="745" ht="14.2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row>
    <row r="746" ht="14.2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row>
    <row r="747" ht="14.2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row>
    <row r="748" ht="14.2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row>
    <row r="749" ht="14.2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row>
    <row r="750" ht="14.2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row>
    <row r="751" ht="14.2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row>
    <row r="752" ht="14.2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row>
    <row r="753" ht="14.2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row>
    <row r="754" ht="14.2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row>
    <row r="755" ht="14.2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row>
    <row r="756" ht="14.2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row>
    <row r="757" ht="14.2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row>
    <row r="758" ht="14.2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row>
    <row r="759" ht="14.2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row>
    <row r="760" ht="14.2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row>
    <row r="761" ht="14.2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row>
    <row r="762" ht="14.2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row>
    <row r="763" ht="14.2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row>
    <row r="764" ht="14.2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row>
    <row r="765" ht="14.2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row>
    <row r="766" ht="14.2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row>
    <row r="767" ht="14.2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row>
    <row r="768" ht="14.2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row>
    <row r="769" ht="14.2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row>
    <row r="770" ht="14.2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row>
    <row r="771" ht="14.2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row>
    <row r="772" ht="14.2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row>
    <row r="773" ht="14.2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row>
    <row r="774" ht="14.2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row>
    <row r="775" ht="14.2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row>
    <row r="776" ht="14.2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row>
    <row r="777" ht="14.2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row>
    <row r="778" ht="14.2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row>
    <row r="779" ht="14.2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row>
    <row r="780" ht="14.2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row>
    <row r="781" ht="14.2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row>
    <row r="782" ht="14.2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row>
    <row r="783" ht="14.2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row>
    <row r="784" ht="14.2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row>
    <row r="785" ht="14.2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row>
    <row r="786" ht="14.2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row>
    <row r="787" ht="14.2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row>
    <row r="788" ht="14.2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row>
    <row r="789" ht="14.2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row>
    <row r="790" ht="14.2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row>
    <row r="791" ht="14.2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row>
    <row r="792" ht="14.2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row>
    <row r="793" ht="14.2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row>
    <row r="794" ht="14.2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row>
    <row r="795" ht="14.2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row>
    <row r="796" ht="14.2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row>
    <row r="797" ht="14.2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row>
    <row r="798" ht="14.2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row>
    <row r="799" ht="14.2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row>
    <row r="800" ht="14.2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row>
    <row r="801" ht="14.2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row>
    <row r="802" ht="14.2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row>
    <row r="803" ht="14.2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row>
    <row r="804" ht="14.2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row>
    <row r="805" ht="14.2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row>
    <row r="806" ht="14.2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row>
    <row r="807" ht="14.2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row>
    <row r="808" ht="14.2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row>
    <row r="809" ht="14.2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row>
    <row r="810" ht="14.2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row>
    <row r="811" ht="14.2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row>
    <row r="812" ht="14.2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row>
    <row r="813" ht="14.2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row>
    <row r="814" ht="14.2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row>
    <row r="815" ht="14.2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row>
    <row r="816" ht="14.2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row>
    <row r="817" ht="14.2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row>
    <row r="818" ht="14.2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row>
    <row r="819" ht="14.2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row>
    <row r="820" ht="14.2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row>
    <row r="821" ht="14.2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row>
    <row r="822" ht="14.2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row>
    <row r="823" ht="14.2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row>
    <row r="824" ht="14.2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row>
    <row r="825" ht="14.2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row>
    <row r="826" ht="14.2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row>
    <row r="827" ht="14.2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row>
    <row r="828" ht="14.2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row>
    <row r="829" ht="14.2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row>
    <row r="830" ht="14.2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row>
    <row r="831" ht="14.2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row>
    <row r="832" ht="14.2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row>
    <row r="833" ht="14.2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row>
    <row r="834" ht="14.2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row>
    <row r="835" ht="14.2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row>
    <row r="836" ht="14.2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row>
    <row r="837" ht="14.2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row>
    <row r="838" ht="14.2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row>
    <row r="839" ht="14.2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row>
    <row r="840" ht="14.2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row>
    <row r="841" ht="14.2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row>
    <row r="842" ht="14.2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row>
    <row r="843" ht="14.2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row>
    <row r="844" ht="14.2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row>
    <row r="845" ht="14.2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row>
    <row r="846" ht="14.2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row>
    <row r="847" ht="14.2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row>
    <row r="848" ht="14.2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row>
    <row r="849" ht="14.2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row>
    <row r="850" ht="14.2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row>
    <row r="851" ht="14.2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row>
    <row r="852" ht="14.2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row>
    <row r="853" ht="14.2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row>
    <row r="854" ht="14.2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row>
    <row r="855" ht="14.2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row>
    <row r="856" ht="14.2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row>
    <row r="857" ht="14.2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row>
    <row r="858" ht="14.2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row>
    <row r="859" ht="14.2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row>
    <row r="860" ht="14.2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row>
    <row r="861" ht="14.2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row>
    <row r="862" ht="14.2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row>
    <row r="863" ht="14.2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row>
    <row r="864" ht="14.2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row>
    <row r="865" ht="14.2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row>
    <row r="866" ht="14.2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row>
    <row r="867" ht="14.2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row>
    <row r="868" ht="14.2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row>
    <row r="869" ht="14.2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row>
    <row r="870" ht="14.2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row>
    <row r="871" ht="14.2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row>
    <row r="872" ht="14.2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row>
    <row r="873" ht="14.2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row>
    <row r="874" ht="14.2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row>
    <row r="875" ht="14.2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row>
    <row r="876" ht="14.2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row>
    <row r="877" ht="14.2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row>
    <row r="878" ht="14.2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row>
    <row r="879" ht="14.2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row>
    <row r="880" ht="14.2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row>
    <row r="881" ht="14.2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row>
    <row r="882" ht="14.2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row>
    <row r="883" ht="14.2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row>
    <row r="884" ht="14.2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row>
    <row r="885" ht="14.2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row>
    <row r="886" ht="14.2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row>
    <row r="887" ht="14.2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row>
    <row r="888" ht="14.2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row>
    <row r="889" ht="14.2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row>
    <row r="890" ht="14.2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row>
    <row r="891" ht="14.2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row>
    <row r="892" ht="14.2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row>
    <row r="893" ht="14.2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row>
    <row r="894" ht="14.2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row>
    <row r="895" ht="14.2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row>
    <row r="896" ht="14.2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row>
    <row r="897" ht="14.2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row>
    <row r="898" ht="14.2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row>
    <row r="899" ht="14.2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row>
    <row r="900" ht="14.2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row>
    <row r="901" ht="14.2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row>
    <row r="902" ht="14.2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row>
    <row r="903" ht="14.2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row>
    <row r="904" ht="14.2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row>
    <row r="905" ht="14.2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row>
    <row r="906" ht="14.2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row>
    <row r="907" ht="14.2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row>
    <row r="908" ht="14.2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row>
    <row r="909" ht="14.2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row>
    <row r="910" ht="14.2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row>
    <row r="911" ht="14.2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row>
    <row r="912" ht="14.2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row>
    <row r="913" ht="14.2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row>
    <row r="914" ht="14.2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row>
    <row r="915" ht="14.2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row>
    <row r="916" ht="14.2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row>
    <row r="917" ht="14.2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row>
    <row r="918" ht="14.2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row>
    <row r="919" ht="14.2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row>
    <row r="920" ht="14.2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row>
    <row r="921" ht="14.2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row>
    <row r="922" ht="14.2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row>
    <row r="923" ht="14.2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row>
    <row r="924" ht="14.2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row>
    <row r="925" ht="14.2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row>
    <row r="926" ht="14.2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row>
    <row r="927" ht="14.2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row>
    <row r="928" ht="14.2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row>
    <row r="929" ht="14.2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row>
    <row r="930" ht="14.2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row>
    <row r="931" ht="14.2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row>
    <row r="932" ht="14.2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row>
    <row r="933" ht="14.2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row>
    <row r="934" ht="14.2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row>
    <row r="935" ht="14.2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row>
    <row r="936" ht="14.2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row>
    <row r="937" ht="14.2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row>
    <row r="938" ht="14.2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row>
    <row r="939" ht="14.2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row>
    <row r="940" ht="14.2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row>
    <row r="941" ht="14.2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row>
    <row r="942" ht="14.2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row>
    <row r="943" ht="14.2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row>
    <row r="944" ht="14.2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row>
    <row r="945" ht="14.2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row>
    <row r="946" ht="14.2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row>
    <row r="947" ht="14.2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row>
    <row r="948" ht="14.2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row>
    <row r="949" ht="14.2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row>
    <row r="950" ht="14.2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row>
    <row r="951" ht="14.2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row>
    <row r="952" ht="14.2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row>
    <row r="953" ht="14.2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row>
    <row r="954" ht="14.2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row>
    <row r="955" ht="14.2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row>
    <row r="956" ht="14.2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row>
    <row r="957" ht="14.2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row>
    <row r="958" ht="14.2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row>
    <row r="959" ht="14.2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row>
    <row r="960" ht="14.2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row>
    <row r="961" ht="14.2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row>
    <row r="962" ht="14.2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row>
    <row r="963" ht="14.2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row>
    <row r="964" ht="14.2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row>
    <row r="965" ht="14.2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row>
    <row r="966" ht="14.2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row>
    <row r="967" ht="14.2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row>
    <row r="968" ht="14.2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row>
    <row r="969" ht="14.2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row>
    <row r="970" ht="14.2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row>
    <row r="971" ht="14.2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row>
    <row r="972" ht="14.2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row>
    <row r="973" ht="14.2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row>
    <row r="974" ht="14.2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row>
    <row r="975" ht="14.2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row>
    <row r="976" ht="14.2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row>
    <row r="977" ht="14.2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row>
    <row r="978" ht="14.2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row>
    <row r="979" ht="14.2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row>
    <row r="980" ht="14.2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row>
    <row r="981" ht="14.2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row>
    <row r="982" ht="14.2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row>
    <row r="983" ht="14.2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row>
    <row r="984" ht="14.2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row>
    <row r="985" ht="14.2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row>
    <row r="986" ht="14.2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row>
    <row r="987" ht="14.2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row>
    <row r="988" ht="14.2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row>
    <row r="989" ht="14.2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row>
    <row r="990" ht="14.2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row>
    <row r="991" ht="14.2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row>
    <row r="992" ht="14.2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row>
    <row r="993" ht="14.2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row>
    <row r="994" ht="14.2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row>
    <row r="995" ht="14.2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row>
    <row r="996" ht="14.2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row>
    <row r="997" ht="14.2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row>
    <row r="998" ht="14.2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row>
    <row r="999" ht="14.2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row>
    <row r="1000" ht="14.2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row>
    <row r="1001" ht="14.25" customHeight="1">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row>
    <row r="1002" ht="14.25" customHeight="1">
      <c r="A1002" s="11"/>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row>
    <row r="1003" ht="14.25" customHeight="1">
      <c r="A1003" s="11"/>
      <c r="B1003" s="11"/>
      <c r="C1003" s="11"/>
      <c r="D1003" s="11"/>
      <c r="E1003" s="11"/>
      <c r="F1003" s="11"/>
      <c r="G1003" s="11"/>
      <c r="H1003" s="11"/>
      <c r="I1003" s="11"/>
      <c r="J1003" s="11"/>
      <c r="K1003" s="11"/>
      <c r="L1003" s="11"/>
      <c r="M1003" s="11"/>
      <c r="N1003" s="11"/>
      <c r="O1003" s="11"/>
      <c r="P1003" s="11"/>
      <c r="Q1003" s="11"/>
      <c r="R1003" s="11"/>
      <c r="S1003" s="11"/>
      <c r="T1003" s="11"/>
      <c r="U1003" s="11"/>
      <c r="V1003" s="11"/>
      <c r="W1003" s="11"/>
      <c r="X1003" s="11"/>
      <c r="Y1003" s="11"/>
    </row>
  </sheetData>
  <mergeCells count="9">
    <mergeCell ref="C85:E85"/>
    <mergeCell ref="C87:E87"/>
    <mergeCell ref="F1:H1"/>
    <mergeCell ref="I1:K1"/>
    <mergeCell ref="L1:N1"/>
    <mergeCell ref="F82:H82"/>
    <mergeCell ref="I82:K82"/>
    <mergeCell ref="L82:N82"/>
    <mergeCell ref="C84:E84"/>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13"/>
    <col customWidth="1" min="2" max="2" width="15.5"/>
    <col customWidth="1" min="3" max="3" width="12.88"/>
    <col customWidth="1" min="4" max="4" width="24.0"/>
    <col customWidth="1" min="5" max="5" width="11.88"/>
    <col customWidth="1" min="6" max="6" width="14.63"/>
    <col customWidth="1" min="7" max="7" width="12.38"/>
    <col customWidth="1" min="8" max="8" width="9.88"/>
    <col customWidth="1" min="9" max="9" width="12.38"/>
    <col customWidth="1" min="10" max="10" width="13.63"/>
    <col customWidth="1" min="11" max="11" width="11.75"/>
    <col customWidth="1" min="12" max="12" width="10.0"/>
    <col customWidth="1" min="13" max="13" width="11.0"/>
    <col customWidth="1" min="14" max="14" width="5.0"/>
    <col customWidth="1" min="15" max="15" width="12.0"/>
    <col customWidth="1" min="16" max="16" width="12.75"/>
    <col customWidth="1" min="17" max="17" width="10.88"/>
    <col customWidth="1" min="18" max="18" width="11.13"/>
    <col customWidth="1" min="19" max="19" width="10.63"/>
    <col customWidth="1" min="20" max="20" width="10.75"/>
    <col customWidth="1" min="21" max="21" width="12.38"/>
    <col customWidth="1" min="22" max="22" width="12.5"/>
    <col customWidth="1" min="23" max="23" width="12.88"/>
    <col customWidth="1" min="24" max="24" width="7.75"/>
    <col customWidth="1" min="25" max="25" width="24.0"/>
    <col customWidth="1" min="26" max="26" width="12.5"/>
    <col customWidth="1" min="27" max="27" width="13.5"/>
    <col customWidth="1" min="28" max="28" width="12.25"/>
    <col customWidth="1" min="29" max="29" width="13.88"/>
    <col customWidth="1" min="30" max="30" width="11.63"/>
    <col customWidth="1" min="31" max="31" width="10.88"/>
    <col customWidth="1" min="33" max="33" width="13.75"/>
    <col customWidth="1" min="34" max="34" width="12.38"/>
  </cols>
  <sheetData>
    <row r="1" ht="13.5" customHeight="1">
      <c r="A1" s="34" t="s">
        <v>101</v>
      </c>
      <c r="B1" s="32" t="s">
        <v>102</v>
      </c>
      <c r="C1" s="32"/>
      <c r="D1" s="32"/>
      <c r="F1" s="12"/>
      <c r="G1" s="12"/>
      <c r="H1" s="12"/>
      <c r="I1" s="12"/>
      <c r="J1" s="12"/>
      <c r="K1" s="12"/>
      <c r="L1" s="12"/>
      <c r="M1" s="12"/>
      <c r="N1" s="35"/>
      <c r="O1" s="12" t="s">
        <v>103</v>
      </c>
      <c r="P1" s="35"/>
      <c r="Q1" s="35"/>
      <c r="R1" s="35"/>
      <c r="S1" s="35"/>
      <c r="T1" s="35"/>
      <c r="U1" s="35"/>
      <c r="V1" s="35"/>
      <c r="W1" s="35"/>
      <c r="X1" s="35"/>
      <c r="Y1" s="32"/>
      <c r="Z1" s="35" t="s">
        <v>104</v>
      </c>
      <c r="AA1" s="35"/>
      <c r="AB1" s="35"/>
      <c r="AC1" s="35"/>
      <c r="AD1" s="35"/>
      <c r="AE1" s="35"/>
      <c r="AF1" s="35"/>
      <c r="AG1" s="35"/>
      <c r="AH1" s="35"/>
    </row>
    <row r="2" ht="13.5" customHeight="1">
      <c r="A2" s="12" t="s">
        <v>105</v>
      </c>
      <c r="C2" s="12"/>
      <c r="D2" s="32" t="s">
        <v>106</v>
      </c>
      <c r="E2" s="36" t="s">
        <v>107</v>
      </c>
      <c r="F2" s="3"/>
      <c r="G2" s="4"/>
      <c r="H2" s="37" t="s">
        <v>108</v>
      </c>
      <c r="I2" s="3"/>
      <c r="J2" s="4"/>
      <c r="K2" s="38" t="s">
        <v>109</v>
      </c>
      <c r="L2" s="3"/>
      <c r="M2" s="4"/>
      <c r="N2" s="35"/>
      <c r="O2" s="36" t="s">
        <v>110</v>
      </c>
      <c r="P2" s="3"/>
      <c r="Q2" s="4"/>
      <c r="R2" s="37" t="s">
        <v>111</v>
      </c>
      <c r="S2" s="3"/>
      <c r="T2" s="4"/>
      <c r="U2" s="38" t="s">
        <v>112</v>
      </c>
      <c r="V2" s="3"/>
      <c r="W2" s="4"/>
      <c r="X2" s="35"/>
      <c r="Y2" s="32" t="s">
        <v>113</v>
      </c>
      <c r="Z2" s="36" t="s">
        <v>110</v>
      </c>
      <c r="AA2" s="3"/>
      <c r="AB2" s="4"/>
      <c r="AC2" s="37" t="s">
        <v>111</v>
      </c>
      <c r="AD2" s="3"/>
      <c r="AE2" s="4"/>
      <c r="AF2" s="38" t="s">
        <v>112</v>
      </c>
      <c r="AG2" s="3"/>
      <c r="AH2" s="4"/>
    </row>
    <row r="3" ht="13.5" customHeight="1">
      <c r="A3" s="12" t="s">
        <v>94</v>
      </c>
      <c r="B3" s="12" t="s">
        <v>114</v>
      </c>
      <c r="C3" s="12" t="s">
        <v>115</v>
      </c>
      <c r="D3" s="35"/>
      <c r="E3" s="39" t="s">
        <v>12</v>
      </c>
      <c r="F3" s="40" t="s">
        <v>13</v>
      </c>
      <c r="G3" s="41" t="s">
        <v>14</v>
      </c>
      <c r="H3" s="42" t="s">
        <v>12</v>
      </c>
      <c r="I3" s="42" t="s">
        <v>13</v>
      </c>
      <c r="J3" s="43" t="s">
        <v>14</v>
      </c>
      <c r="K3" s="44" t="s">
        <v>12</v>
      </c>
      <c r="L3" s="45" t="s">
        <v>116</v>
      </c>
      <c r="M3" s="46" t="s">
        <v>14</v>
      </c>
      <c r="N3" s="35"/>
      <c r="O3" s="39" t="s">
        <v>12</v>
      </c>
      <c r="P3" s="40" t="s">
        <v>13</v>
      </c>
      <c r="Q3" s="41" t="s">
        <v>14</v>
      </c>
      <c r="R3" s="42" t="s">
        <v>12</v>
      </c>
      <c r="S3" s="42" t="s">
        <v>13</v>
      </c>
      <c r="T3" s="43" t="s">
        <v>14</v>
      </c>
      <c r="U3" s="44" t="s">
        <v>12</v>
      </c>
      <c r="V3" s="45" t="s">
        <v>116</v>
      </c>
      <c r="W3" s="46" t="s">
        <v>14</v>
      </c>
      <c r="X3" s="35"/>
      <c r="Y3" s="12"/>
      <c r="Z3" s="39" t="s">
        <v>12</v>
      </c>
      <c r="AA3" s="40" t="s">
        <v>13</v>
      </c>
      <c r="AB3" s="41" t="s">
        <v>14</v>
      </c>
      <c r="AC3" s="42" t="s">
        <v>12</v>
      </c>
      <c r="AD3" s="42" t="s">
        <v>13</v>
      </c>
      <c r="AE3" s="43" t="s">
        <v>14</v>
      </c>
      <c r="AF3" s="44" t="s">
        <v>12</v>
      </c>
      <c r="AG3" s="45" t="s">
        <v>116</v>
      </c>
      <c r="AH3" s="46" t="s">
        <v>14</v>
      </c>
    </row>
    <row r="4" ht="13.5" customHeight="1">
      <c r="A4" s="47" t="s">
        <v>117</v>
      </c>
      <c r="B4" s="12">
        <v>4772.88</v>
      </c>
      <c r="C4" s="12">
        <f t="shared" ref="C4:C14" si="1">B4/$B$15</f>
        <v>0.6534131668</v>
      </c>
      <c r="D4" s="12">
        <v>85.90559999999999</v>
      </c>
      <c r="E4" s="39">
        <v>740.0</v>
      </c>
      <c r="F4" s="40">
        <v>820.0</v>
      </c>
      <c r="G4" s="41">
        <v>910.0</v>
      </c>
      <c r="H4" s="42">
        <v>0.079</v>
      </c>
      <c r="I4" s="42">
        <v>1.1480588235000002</v>
      </c>
      <c r="J4" s="43">
        <v>3.654</v>
      </c>
      <c r="K4" s="44">
        <v>0.2</v>
      </c>
      <c r="L4" s="48">
        <v>5.0</v>
      </c>
      <c r="M4" s="49">
        <v>15.0</v>
      </c>
      <c r="N4" s="35"/>
      <c r="O4" s="39">
        <f t="shared" ref="O4:O14" si="2">C4*D4*E4*10^(-3)</f>
        <v>41.53756911</v>
      </c>
      <c r="P4" s="40">
        <f t="shared" ref="P4:P14" si="3">C4*D4*F4*10^(-3)</f>
        <v>46.02811712</v>
      </c>
      <c r="Q4" s="41">
        <f t="shared" ref="Q4:Q14" si="4">C4*D4*G4*10^(-3)</f>
        <v>51.07998363</v>
      </c>
      <c r="R4" s="42">
        <f t="shared" ref="R4:R14" si="5">(C4*D4*H4*3.6*10^(-3))*10^(9)</f>
        <v>15963898.18</v>
      </c>
      <c r="S4" s="42">
        <f t="shared" ref="S4:S14" si="6">(C4*D4*I4*3.6*10^(-3))*10^(9)</f>
        <v>231993597</v>
      </c>
      <c r="T4" s="43">
        <f t="shared" ref="T4:T14" si="7">(C4*D4*J4*3.6*10^(-3))*10^(9)</f>
        <v>738380809.5</v>
      </c>
      <c r="U4" s="44">
        <f t="shared" ref="U4:U14" si="8">C4*D4*10^(-3)*K4*10^9</f>
        <v>11226370.03</v>
      </c>
      <c r="V4" s="48">
        <f t="shared" ref="V4:V14" si="9">C4*D4*10^(-3)*L4*10^9</f>
        <v>280659250.7</v>
      </c>
      <c r="W4" s="49">
        <f t="shared" ref="W4:W14" si="10">C4*D4*10^(-3)*M4*10^9</f>
        <v>841977752.2</v>
      </c>
      <c r="X4" s="35"/>
      <c r="Y4" s="12">
        <v>6833.1</v>
      </c>
      <c r="Z4" s="39">
        <f t="shared" ref="Z4:Z14" si="11">C4*Y4*E4*10^(-3)</f>
        <v>3303.979758</v>
      </c>
      <c r="AA4" s="40">
        <f t="shared" ref="AA4:AA14" si="12">C4*Y4*F4*10^(-3)</f>
        <v>3661.166758</v>
      </c>
      <c r="AB4" s="41">
        <f t="shared" ref="AB4:AB14" si="13">C4*Y4*G4*10^(-3)</f>
        <v>4063.002134</v>
      </c>
      <c r="AC4" s="42">
        <f t="shared" ref="AC4:AC14" si="14">(C4*Y4*H4*3.6*10^(-3))*10^(9)</f>
        <v>1269799788</v>
      </c>
      <c r="AD4" s="42">
        <f t="shared" ref="AD4:AD14" si="15">(C4*Y4*I4*3.6*10^(-3))*10^(9)</f>
        <v>18453225957</v>
      </c>
      <c r="AE4" s="43">
        <f t="shared" ref="AE4:AE14" si="16">(C4*Y4*J4*3.6*10^(-3))*10^(9)</f>
        <v>58732258545</v>
      </c>
      <c r="AF4" s="44">
        <f t="shared" ref="AF4:AF14" si="17">C4*Y4*10^(-3)*K4*10^9</f>
        <v>892967502.1</v>
      </c>
      <c r="AG4" s="48">
        <f t="shared" ref="AG4:AG14" si="18">C4*Y4*10^(-3)*L4*10^9</f>
        <v>22324187551</v>
      </c>
      <c r="AH4" s="49">
        <f t="shared" ref="AH4:AH14" si="19">C4*Y4*10^(-3)*M4*10^9</f>
        <v>66972562654</v>
      </c>
    </row>
    <row r="5" ht="13.5" customHeight="1">
      <c r="A5" s="47" t="s">
        <v>118</v>
      </c>
      <c r="B5" s="12">
        <v>10.75</v>
      </c>
      <c r="C5" s="12">
        <f t="shared" si="1"/>
        <v>0.001471688277</v>
      </c>
      <c r="D5" s="12">
        <v>85.90559999999999</v>
      </c>
      <c r="E5" s="39">
        <v>657.0</v>
      </c>
      <c r="F5" s="40">
        <v>702.0</v>
      </c>
      <c r="G5" s="41">
        <v>866.0</v>
      </c>
      <c r="H5" s="42">
        <v>0.214</v>
      </c>
      <c r="I5" s="42">
        <v>0.82</v>
      </c>
      <c r="J5" s="43">
        <v>2.7439999999999998</v>
      </c>
      <c r="K5" s="44">
        <v>0.1</v>
      </c>
      <c r="L5" s="45">
        <v>0.4</v>
      </c>
      <c r="M5" s="46">
        <v>0.6</v>
      </c>
      <c r="N5" s="35"/>
      <c r="O5" s="39">
        <f t="shared" si="2"/>
        <v>0.08306205574</v>
      </c>
      <c r="P5" s="40">
        <f t="shared" si="3"/>
        <v>0.08875123764</v>
      </c>
      <c r="Q5" s="41">
        <f t="shared" si="4"/>
        <v>0.109485145</v>
      </c>
      <c r="R5" s="42">
        <f t="shared" si="5"/>
        <v>97398.79413</v>
      </c>
      <c r="S5" s="42">
        <f t="shared" si="6"/>
        <v>373210.3326</v>
      </c>
      <c r="T5" s="43">
        <f t="shared" si="7"/>
        <v>1248889.211</v>
      </c>
      <c r="U5" s="44">
        <f t="shared" si="8"/>
        <v>12642.62644</v>
      </c>
      <c r="V5" s="48">
        <f t="shared" si="9"/>
        <v>50570.50578</v>
      </c>
      <c r="W5" s="49">
        <f t="shared" si="10"/>
        <v>75855.75867</v>
      </c>
      <c r="X5" s="35"/>
      <c r="Y5" s="12">
        <v>6833.1</v>
      </c>
      <c r="Z5" s="39">
        <f t="shared" si="11"/>
        <v>6.60691891</v>
      </c>
      <c r="AA5" s="40">
        <f t="shared" si="12"/>
        <v>7.059447602</v>
      </c>
      <c r="AB5" s="41">
        <f t="shared" si="13"/>
        <v>8.708663281</v>
      </c>
      <c r="AC5" s="42">
        <f t="shared" si="14"/>
        <v>7747291.215</v>
      </c>
      <c r="AD5" s="42">
        <f t="shared" si="15"/>
        <v>29685882.22</v>
      </c>
      <c r="AE5" s="43">
        <f t="shared" si="16"/>
        <v>99339098.57</v>
      </c>
      <c r="AF5" s="44">
        <f t="shared" si="17"/>
        <v>1005619.317</v>
      </c>
      <c r="AG5" s="48">
        <f t="shared" si="18"/>
        <v>4022477.266</v>
      </c>
      <c r="AH5" s="49">
        <f t="shared" si="19"/>
        <v>6033715.899</v>
      </c>
    </row>
    <row r="6" ht="13.5" customHeight="1">
      <c r="A6" s="47" t="s">
        <v>119</v>
      </c>
      <c r="B6" s="12">
        <v>223.968</v>
      </c>
      <c r="C6" s="12">
        <f t="shared" si="1"/>
        <v>0.03066149582</v>
      </c>
      <c r="D6" s="12">
        <v>85.90559999999999</v>
      </c>
      <c r="E6" s="39">
        <v>410.0</v>
      </c>
      <c r="F6" s="40">
        <v>490.0</v>
      </c>
      <c r="G6" s="41">
        <v>650.0</v>
      </c>
      <c r="H6" s="42">
        <v>0.076</v>
      </c>
      <c r="I6" s="42">
        <v>0.5820000000000001</v>
      </c>
      <c r="J6" s="43">
        <v>2.794</v>
      </c>
      <c r="K6" s="44">
        <v>0.1</v>
      </c>
      <c r="L6" s="45">
        <v>0.2</v>
      </c>
      <c r="M6" s="46">
        <v>1.0</v>
      </c>
      <c r="N6" s="35"/>
      <c r="O6" s="39">
        <f t="shared" si="2"/>
        <v>1.07993762</v>
      </c>
      <c r="P6" s="40">
        <f t="shared" si="3"/>
        <v>1.290657156</v>
      </c>
      <c r="Q6" s="41">
        <f t="shared" si="4"/>
        <v>1.712096227</v>
      </c>
      <c r="R6" s="42">
        <f t="shared" si="5"/>
        <v>720660.8117</v>
      </c>
      <c r="S6" s="42">
        <f t="shared" si="6"/>
        <v>5518744.637</v>
      </c>
      <c r="T6" s="43">
        <f t="shared" si="7"/>
        <v>26493767.21</v>
      </c>
      <c r="U6" s="44">
        <f t="shared" si="8"/>
        <v>263399.4195</v>
      </c>
      <c r="V6" s="48">
        <f t="shared" si="9"/>
        <v>526798.839</v>
      </c>
      <c r="W6" s="49">
        <f t="shared" si="10"/>
        <v>2633994.195</v>
      </c>
      <c r="X6" s="35"/>
      <c r="Y6" s="12">
        <v>6833.1</v>
      </c>
      <c r="Z6" s="39">
        <f t="shared" si="11"/>
        <v>85.90035749</v>
      </c>
      <c r="AA6" s="40">
        <f t="shared" si="12"/>
        <v>102.6614029</v>
      </c>
      <c r="AB6" s="41">
        <f t="shared" si="13"/>
        <v>136.1834936</v>
      </c>
      <c r="AC6" s="42">
        <f t="shared" si="14"/>
        <v>57322775.15</v>
      </c>
      <c r="AD6" s="42">
        <f t="shared" si="15"/>
        <v>438971778.1</v>
      </c>
      <c r="AE6" s="43">
        <f t="shared" si="16"/>
        <v>2107366234</v>
      </c>
      <c r="AF6" s="44">
        <f t="shared" si="17"/>
        <v>20951306.71</v>
      </c>
      <c r="AG6" s="48">
        <f t="shared" si="18"/>
        <v>41902613.41</v>
      </c>
      <c r="AH6" s="49">
        <f t="shared" si="19"/>
        <v>209513067.1</v>
      </c>
    </row>
    <row r="7" ht="13.5" customHeight="1">
      <c r="A7" s="47" t="s">
        <v>120</v>
      </c>
      <c r="B7" s="12">
        <v>348.7</v>
      </c>
      <c r="C7" s="12">
        <f t="shared" si="1"/>
        <v>0.04773746067</v>
      </c>
      <c r="D7" s="12">
        <v>85.90559999999999</v>
      </c>
      <c r="E7" s="39">
        <v>3.7</v>
      </c>
      <c r="F7" s="40">
        <v>12.0</v>
      </c>
      <c r="G7" s="41">
        <v>110.0</v>
      </c>
      <c r="H7" s="42">
        <v>0.018</v>
      </c>
      <c r="I7" s="42">
        <v>0.2478118532</v>
      </c>
      <c r="J7" s="43">
        <v>3.004</v>
      </c>
      <c r="K7" s="44">
        <v>0.1</v>
      </c>
      <c r="L7" s="45">
        <v>0.1</v>
      </c>
      <c r="M7" s="46">
        <v>1.0</v>
      </c>
      <c r="N7" s="35"/>
      <c r="O7" s="39">
        <f t="shared" si="2"/>
        <v>0.01517338624</v>
      </c>
      <c r="P7" s="40">
        <f t="shared" si="3"/>
        <v>0.04921098241</v>
      </c>
      <c r="Q7" s="41">
        <f t="shared" si="4"/>
        <v>0.4511006721</v>
      </c>
      <c r="R7" s="42">
        <f t="shared" si="5"/>
        <v>265739.305</v>
      </c>
      <c r="S7" s="42">
        <f t="shared" si="6"/>
        <v>3658519.425</v>
      </c>
      <c r="T7" s="43">
        <f t="shared" si="7"/>
        <v>44348937.35</v>
      </c>
      <c r="U7" s="44">
        <f t="shared" si="8"/>
        <v>410091.5201</v>
      </c>
      <c r="V7" s="48">
        <f t="shared" si="9"/>
        <v>410091.5201</v>
      </c>
      <c r="W7" s="49">
        <f t="shared" si="10"/>
        <v>4100915.201</v>
      </c>
      <c r="X7" s="35"/>
      <c r="Y7" s="12">
        <v>6833.1</v>
      </c>
      <c r="Z7" s="39">
        <f t="shared" si="11"/>
        <v>1.206920917</v>
      </c>
      <c r="AA7" s="40">
        <f t="shared" si="12"/>
        <v>3.91433811</v>
      </c>
      <c r="AB7" s="41">
        <f t="shared" si="13"/>
        <v>35.88143267</v>
      </c>
      <c r="AC7" s="42">
        <f t="shared" si="14"/>
        <v>21137425.79</v>
      </c>
      <c r="AD7" s="42">
        <f t="shared" si="15"/>
        <v>291005814.3</v>
      </c>
      <c r="AE7" s="43">
        <f t="shared" si="16"/>
        <v>3527601505</v>
      </c>
      <c r="AF7" s="44">
        <f t="shared" si="17"/>
        <v>32619484.25</v>
      </c>
      <c r="AG7" s="48">
        <f t="shared" si="18"/>
        <v>32619484.25</v>
      </c>
      <c r="AH7" s="49">
        <f t="shared" si="19"/>
        <v>326194842.5</v>
      </c>
    </row>
    <row r="8" ht="13.5" customHeight="1">
      <c r="A8" s="47" t="s">
        <v>121</v>
      </c>
      <c r="B8" s="12">
        <v>1301.9</v>
      </c>
      <c r="C8" s="12">
        <f t="shared" si="1"/>
        <v>0.1782317179</v>
      </c>
      <c r="D8" s="12">
        <v>85.90559999999999</v>
      </c>
      <c r="E8" s="39">
        <v>1.0</v>
      </c>
      <c r="F8" s="40">
        <v>24.0</v>
      </c>
      <c r="G8" s="41">
        <v>2200.0</v>
      </c>
      <c r="H8" s="42">
        <v>0.3</v>
      </c>
      <c r="I8" s="42">
        <v>9.305266939500001</v>
      </c>
      <c r="J8" s="43">
        <v>851.554</v>
      </c>
      <c r="K8" s="44">
        <v>3.3</v>
      </c>
      <c r="L8" s="48">
        <v>10.0</v>
      </c>
      <c r="M8" s="49">
        <v>16.9</v>
      </c>
      <c r="N8" s="35"/>
      <c r="O8" s="39">
        <f t="shared" si="2"/>
        <v>0.01531110267</v>
      </c>
      <c r="P8" s="40">
        <f t="shared" si="3"/>
        <v>0.367466464</v>
      </c>
      <c r="Q8" s="41">
        <f t="shared" si="4"/>
        <v>33.68442587</v>
      </c>
      <c r="R8" s="42">
        <f t="shared" si="5"/>
        <v>16535990.88</v>
      </c>
      <c r="S8" s="42">
        <f t="shared" si="6"/>
        <v>512906030.9</v>
      </c>
      <c r="T8" s="43">
        <f t="shared" si="7"/>
        <v>46937630598</v>
      </c>
      <c r="U8" s="44">
        <f t="shared" si="8"/>
        <v>50526638.81</v>
      </c>
      <c r="V8" s="48">
        <f t="shared" si="9"/>
        <v>153111026.7</v>
      </c>
      <c r="W8" s="49">
        <f t="shared" si="10"/>
        <v>258757635.1</v>
      </c>
      <c r="X8" s="35"/>
      <c r="Y8" s="12">
        <v>6833.1</v>
      </c>
      <c r="Z8" s="39">
        <f t="shared" si="11"/>
        <v>1.217875152</v>
      </c>
      <c r="AA8" s="40">
        <f t="shared" si="12"/>
        <v>29.22900364</v>
      </c>
      <c r="AB8" s="41">
        <f t="shared" si="13"/>
        <v>2679.325334</v>
      </c>
      <c r="AC8" s="42">
        <f t="shared" si="14"/>
        <v>1315305164</v>
      </c>
      <c r="AD8" s="42">
        <f t="shared" si="15"/>
        <v>40797552192</v>
      </c>
      <c r="AE8" s="43">
        <f t="shared" si="16"/>
        <v>3733511245329</v>
      </c>
      <c r="AF8" s="44">
        <f t="shared" si="17"/>
        <v>4018988001</v>
      </c>
      <c r="AG8" s="48">
        <f t="shared" si="18"/>
        <v>12178751518</v>
      </c>
      <c r="AH8" s="49">
        <f t="shared" si="19"/>
        <v>20582090066</v>
      </c>
    </row>
    <row r="9" ht="13.5" customHeight="1">
      <c r="A9" s="47" t="s">
        <v>122</v>
      </c>
      <c r="B9" s="12">
        <v>103.327</v>
      </c>
      <c r="C9" s="12">
        <f t="shared" si="1"/>
        <v>0.01414559392</v>
      </c>
      <c r="D9" s="12">
        <v>85.90559999999999</v>
      </c>
      <c r="E9" s="39">
        <v>130.0</v>
      </c>
      <c r="F9" s="40">
        <v>230.0</v>
      </c>
      <c r="G9" s="50">
        <v>420.0</v>
      </c>
      <c r="H9" s="42">
        <v>20.0</v>
      </c>
      <c r="I9" s="42">
        <v>35.2904137931</v>
      </c>
      <c r="J9" s="43">
        <v>65.554</v>
      </c>
      <c r="K9" s="44">
        <v>13.0</v>
      </c>
      <c r="L9" s="48">
        <v>500.0</v>
      </c>
      <c r="M9" s="49">
        <v>810.0</v>
      </c>
      <c r="N9" s="35"/>
      <c r="O9" s="39">
        <f t="shared" si="2"/>
        <v>0.1579741453</v>
      </c>
      <c r="P9" s="40">
        <f t="shared" si="3"/>
        <v>0.2794927185</v>
      </c>
      <c r="Q9" s="41">
        <f t="shared" si="4"/>
        <v>0.5103780077</v>
      </c>
      <c r="R9" s="42">
        <f t="shared" si="5"/>
        <v>87493372.75</v>
      </c>
      <c r="S9" s="42">
        <f t="shared" si="6"/>
        <v>154383866.4</v>
      </c>
      <c r="T9" s="43">
        <f t="shared" si="7"/>
        <v>286777027.9</v>
      </c>
      <c r="U9" s="44">
        <f t="shared" si="8"/>
        <v>15797414.53</v>
      </c>
      <c r="V9" s="48">
        <f t="shared" si="9"/>
        <v>607592866.4</v>
      </c>
      <c r="W9" s="49">
        <f t="shared" si="10"/>
        <v>984300443.5</v>
      </c>
      <c r="X9" s="35"/>
      <c r="Y9" s="12">
        <v>6833.1</v>
      </c>
      <c r="Z9" s="39">
        <f t="shared" si="11"/>
        <v>12.56557351</v>
      </c>
      <c r="AA9" s="40">
        <f t="shared" si="12"/>
        <v>22.23139929</v>
      </c>
      <c r="AB9" s="41">
        <f t="shared" si="13"/>
        <v>40.59646827</v>
      </c>
      <c r="AC9" s="42">
        <f t="shared" si="14"/>
        <v>6959394561</v>
      </c>
      <c r="AD9" s="42">
        <f t="shared" si="15"/>
        <v>12279995690</v>
      </c>
      <c r="AE9" s="43">
        <f t="shared" si="16"/>
        <v>22810807551</v>
      </c>
      <c r="AF9" s="44">
        <f t="shared" si="17"/>
        <v>1256557351</v>
      </c>
      <c r="AG9" s="48">
        <f t="shared" si="18"/>
        <v>48329128893</v>
      </c>
      <c r="AH9" s="49">
        <f t="shared" si="19"/>
        <v>78293188807</v>
      </c>
    </row>
    <row r="10" ht="13.5" customHeight="1">
      <c r="A10" s="32" t="s">
        <v>123</v>
      </c>
      <c r="B10" s="51">
        <v>0.011</v>
      </c>
      <c r="C10" s="12">
        <f t="shared" si="1"/>
        <v>0.000001505913586</v>
      </c>
      <c r="D10" s="12">
        <v>85.90559999999999</v>
      </c>
      <c r="E10" s="39">
        <v>7.0</v>
      </c>
      <c r="F10" s="40">
        <v>11.0</v>
      </c>
      <c r="G10" s="41">
        <v>56.0</v>
      </c>
      <c r="H10" s="42">
        <v>2.0E-4</v>
      </c>
      <c r="I10" s="42">
        <v>0.11828163270000001</v>
      </c>
      <c r="J10" s="43">
        <v>1.5552000000000001</v>
      </c>
      <c r="K10" s="44">
        <v>0.3</v>
      </c>
      <c r="L10" s="48">
        <v>1.0</v>
      </c>
      <c r="M10" s="49">
        <v>1.3</v>
      </c>
      <c r="N10" s="35"/>
      <c r="O10" s="39">
        <f t="shared" si="2"/>
        <v>0.0000009055648709</v>
      </c>
      <c r="P10" s="40">
        <f t="shared" si="3"/>
        <v>0.000001423030511</v>
      </c>
      <c r="Q10" s="41">
        <f t="shared" si="4"/>
        <v>0.000007244518967</v>
      </c>
      <c r="R10" s="42">
        <f t="shared" si="5"/>
        <v>0.0931438153</v>
      </c>
      <c r="S10" s="42">
        <f t="shared" si="6"/>
        <v>55.08601275</v>
      </c>
      <c r="T10" s="43">
        <f t="shared" si="7"/>
        <v>724.2863077</v>
      </c>
      <c r="U10" s="44">
        <f t="shared" si="8"/>
        <v>38.80992304</v>
      </c>
      <c r="V10" s="48">
        <f t="shared" si="9"/>
        <v>129.3664101</v>
      </c>
      <c r="W10" s="49">
        <f t="shared" si="10"/>
        <v>168.1763332</v>
      </c>
      <c r="X10" s="35"/>
      <c r="Y10" s="12">
        <v>6833.1</v>
      </c>
      <c r="Z10" s="39">
        <f t="shared" si="11"/>
        <v>0.00007203040686</v>
      </c>
      <c r="AA10" s="40">
        <f t="shared" si="12"/>
        <v>0.0001131906394</v>
      </c>
      <c r="AB10" s="41">
        <f t="shared" si="13"/>
        <v>0.0005762432549</v>
      </c>
      <c r="AC10" s="42">
        <f t="shared" si="14"/>
        <v>7.408841848</v>
      </c>
      <c r="AD10" s="42">
        <f t="shared" si="15"/>
        <v>4381.649551</v>
      </c>
      <c r="AE10" s="43">
        <f t="shared" si="16"/>
        <v>57611.15421</v>
      </c>
      <c r="AF10" s="44">
        <f t="shared" si="17"/>
        <v>3087.017437</v>
      </c>
      <c r="AG10" s="48">
        <f t="shared" si="18"/>
        <v>10290.05812</v>
      </c>
      <c r="AH10" s="49">
        <f t="shared" si="19"/>
        <v>13377.07556</v>
      </c>
    </row>
    <row r="11" ht="13.5" customHeight="1">
      <c r="A11" s="32" t="s">
        <v>124</v>
      </c>
      <c r="B11" s="12">
        <v>365.8</v>
      </c>
      <c r="C11" s="12">
        <f t="shared" si="1"/>
        <v>0.05007847179</v>
      </c>
      <c r="D11" s="12">
        <v>85.90559999999999</v>
      </c>
      <c r="E11" s="39">
        <v>8.0</v>
      </c>
      <c r="F11" s="40">
        <v>12.0</v>
      </c>
      <c r="G11" s="41">
        <v>35.0</v>
      </c>
      <c r="H11" s="42">
        <v>2.0E-4</v>
      </c>
      <c r="I11" s="42">
        <v>0.11834814810000001</v>
      </c>
      <c r="J11" s="43">
        <v>1.5552000000000001</v>
      </c>
      <c r="K11" s="44">
        <v>0.3</v>
      </c>
      <c r="L11" s="48">
        <v>1.0</v>
      </c>
      <c r="M11" s="49">
        <v>1.3</v>
      </c>
      <c r="N11" s="35"/>
      <c r="O11" s="39">
        <f t="shared" si="2"/>
        <v>0.03441616933</v>
      </c>
      <c r="P11" s="40">
        <f t="shared" si="3"/>
        <v>0.05162425399</v>
      </c>
      <c r="Q11" s="41">
        <f t="shared" si="4"/>
        <v>0.1505707408</v>
      </c>
      <c r="R11" s="42">
        <f t="shared" si="5"/>
        <v>3097.45524</v>
      </c>
      <c r="S11" s="42">
        <f t="shared" si="6"/>
        <v>1832890.457</v>
      </c>
      <c r="T11" s="43">
        <f t="shared" si="7"/>
        <v>24085811.94</v>
      </c>
      <c r="U11" s="44">
        <f t="shared" si="8"/>
        <v>1290606.35</v>
      </c>
      <c r="V11" s="48">
        <f t="shared" si="9"/>
        <v>4302021.166</v>
      </c>
      <c r="W11" s="49">
        <f t="shared" si="10"/>
        <v>5592627.516</v>
      </c>
      <c r="X11" s="35"/>
      <c r="Y11" s="12">
        <v>6833.1</v>
      </c>
      <c r="Z11" s="39">
        <f t="shared" si="11"/>
        <v>2.737529645</v>
      </c>
      <c r="AA11" s="40">
        <f t="shared" si="12"/>
        <v>4.106294467</v>
      </c>
      <c r="AB11" s="41">
        <f t="shared" si="13"/>
        <v>11.9766922</v>
      </c>
      <c r="AC11" s="42">
        <f t="shared" si="14"/>
        <v>246377.668</v>
      </c>
      <c r="AD11" s="42">
        <f t="shared" si="15"/>
        <v>145791703.7</v>
      </c>
      <c r="AE11" s="43">
        <f t="shared" si="16"/>
        <v>1915832746</v>
      </c>
      <c r="AF11" s="44">
        <f t="shared" si="17"/>
        <v>102657361.7</v>
      </c>
      <c r="AG11" s="48">
        <f t="shared" si="18"/>
        <v>342191205.6</v>
      </c>
      <c r="AH11" s="49">
        <f t="shared" si="19"/>
        <v>444848567.2</v>
      </c>
    </row>
    <row r="12" ht="13.5" customHeight="1">
      <c r="A12" s="32" t="s">
        <v>125</v>
      </c>
      <c r="B12" s="12">
        <v>176.9</v>
      </c>
      <c r="C12" s="12">
        <f t="shared" si="1"/>
        <v>0.02421782848</v>
      </c>
      <c r="D12" s="12">
        <v>85.90559999999999</v>
      </c>
      <c r="E12" s="39">
        <v>18.0</v>
      </c>
      <c r="F12" s="40">
        <v>48.0</v>
      </c>
      <c r="G12" s="41">
        <v>180.0</v>
      </c>
      <c r="H12" s="42">
        <v>0.0064</v>
      </c>
      <c r="I12" s="42">
        <v>0.17932592590000002</v>
      </c>
      <c r="J12" s="43">
        <v>1.857</v>
      </c>
      <c r="K12" s="44">
        <v>0.3</v>
      </c>
      <c r="L12" s="45">
        <v>10.0</v>
      </c>
      <c r="M12" s="46">
        <v>15.0</v>
      </c>
      <c r="N12" s="35"/>
      <c r="O12" s="39">
        <f t="shared" si="2"/>
        <v>0.03744804756</v>
      </c>
      <c r="P12" s="40">
        <f t="shared" si="3"/>
        <v>0.09986146016</v>
      </c>
      <c r="Q12" s="41">
        <f t="shared" si="4"/>
        <v>0.3744804756</v>
      </c>
      <c r="R12" s="42">
        <f t="shared" si="5"/>
        <v>47933.50087</v>
      </c>
      <c r="S12" s="42">
        <f t="shared" si="6"/>
        <v>1343081.16</v>
      </c>
      <c r="T12" s="43">
        <f t="shared" si="7"/>
        <v>13908204.86</v>
      </c>
      <c r="U12" s="44">
        <f t="shared" si="8"/>
        <v>624134.126</v>
      </c>
      <c r="V12" s="48">
        <f t="shared" si="9"/>
        <v>20804470.87</v>
      </c>
      <c r="W12" s="49">
        <f t="shared" si="10"/>
        <v>31206706.3</v>
      </c>
      <c r="X12" s="35"/>
      <c r="Y12" s="12">
        <v>6833.1</v>
      </c>
      <c r="Z12" s="39">
        <f t="shared" si="11"/>
        <v>2.978691189</v>
      </c>
      <c r="AA12" s="40">
        <f t="shared" si="12"/>
        <v>7.943176503</v>
      </c>
      <c r="AB12" s="41">
        <f t="shared" si="13"/>
        <v>29.78691189</v>
      </c>
      <c r="AC12" s="42">
        <f t="shared" si="14"/>
        <v>3812724.721</v>
      </c>
      <c r="AD12" s="42">
        <f t="shared" si="15"/>
        <v>106831311.1</v>
      </c>
      <c r="AE12" s="43">
        <f t="shared" si="16"/>
        <v>1106285907</v>
      </c>
      <c r="AF12" s="44">
        <f t="shared" si="17"/>
        <v>49644853.14</v>
      </c>
      <c r="AG12" s="48">
        <f t="shared" si="18"/>
        <v>1654828438</v>
      </c>
      <c r="AH12" s="49">
        <f t="shared" si="19"/>
        <v>2482242657</v>
      </c>
    </row>
    <row r="13" ht="13.5" customHeight="1">
      <c r="A13" s="32" t="s">
        <v>126</v>
      </c>
      <c r="B13" s="12">
        <v>0.3</v>
      </c>
      <c r="C13" s="12">
        <f t="shared" si="1"/>
        <v>0.00004107037052</v>
      </c>
      <c r="D13" s="12">
        <v>85.90559999999999</v>
      </c>
      <c r="E13" s="39">
        <v>6.0</v>
      </c>
      <c r="F13" s="40">
        <v>38.0</v>
      </c>
      <c r="G13" s="41">
        <v>79.0</v>
      </c>
      <c r="H13" s="42">
        <v>0.0073</v>
      </c>
      <c r="I13" s="42">
        <v>0.4548123288</v>
      </c>
      <c r="J13" s="43">
        <v>2.313</v>
      </c>
      <c r="K13" s="44">
        <v>0.3</v>
      </c>
      <c r="L13" s="45">
        <v>2.5</v>
      </c>
      <c r="M13" s="46">
        <v>5.1</v>
      </c>
      <c r="N13" s="35"/>
      <c r="O13" s="39">
        <f t="shared" si="2"/>
        <v>0.00002116904893</v>
      </c>
      <c r="P13" s="40">
        <f t="shared" si="3"/>
        <v>0.0001340706432</v>
      </c>
      <c r="Q13" s="41">
        <f t="shared" si="4"/>
        <v>0.0002787258109</v>
      </c>
      <c r="R13" s="42">
        <f t="shared" si="5"/>
        <v>92.72043432</v>
      </c>
      <c r="S13" s="42">
        <f t="shared" si="6"/>
        <v>5776.766666</v>
      </c>
      <c r="T13" s="43">
        <f t="shared" si="7"/>
        <v>29378.40611</v>
      </c>
      <c r="U13" s="44">
        <f t="shared" si="8"/>
        <v>1058.452447</v>
      </c>
      <c r="V13" s="48">
        <f t="shared" si="9"/>
        <v>8820.437054</v>
      </c>
      <c r="W13" s="49">
        <f t="shared" si="10"/>
        <v>17993.69159</v>
      </c>
      <c r="X13" s="35"/>
      <c r="Y13" s="12">
        <v>6833.1</v>
      </c>
      <c r="Z13" s="39">
        <f t="shared" si="11"/>
        <v>0.001683827693</v>
      </c>
      <c r="AA13" s="40">
        <f t="shared" si="12"/>
        <v>0.01066424205</v>
      </c>
      <c r="AB13" s="41">
        <f t="shared" si="13"/>
        <v>0.02217039796</v>
      </c>
      <c r="AC13" s="42">
        <f t="shared" si="14"/>
        <v>7375.165295</v>
      </c>
      <c r="AD13" s="42">
        <f t="shared" si="15"/>
        <v>459495.3566</v>
      </c>
      <c r="AE13" s="43">
        <f t="shared" si="16"/>
        <v>2336816.072</v>
      </c>
      <c r="AF13" s="44">
        <f t="shared" si="17"/>
        <v>84191.38464</v>
      </c>
      <c r="AG13" s="48">
        <f t="shared" si="18"/>
        <v>701594.872</v>
      </c>
      <c r="AH13" s="49">
        <f t="shared" si="19"/>
        <v>1431253.539</v>
      </c>
    </row>
    <row r="14" ht="13.5" customHeight="1">
      <c r="A14" s="32" t="s">
        <v>127</v>
      </c>
      <c r="B14" s="51">
        <v>0.0</v>
      </c>
      <c r="C14" s="12">
        <f t="shared" si="1"/>
        <v>0</v>
      </c>
      <c r="D14" s="12">
        <v>85.90559999999999</v>
      </c>
      <c r="E14" s="52">
        <v>8.8</v>
      </c>
      <c r="F14" s="53">
        <v>27.0</v>
      </c>
      <c r="G14" s="54">
        <v>63.0</v>
      </c>
      <c r="H14" s="55">
        <v>0.118</v>
      </c>
      <c r="I14" s="55">
        <v>0.9284059041</v>
      </c>
      <c r="J14" s="56">
        <v>3.734</v>
      </c>
      <c r="K14" s="57">
        <v>7.8</v>
      </c>
      <c r="L14" s="58">
        <v>15.0</v>
      </c>
      <c r="M14" s="59">
        <v>19.3</v>
      </c>
      <c r="N14" s="35"/>
      <c r="O14" s="39">
        <f t="shared" si="2"/>
        <v>0</v>
      </c>
      <c r="P14" s="40">
        <f t="shared" si="3"/>
        <v>0</v>
      </c>
      <c r="Q14" s="41">
        <f t="shared" si="4"/>
        <v>0</v>
      </c>
      <c r="R14" s="42">
        <f t="shared" si="5"/>
        <v>0</v>
      </c>
      <c r="S14" s="42">
        <f t="shared" si="6"/>
        <v>0</v>
      </c>
      <c r="T14" s="43">
        <f t="shared" si="7"/>
        <v>0</v>
      </c>
      <c r="U14" s="44">
        <f t="shared" si="8"/>
        <v>0</v>
      </c>
      <c r="V14" s="48">
        <f t="shared" si="9"/>
        <v>0</v>
      </c>
      <c r="W14" s="49">
        <f t="shared" si="10"/>
        <v>0</v>
      </c>
      <c r="X14" s="35"/>
      <c r="Y14" s="12">
        <v>6833.1</v>
      </c>
      <c r="Z14" s="39">
        <f t="shared" si="11"/>
        <v>0</v>
      </c>
      <c r="AA14" s="40">
        <f t="shared" si="12"/>
        <v>0</v>
      </c>
      <c r="AB14" s="41">
        <f t="shared" si="13"/>
        <v>0</v>
      </c>
      <c r="AC14" s="42">
        <f t="shared" si="14"/>
        <v>0</v>
      </c>
      <c r="AD14" s="42">
        <f t="shared" si="15"/>
        <v>0</v>
      </c>
      <c r="AE14" s="43">
        <f t="shared" si="16"/>
        <v>0</v>
      </c>
      <c r="AF14" s="44">
        <f t="shared" si="17"/>
        <v>0</v>
      </c>
      <c r="AG14" s="48">
        <f t="shared" si="18"/>
        <v>0</v>
      </c>
      <c r="AH14" s="49">
        <f t="shared" si="19"/>
        <v>0</v>
      </c>
    </row>
    <row r="15" ht="13.5" customHeight="1">
      <c r="A15" s="60" t="s">
        <v>90</v>
      </c>
      <c r="B15" s="61">
        <f>SUM(B4:B14)</f>
        <v>7304.536</v>
      </c>
      <c r="C15" s="21"/>
      <c r="D15" s="21"/>
      <c r="E15" s="60"/>
      <c r="F15" s="60"/>
      <c r="G15" s="60"/>
      <c r="H15" s="60"/>
      <c r="I15" s="60"/>
      <c r="J15" s="60"/>
      <c r="K15" s="60"/>
      <c r="L15" s="60"/>
      <c r="M15" s="60"/>
      <c r="N15" s="60"/>
      <c r="O15" s="61">
        <f t="shared" ref="O15:W15" si="20">SUM(O4:O14)</f>
        <v>42.96091371</v>
      </c>
      <c r="P15" s="61">
        <f t="shared" si="20"/>
        <v>48.25531688</v>
      </c>
      <c r="Q15" s="61">
        <f t="shared" si="20"/>
        <v>88.07280674</v>
      </c>
      <c r="R15" s="61">
        <f t="shared" si="20"/>
        <v>121128184.5</v>
      </c>
      <c r="S15" s="61">
        <f t="shared" si="20"/>
        <v>912015772.2</v>
      </c>
      <c r="T15" s="61">
        <f t="shared" si="20"/>
        <v>48072904148</v>
      </c>
      <c r="U15" s="61">
        <f t="shared" si="20"/>
        <v>80152394.66</v>
      </c>
      <c r="V15" s="61">
        <f t="shared" si="20"/>
        <v>1067466046</v>
      </c>
      <c r="W15" s="61">
        <f t="shared" si="20"/>
        <v>2128664092</v>
      </c>
      <c r="X15" s="60"/>
      <c r="Y15" s="35"/>
      <c r="Z15" s="61">
        <f t="shared" ref="Z15:AH15" si="21">SUM(Z4:Z14)</f>
        <v>3417.19538</v>
      </c>
      <c r="AA15" s="61">
        <f t="shared" si="21"/>
        <v>3838.322598</v>
      </c>
      <c r="AB15" s="61">
        <f t="shared" si="21"/>
        <v>7005.483877</v>
      </c>
      <c r="AC15" s="61">
        <f t="shared" si="21"/>
        <v>9634773490</v>
      </c>
      <c r="AD15" s="61">
        <f t="shared" si="21"/>
        <v>72543524205</v>
      </c>
      <c r="AE15" s="61">
        <f t="shared" si="21"/>
        <v>3823813131344</v>
      </c>
      <c r="AF15" s="61">
        <f t="shared" si="21"/>
        <v>6375478758</v>
      </c>
      <c r="AG15" s="61">
        <f t="shared" si="21"/>
        <v>84908344067</v>
      </c>
      <c r="AH15" s="61">
        <f t="shared" si="21"/>
        <v>169318119008</v>
      </c>
    </row>
    <row r="16" ht="13.5" customHeight="1">
      <c r="A16" s="35"/>
      <c r="B16" s="35"/>
      <c r="C16" s="12"/>
      <c r="D16" s="12"/>
      <c r="E16" s="35"/>
      <c r="F16" s="35"/>
      <c r="G16" s="35"/>
      <c r="H16" s="35"/>
      <c r="I16" s="35"/>
      <c r="J16" s="35"/>
      <c r="K16" s="35"/>
      <c r="L16" s="35"/>
      <c r="M16" s="35"/>
      <c r="N16" s="35"/>
      <c r="O16" s="35"/>
      <c r="P16" s="35"/>
      <c r="Q16" s="35"/>
      <c r="R16" s="35"/>
      <c r="S16" s="35"/>
      <c r="T16" s="35"/>
      <c r="U16" s="35"/>
      <c r="V16" s="35"/>
      <c r="W16" s="35"/>
      <c r="X16" s="35"/>
      <c r="Y16" s="35"/>
      <c r="Z16" s="35"/>
      <c r="AA16" s="35"/>
      <c r="AB16" s="35"/>
      <c r="AC16" s="35"/>
      <c r="AD16" s="35"/>
      <c r="AE16" s="35"/>
      <c r="AF16" s="35"/>
      <c r="AG16" s="35"/>
      <c r="AH16" s="35"/>
    </row>
    <row r="17" ht="13.5" customHeight="1">
      <c r="A17" s="62" t="s">
        <v>128</v>
      </c>
      <c r="B17" s="35"/>
      <c r="C17" s="12"/>
      <c r="D17" s="12"/>
      <c r="E17" s="35"/>
      <c r="F17" s="35"/>
      <c r="G17" s="35"/>
      <c r="H17" s="35"/>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row>
    <row r="18" ht="13.5" customHeight="1">
      <c r="A18" s="12" t="s">
        <v>105</v>
      </c>
      <c r="C18" s="12"/>
      <c r="D18" s="12"/>
      <c r="E18" s="36" t="s">
        <v>129</v>
      </c>
      <c r="F18" s="3"/>
      <c r="G18" s="4"/>
      <c r="H18" s="37" t="s">
        <v>130</v>
      </c>
      <c r="I18" s="3"/>
      <c r="J18" s="4"/>
      <c r="K18" s="38" t="s">
        <v>131</v>
      </c>
      <c r="L18" s="3"/>
      <c r="M18" s="4"/>
      <c r="N18" s="35"/>
      <c r="O18" s="36" t="s">
        <v>110</v>
      </c>
      <c r="P18" s="3"/>
      <c r="Q18" s="4"/>
      <c r="R18" s="37" t="s">
        <v>111</v>
      </c>
      <c r="S18" s="3"/>
      <c r="T18" s="4"/>
      <c r="U18" s="38" t="s">
        <v>112</v>
      </c>
      <c r="V18" s="3"/>
      <c r="W18" s="4"/>
      <c r="X18" s="35"/>
      <c r="Y18" s="35"/>
      <c r="Z18" s="36" t="s">
        <v>110</v>
      </c>
      <c r="AA18" s="3"/>
      <c r="AB18" s="4"/>
      <c r="AC18" s="37" t="s">
        <v>111</v>
      </c>
      <c r="AD18" s="3"/>
      <c r="AE18" s="4"/>
      <c r="AF18" s="38" t="s">
        <v>112</v>
      </c>
      <c r="AG18" s="3"/>
      <c r="AH18" s="4"/>
    </row>
    <row r="19" ht="13.5" customHeight="1">
      <c r="A19" s="12" t="s">
        <v>94</v>
      </c>
      <c r="B19" s="12" t="s">
        <v>114</v>
      </c>
      <c r="C19" s="12" t="s">
        <v>115</v>
      </c>
      <c r="D19" s="12"/>
      <c r="E19" s="39" t="s">
        <v>12</v>
      </c>
      <c r="F19" s="40" t="s">
        <v>13</v>
      </c>
      <c r="G19" s="41" t="s">
        <v>14</v>
      </c>
      <c r="H19" s="42" t="s">
        <v>12</v>
      </c>
      <c r="I19" s="42" t="s">
        <v>13</v>
      </c>
      <c r="J19" s="43" t="s">
        <v>14</v>
      </c>
      <c r="K19" s="44" t="s">
        <v>12</v>
      </c>
      <c r="L19" s="45" t="s">
        <v>116</v>
      </c>
      <c r="M19" s="46" t="s">
        <v>14</v>
      </c>
      <c r="N19" s="35"/>
      <c r="O19" s="39" t="s">
        <v>12</v>
      </c>
      <c r="P19" s="40" t="s">
        <v>13</v>
      </c>
      <c r="Q19" s="41" t="s">
        <v>14</v>
      </c>
      <c r="R19" s="42" t="s">
        <v>12</v>
      </c>
      <c r="S19" s="42" t="s">
        <v>13</v>
      </c>
      <c r="T19" s="43" t="s">
        <v>14</v>
      </c>
      <c r="U19" s="44" t="s">
        <v>12</v>
      </c>
      <c r="V19" s="45" t="s">
        <v>116</v>
      </c>
      <c r="W19" s="46" t="s">
        <v>14</v>
      </c>
      <c r="X19" s="35"/>
      <c r="Y19" s="35"/>
      <c r="Z19" s="39" t="s">
        <v>12</v>
      </c>
      <c r="AA19" s="40" t="s">
        <v>13</v>
      </c>
      <c r="AB19" s="41" t="s">
        <v>14</v>
      </c>
      <c r="AC19" s="42" t="s">
        <v>12</v>
      </c>
      <c r="AD19" s="42" t="s">
        <v>13</v>
      </c>
      <c r="AE19" s="43" t="s">
        <v>14</v>
      </c>
      <c r="AF19" s="44" t="s">
        <v>12</v>
      </c>
      <c r="AG19" s="45" t="s">
        <v>116</v>
      </c>
      <c r="AH19" s="46" t="s">
        <v>14</v>
      </c>
    </row>
    <row r="20" ht="13.5" customHeight="1">
      <c r="A20" s="47" t="s">
        <v>117</v>
      </c>
      <c r="B20" s="12">
        <v>1272.152</v>
      </c>
      <c r="C20" s="12">
        <f t="shared" ref="C20:C30" si="22">B20/$B$31</f>
        <v>0.287298108</v>
      </c>
      <c r="D20" s="12">
        <v>9.5568</v>
      </c>
      <c r="E20" s="39">
        <v>740.0</v>
      </c>
      <c r="F20" s="40">
        <v>820.0</v>
      </c>
      <c r="G20" s="41">
        <v>910.0</v>
      </c>
      <c r="H20" s="42">
        <v>0.079</v>
      </c>
      <c r="I20" s="42">
        <v>1.1480588235000002</v>
      </c>
      <c r="J20" s="43">
        <v>3.654</v>
      </c>
      <c r="K20" s="44">
        <v>0.2</v>
      </c>
      <c r="L20" s="48">
        <v>5.0</v>
      </c>
      <c r="M20" s="49">
        <v>15.0</v>
      </c>
      <c r="N20" s="35"/>
      <c r="O20" s="39">
        <f t="shared" ref="O20:O30" si="23">C20*D20*E20*10^(-3)</f>
        <v>2.031781413</v>
      </c>
      <c r="P20" s="40">
        <f t="shared" ref="P20:P30" si="24">C20*D20*F20*10^(-3)</f>
        <v>2.251433458</v>
      </c>
      <c r="Q20" s="41">
        <f t="shared" ref="Q20:Q30" si="25">C20*D20*G20*10^(-3)</f>
        <v>2.498542008</v>
      </c>
      <c r="R20" s="42">
        <f t="shared" ref="R20:R30" si="26">(C20*D20*H20*3.6*10^(-3))*10^(9)</f>
        <v>780863.0188</v>
      </c>
      <c r="S20" s="42">
        <f t="shared" ref="S20:S30" si="27">(C20*D20*I20*3.6*10^(-3))*10^(9)</f>
        <v>11347806.06</v>
      </c>
      <c r="T20" s="43">
        <f t="shared" ref="T20:T30" si="28">(C20*D20*J20*3.6*10^(-3))*10^(9)</f>
        <v>36117385.71</v>
      </c>
      <c r="U20" s="44">
        <f t="shared" ref="U20:U30" si="29">C20*D20*10^(-3)*K20*10^9</f>
        <v>549130.1117</v>
      </c>
      <c r="V20" s="48">
        <f t="shared" ref="V20:V30" si="30">C20*D20*10^(-3)*L20*10^9</f>
        <v>13728252.79</v>
      </c>
      <c r="W20" s="49">
        <f t="shared" ref="W20:W30" si="31">C20*D20*10^(-3)*M20*10^9</f>
        <v>41184758.38</v>
      </c>
      <c r="X20" s="35"/>
      <c r="Y20" s="12">
        <v>4288.8</v>
      </c>
      <c r="Z20" s="39">
        <f t="shared" ref="Z20:Z30" si="32">C20*Y20*E20*10^(-3)</f>
        <v>911.8014529</v>
      </c>
      <c r="AA20" s="40">
        <f t="shared" ref="AA20:AA30" si="33">C20*Y20*F20*10^(-3)</f>
        <v>1010.374583</v>
      </c>
      <c r="AB20" s="41">
        <f t="shared" ref="AB20:AB30" si="34">C20*Y20*G20*10^(-3)</f>
        <v>1121.269354</v>
      </c>
      <c r="AC20" s="42">
        <f t="shared" ref="AC20:AC30" si="35">(C20*Y20*H20*3.6*10^(-3))*10^(9)</f>
        <v>350427477.3</v>
      </c>
      <c r="AD20" s="42">
        <f t="shared" ref="AD20:AD30" si="36">(C20*Y20*I20*3.6*10^(-3))*10^(9)</f>
        <v>5092548827</v>
      </c>
      <c r="AE20" s="43">
        <f t="shared" ref="AE20:AE30" si="37">(C20*Y20*J20*3.6*10^(-3))*10^(9)</f>
        <v>16208379773</v>
      </c>
      <c r="AF20" s="44">
        <f t="shared" ref="AF20:AF30" si="38">C20*Y20*10^(-3)*K20*10^9</f>
        <v>246432825.1</v>
      </c>
      <c r="AG20" s="48">
        <f t="shared" ref="AG20:AG30" si="39">C20*Y20*10^(-3)*L20*10^9</f>
        <v>6160820628</v>
      </c>
      <c r="AH20" s="49">
        <f t="shared" ref="AH20:AH30" si="40">C20*Y20*10^(-3)*M20*10^9</f>
        <v>18482461883</v>
      </c>
    </row>
    <row r="21" ht="13.5" customHeight="1">
      <c r="A21" s="47" t="s">
        <v>118</v>
      </c>
      <c r="B21" s="12">
        <v>42.928</v>
      </c>
      <c r="C21" s="12">
        <f t="shared" si="22"/>
        <v>0.009694700932</v>
      </c>
      <c r="D21" s="12">
        <v>9.5568</v>
      </c>
      <c r="E21" s="39">
        <v>657.0</v>
      </c>
      <c r="F21" s="40">
        <v>702.0</v>
      </c>
      <c r="G21" s="41">
        <v>866.0</v>
      </c>
      <c r="H21" s="42">
        <v>0.214</v>
      </c>
      <c r="I21" s="42">
        <v>0.82</v>
      </c>
      <c r="J21" s="43">
        <v>2.7439999999999998</v>
      </c>
      <c r="K21" s="44">
        <v>0.1</v>
      </c>
      <c r="L21" s="45">
        <v>0.4</v>
      </c>
      <c r="M21" s="46">
        <v>0.6</v>
      </c>
      <c r="N21" s="35"/>
      <c r="O21" s="39">
        <f t="shared" si="23"/>
        <v>0.06087125884</v>
      </c>
      <c r="P21" s="40">
        <f t="shared" si="24"/>
        <v>0.06504052314</v>
      </c>
      <c r="Q21" s="41">
        <f t="shared" si="25"/>
        <v>0.08023517527</v>
      </c>
      <c r="R21" s="42">
        <f t="shared" si="26"/>
        <v>71377.80488</v>
      </c>
      <c r="S21" s="42">
        <f t="shared" si="27"/>
        <v>273503.7383</v>
      </c>
      <c r="T21" s="43">
        <f t="shared" si="28"/>
        <v>915236.9</v>
      </c>
      <c r="U21" s="44">
        <f t="shared" si="29"/>
        <v>9265.031786</v>
      </c>
      <c r="V21" s="48">
        <f t="shared" si="30"/>
        <v>37060.12715</v>
      </c>
      <c r="W21" s="49">
        <f t="shared" si="31"/>
        <v>55590.19072</v>
      </c>
      <c r="X21" s="35"/>
      <c r="Y21" s="12">
        <v>4288.8</v>
      </c>
      <c r="Z21" s="39">
        <f t="shared" si="32"/>
        <v>27.31716211</v>
      </c>
      <c r="AA21" s="40">
        <f t="shared" si="33"/>
        <v>29.18820062</v>
      </c>
      <c r="AB21" s="41">
        <f t="shared" si="34"/>
        <v>36.00709649</v>
      </c>
      <c r="AC21" s="42">
        <f t="shared" si="35"/>
        <v>32032179.14</v>
      </c>
      <c r="AD21" s="42">
        <f t="shared" si="36"/>
        <v>122740125.7</v>
      </c>
      <c r="AE21" s="43">
        <f t="shared" si="37"/>
        <v>410730371.7</v>
      </c>
      <c r="AF21" s="44">
        <f t="shared" si="38"/>
        <v>4157863.336</v>
      </c>
      <c r="AG21" s="48">
        <f t="shared" si="39"/>
        <v>16631453.34</v>
      </c>
      <c r="AH21" s="49">
        <f t="shared" si="40"/>
        <v>24947180.01</v>
      </c>
    </row>
    <row r="22" ht="13.5" customHeight="1">
      <c r="A22" s="47" t="s">
        <v>119</v>
      </c>
      <c r="B22" s="12">
        <v>1519.218</v>
      </c>
      <c r="C22" s="12">
        <f t="shared" si="22"/>
        <v>0.3430945807</v>
      </c>
      <c r="D22" s="12">
        <v>9.5568</v>
      </c>
      <c r="E22" s="39">
        <v>410.0</v>
      </c>
      <c r="F22" s="40">
        <v>490.0</v>
      </c>
      <c r="G22" s="41">
        <v>650.0</v>
      </c>
      <c r="H22" s="42">
        <v>0.076</v>
      </c>
      <c r="I22" s="42">
        <v>0.5820000000000001</v>
      </c>
      <c r="J22" s="43">
        <v>2.794</v>
      </c>
      <c r="K22" s="44">
        <v>0.1</v>
      </c>
      <c r="L22" s="45">
        <v>0.2</v>
      </c>
      <c r="M22" s="46">
        <v>1.0</v>
      </c>
      <c r="N22" s="35"/>
      <c r="O22" s="39">
        <f t="shared" si="23"/>
        <v>1.344343378</v>
      </c>
      <c r="P22" s="40">
        <f t="shared" si="24"/>
        <v>1.606654282</v>
      </c>
      <c r="Q22" s="41">
        <f t="shared" si="25"/>
        <v>2.131276088</v>
      </c>
      <c r="R22" s="42">
        <f t="shared" si="26"/>
        <v>897103.2886</v>
      </c>
      <c r="S22" s="42">
        <f t="shared" si="27"/>
        <v>6869922.552</v>
      </c>
      <c r="T22" s="43">
        <f t="shared" si="28"/>
        <v>32980349.85</v>
      </c>
      <c r="U22" s="44">
        <f t="shared" si="29"/>
        <v>327888.6289</v>
      </c>
      <c r="V22" s="48">
        <f t="shared" si="30"/>
        <v>655777.2578</v>
      </c>
      <c r="W22" s="49">
        <f t="shared" si="31"/>
        <v>3278886.289</v>
      </c>
      <c r="X22" s="35"/>
      <c r="Y22" s="12">
        <v>4288.8</v>
      </c>
      <c r="Z22" s="39">
        <f t="shared" si="32"/>
        <v>603.3002555</v>
      </c>
      <c r="AA22" s="40">
        <f t="shared" si="33"/>
        <v>721.0173785</v>
      </c>
      <c r="AB22" s="41">
        <f t="shared" si="34"/>
        <v>956.4516245</v>
      </c>
      <c r="AC22" s="42">
        <f t="shared" si="35"/>
        <v>402592560.7</v>
      </c>
      <c r="AD22" s="42">
        <f t="shared" si="36"/>
        <v>3083011452</v>
      </c>
      <c r="AE22" s="43">
        <f t="shared" si="37"/>
        <v>14800573877</v>
      </c>
      <c r="AF22" s="44">
        <f t="shared" si="38"/>
        <v>147146403.8</v>
      </c>
      <c r="AG22" s="48">
        <f t="shared" si="39"/>
        <v>294292807.5</v>
      </c>
      <c r="AH22" s="49">
        <f t="shared" si="40"/>
        <v>1471464038</v>
      </c>
    </row>
    <row r="23" ht="13.5" customHeight="1">
      <c r="A23" s="47" t="s">
        <v>120</v>
      </c>
      <c r="B23" s="12">
        <v>841.329</v>
      </c>
      <c r="C23" s="12">
        <f t="shared" si="22"/>
        <v>0.1900026333</v>
      </c>
      <c r="D23" s="12">
        <v>9.5568</v>
      </c>
      <c r="E23" s="39">
        <v>3.7</v>
      </c>
      <c r="F23" s="40">
        <v>12.0</v>
      </c>
      <c r="G23" s="41">
        <v>110.0</v>
      </c>
      <c r="H23" s="42">
        <v>0.018</v>
      </c>
      <c r="I23" s="42">
        <v>0.2478118532</v>
      </c>
      <c r="J23" s="43">
        <v>3.004</v>
      </c>
      <c r="K23" s="44">
        <v>0.1</v>
      </c>
      <c r="L23" s="45">
        <v>0.1</v>
      </c>
      <c r="M23" s="46">
        <v>1.0</v>
      </c>
      <c r="N23" s="35"/>
      <c r="O23" s="39">
        <f t="shared" si="23"/>
        <v>0.006718523512</v>
      </c>
      <c r="P23" s="40">
        <f t="shared" si="24"/>
        <v>0.02178980599</v>
      </c>
      <c r="Q23" s="41">
        <f t="shared" si="25"/>
        <v>0.1997398882</v>
      </c>
      <c r="R23" s="42">
        <f t="shared" si="26"/>
        <v>117664.9523</v>
      </c>
      <c r="S23" s="42">
        <f t="shared" si="27"/>
        <v>1619931.661</v>
      </c>
      <c r="T23" s="43">
        <f t="shared" si="28"/>
        <v>19636973.15</v>
      </c>
      <c r="U23" s="44">
        <f t="shared" si="29"/>
        <v>181581.7165</v>
      </c>
      <c r="V23" s="48">
        <f t="shared" si="30"/>
        <v>181581.7165</v>
      </c>
      <c r="W23" s="49">
        <f t="shared" si="31"/>
        <v>1815817.165</v>
      </c>
      <c r="X23" s="35"/>
      <c r="Y23" s="12">
        <v>4288.8</v>
      </c>
      <c r="Z23" s="39">
        <f t="shared" si="32"/>
        <v>3.015068186</v>
      </c>
      <c r="AA23" s="40">
        <f t="shared" si="33"/>
        <v>9.778599522</v>
      </c>
      <c r="AB23" s="41">
        <f t="shared" si="34"/>
        <v>89.63716228</v>
      </c>
      <c r="AC23" s="42">
        <f t="shared" si="35"/>
        <v>52804437.42</v>
      </c>
      <c r="AD23" s="42">
        <f t="shared" si="36"/>
        <v>726975860.8</v>
      </c>
      <c r="AE23" s="43">
        <f t="shared" si="37"/>
        <v>8812473889</v>
      </c>
      <c r="AF23" s="44">
        <f t="shared" si="38"/>
        <v>81488329.35</v>
      </c>
      <c r="AG23" s="48">
        <f t="shared" si="39"/>
        <v>81488329.35</v>
      </c>
      <c r="AH23" s="49">
        <f t="shared" si="40"/>
        <v>814883293.5</v>
      </c>
    </row>
    <row r="24" ht="13.5" customHeight="1">
      <c r="A24" s="47" t="s">
        <v>121</v>
      </c>
      <c r="B24" s="12">
        <v>317.004</v>
      </c>
      <c r="C24" s="12">
        <f t="shared" si="22"/>
        <v>0.07159101226</v>
      </c>
      <c r="D24" s="12">
        <v>9.5568</v>
      </c>
      <c r="E24" s="39">
        <v>1.0</v>
      </c>
      <c r="F24" s="40">
        <v>24.0</v>
      </c>
      <c r="G24" s="41">
        <v>2200.0</v>
      </c>
      <c r="H24" s="42">
        <v>0.3</v>
      </c>
      <c r="I24" s="42">
        <v>9.305266939500001</v>
      </c>
      <c r="J24" s="43">
        <v>851.554</v>
      </c>
      <c r="K24" s="44">
        <v>3.3</v>
      </c>
      <c r="L24" s="48">
        <v>10.0</v>
      </c>
      <c r="M24" s="49">
        <v>16.9</v>
      </c>
      <c r="N24" s="35"/>
      <c r="O24" s="39">
        <f t="shared" si="23"/>
        <v>0.0006841809859</v>
      </c>
      <c r="P24" s="40">
        <f t="shared" si="24"/>
        <v>0.01642034366</v>
      </c>
      <c r="Q24" s="41">
        <f t="shared" si="25"/>
        <v>1.505198169</v>
      </c>
      <c r="R24" s="42">
        <f t="shared" si="26"/>
        <v>738915.4648</v>
      </c>
      <c r="S24" s="42">
        <f t="shared" si="27"/>
        <v>22919352.15</v>
      </c>
      <c r="T24" s="43">
        <f t="shared" si="28"/>
        <v>2097421399</v>
      </c>
      <c r="U24" s="44">
        <f t="shared" si="29"/>
        <v>2257797.254</v>
      </c>
      <c r="V24" s="48">
        <f t="shared" si="30"/>
        <v>6841809.859</v>
      </c>
      <c r="W24" s="49">
        <f t="shared" si="31"/>
        <v>11562658.66</v>
      </c>
      <c r="X24" s="35"/>
      <c r="Y24" s="12">
        <v>4288.8</v>
      </c>
      <c r="Z24" s="39">
        <f t="shared" si="32"/>
        <v>0.3070395334</v>
      </c>
      <c r="AA24" s="40">
        <f t="shared" si="33"/>
        <v>7.368948801</v>
      </c>
      <c r="AB24" s="41">
        <f t="shared" si="34"/>
        <v>675.4869734</v>
      </c>
      <c r="AC24" s="42">
        <f t="shared" si="35"/>
        <v>331602696</v>
      </c>
      <c r="AD24" s="42">
        <f t="shared" si="36"/>
        <v>10285505348</v>
      </c>
      <c r="AE24" s="43">
        <f t="shared" si="37"/>
        <v>941258674072</v>
      </c>
      <c r="AF24" s="44">
        <f t="shared" si="38"/>
        <v>1013230460</v>
      </c>
      <c r="AG24" s="48">
        <f t="shared" si="39"/>
        <v>3070395334</v>
      </c>
      <c r="AH24" s="49">
        <f t="shared" si="40"/>
        <v>5188968114</v>
      </c>
    </row>
    <row r="25" ht="13.5" customHeight="1">
      <c r="A25" s="47" t="s">
        <v>122</v>
      </c>
      <c r="B25" s="12">
        <v>59.503</v>
      </c>
      <c r="C25" s="12">
        <f t="shared" si="22"/>
        <v>0.0134379377</v>
      </c>
      <c r="D25" s="12">
        <v>9.5568</v>
      </c>
      <c r="E25" s="39">
        <v>130.0</v>
      </c>
      <c r="F25" s="40">
        <v>230.0</v>
      </c>
      <c r="G25" s="50">
        <v>420.0</v>
      </c>
      <c r="H25" s="42">
        <v>20.0</v>
      </c>
      <c r="I25" s="42">
        <v>35.2904137931</v>
      </c>
      <c r="J25" s="43">
        <v>65.554</v>
      </c>
      <c r="K25" s="44">
        <v>13.0</v>
      </c>
      <c r="L25" s="48">
        <v>500.0</v>
      </c>
      <c r="M25" s="49">
        <v>810.0</v>
      </c>
      <c r="N25" s="35"/>
      <c r="O25" s="39">
        <f t="shared" si="23"/>
        <v>0.01669507879</v>
      </c>
      <c r="P25" s="40">
        <f t="shared" si="24"/>
        <v>0.02953744709</v>
      </c>
      <c r="Q25" s="41">
        <f t="shared" si="25"/>
        <v>0.05393794686</v>
      </c>
      <c r="R25" s="42">
        <f t="shared" si="26"/>
        <v>9246505.176</v>
      </c>
      <c r="S25" s="42">
        <f t="shared" si="27"/>
        <v>16315649.69</v>
      </c>
      <c r="T25" s="43">
        <f t="shared" si="28"/>
        <v>30307270.02</v>
      </c>
      <c r="U25" s="44">
        <f t="shared" si="29"/>
        <v>1669507.879</v>
      </c>
      <c r="V25" s="48">
        <f t="shared" si="30"/>
        <v>64211841.5</v>
      </c>
      <c r="W25" s="49">
        <f t="shared" si="31"/>
        <v>104023183.2</v>
      </c>
      <c r="X25" s="35"/>
      <c r="Y25" s="12">
        <v>4288.8</v>
      </c>
      <c r="Z25" s="39">
        <f t="shared" si="32"/>
        <v>7.492241536</v>
      </c>
      <c r="AA25" s="40">
        <f t="shared" si="33"/>
        <v>13.25550426</v>
      </c>
      <c r="AB25" s="41">
        <f t="shared" si="34"/>
        <v>24.20570343</v>
      </c>
      <c r="AC25" s="42">
        <f t="shared" si="35"/>
        <v>4149549159</v>
      </c>
      <c r="AD25" s="42">
        <f t="shared" si="36"/>
        <v>7321965343</v>
      </c>
      <c r="AE25" s="43">
        <f t="shared" si="37"/>
        <v>13600977277</v>
      </c>
      <c r="AF25" s="44">
        <f t="shared" si="38"/>
        <v>749224153.6</v>
      </c>
      <c r="AG25" s="48">
        <f t="shared" si="39"/>
        <v>28816313602</v>
      </c>
      <c r="AH25" s="49">
        <f t="shared" si="40"/>
        <v>46682428035</v>
      </c>
    </row>
    <row r="26" ht="13.5" customHeight="1">
      <c r="A26" s="32" t="s">
        <v>123</v>
      </c>
      <c r="B26" s="12">
        <v>0.0</v>
      </c>
      <c r="C26" s="12">
        <f t="shared" si="22"/>
        <v>0</v>
      </c>
      <c r="D26" s="12">
        <v>9.5568</v>
      </c>
      <c r="E26" s="39">
        <v>7.0</v>
      </c>
      <c r="F26" s="40">
        <v>11.0</v>
      </c>
      <c r="G26" s="41">
        <v>56.0</v>
      </c>
      <c r="H26" s="42">
        <v>2.0E-4</v>
      </c>
      <c r="I26" s="42">
        <v>0.11828163270000001</v>
      </c>
      <c r="J26" s="43">
        <v>1.5552000000000001</v>
      </c>
      <c r="K26" s="44">
        <v>0.3</v>
      </c>
      <c r="L26" s="48">
        <v>1.0</v>
      </c>
      <c r="M26" s="49">
        <v>1.3</v>
      </c>
      <c r="N26" s="35"/>
      <c r="O26" s="39">
        <f t="shared" si="23"/>
        <v>0</v>
      </c>
      <c r="P26" s="40">
        <f t="shared" si="24"/>
        <v>0</v>
      </c>
      <c r="Q26" s="41">
        <f t="shared" si="25"/>
        <v>0</v>
      </c>
      <c r="R26" s="42">
        <f t="shared" si="26"/>
        <v>0</v>
      </c>
      <c r="S26" s="42">
        <f t="shared" si="27"/>
        <v>0</v>
      </c>
      <c r="T26" s="43">
        <f t="shared" si="28"/>
        <v>0</v>
      </c>
      <c r="U26" s="44">
        <f t="shared" si="29"/>
        <v>0</v>
      </c>
      <c r="V26" s="48">
        <f t="shared" si="30"/>
        <v>0</v>
      </c>
      <c r="W26" s="49">
        <f t="shared" si="31"/>
        <v>0</v>
      </c>
      <c r="X26" s="35"/>
      <c r="Y26" s="12">
        <v>4288.8</v>
      </c>
      <c r="Z26" s="39">
        <f t="shared" si="32"/>
        <v>0</v>
      </c>
      <c r="AA26" s="40">
        <f t="shared" si="33"/>
        <v>0</v>
      </c>
      <c r="AB26" s="41">
        <f t="shared" si="34"/>
        <v>0</v>
      </c>
      <c r="AC26" s="42">
        <f t="shared" si="35"/>
        <v>0</v>
      </c>
      <c r="AD26" s="42">
        <f t="shared" si="36"/>
        <v>0</v>
      </c>
      <c r="AE26" s="43">
        <f t="shared" si="37"/>
        <v>0</v>
      </c>
      <c r="AF26" s="44">
        <f t="shared" si="38"/>
        <v>0</v>
      </c>
      <c r="AG26" s="48">
        <f t="shared" si="39"/>
        <v>0</v>
      </c>
      <c r="AH26" s="49">
        <f t="shared" si="40"/>
        <v>0</v>
      </c>
    </row>
    <row r="27" ht="13.5" customHeight="1">
      <c r="A27" s="32" t="s">
        <v>124</v>
      </c>
      <c r="B27" s="12">
        <v>275.834</v>
      </c>
      <c r="C27" s="12">
        <f t="shared" si="22"/>
        <v>0.06229333155</v>
      </c>
      <c r="D27" s="12">
        <v>9.5568</v>
      </c>
      <c r="E27" s="39">
        <v>8.0</v>
      </c>
      <c r="F27" s="40">
        <v>12.0</v>
      </c>
      <c r="G27" s="41">
        <v>35.0</v>
      </c>
      <c r="H27" s="42">
        <v>2.0E-4</v>
      </c>
      <c r="I27" s="42">
        <v>0.11834814810000001</v>
      </c>
      <c r="J27" s="43">
        <v>1.5552000000000001</v>
      </c>
      <c r="K27" s="44">
        <v>0.3</v>
      </c>
      <c r="L27" s="48">
        <v>1.0</v>
      </c>
      <c r="M27" s="49">
        <v>1.3</v>
      </c>
      <c r="N27" s="35"/>
      <c r="O27" s="39">
        <f t="shared" si="23"/>
        <v>0.004762599288</v>
      </c>
      <c r="P27" s="40">
        <f t="shared" si="24"/>
        <v>0.007143898932</v>
      </c>
      <c r="Q27" s="41">
        <f t="shared" si="25"/>
        <v>0.02083637188</v>
      </c>
      <c r="R27" s="42">
        <f t="shared" si="26"/>
        <v>428.6339359</v>
      </c>
      <c r="S27" s="42">
        <f t="shared" si="27"/>
        <v>253640.1626</v>
      </c>
      <c r="T27" s="43">
        <f t="shared" si="28"/>
        <v>3333057.486</v>
      </c>
      <c r="U27" s="44">
        <f t="shared" si="29"/>
        <v>178597.4733</v>
      </c>
      <c r="V27" s="48">
        <f t="shared" si="30"/>
        <v>595324.911</v>
      </c>
      <c r="W27" s="49">
        <f t="shared" si="31"/>
        <v>773922.3843</v>
      </c>
      <c r="X27" s="35"/>
      <c r="Y27" s="12">
        <v>4288.8</v>
      </c>
      <c r="Z27" s="39">
        <f t="shared" si="32"/>
        <v>2.137309123</v>
      </c>
      <c r="AA27" s="40">
        <f t="shared" si="33"/>
        <v>3.205963684</v>
      </c>
      <c r="AB27" s="41">
        <f t="shared" si="34"/>
        <v>9.350727412</v>
      </c>
      <c r="AC27" s="42">
        <f t="shared" si="35"/>
        <v>192357.8211</v>
      </c>
      <c r="AD27" s="42">
        <f t="shared" si="36"/>
        <v>113825959.5</v>
      </c>
      <c r="AE27" s="43">
        <f t="shared" si="37"/>
        <v>1495774417</v>
      </c>
      <c r="AF27" s="44">
        <f t="shared" si="38"/>
        <v>80149092.11</v>
      </c>
      <c r="AG27" s="48">
        <f t="shared" si="39"/>
        <v>267163640.4</v>
      </c>
      <c r="AH27" s="49">
        <f t="shared" si="40"/>
        <v>347312732.5</v>
      </c>
    </row>
    <row r="28" ht="13.5" customHeight="1">
      <c r="A28" s="32" t="s">
        <v>125</v>
      </c>
      <c r="B28" s="12">
        <v>81.244</v>
      </c>
      <c r="C28" s="12">
        <f t="shared" si="22"/>
        <v>0.01834784482</v>
      </c>
      <c r="D28" s="12">
        <v>9.5568</v>
      </c>
      <c r="E28" s="39">
        <v>18.0</v>
      </c>
      <c r="F28" s="40">
        <v>48.0</v>
      </c>
      <c r="G28" s="41">
        <v>180.0</v>
      </c>
      <c r="H28" s="42">
        <v>0.0064</v>
      </c>
      <c r="I28" s="42">
        <v>0.17932592590000002</v>
      </c>
      <c r="J28" s="43">
        <v>1.857</v>
      </c>
      <c r="K28" s="44">
        <v>0.3</v>
      </c>
      <c r="L28" s="45">
        <v>10.0</v>
      </c>
      <c r="M28" s="46">
        <v>15.0</v>
      </c>
      <c r="N28" s="35"/>
      <c r="O28" s="39">
        <f t="shared" si="23"/>
        <v>0.003156240301</v>
      </c>
      <c r="P28" s="40">
        <f t="shared" si="24"/>
        <v>0.008416640803</v>
      </c>
      <c r="Q28" s="41">
        <f t="shared" si="25"/>
        <v>0.03156240301</v>
      </c>
      <c r="R28" s="42">
        <f t="shared" si="26"/>
        <v>4039.987585</v>
      </c>
      <c r="S28" s="42">
        <f t="shared" si="27"/>
        <v>113199.1429</v>
      </c>
      <c r="T28" s="43">
        <f t="shared" si="28"/>
        <v>1172227.648</v>
      </c>
      <c r="U28" s="44">
        <f t="shared" si="29"/>
        <v>52604.00502</v>
      </c>
      <c r="V28" s="48">
        <f t="shared" si="30"/>
        <v>1753466.834</v>
      </c>
      <c r="W28" s="49">
        <f t="shared" si="31"/>
        <v>2630200.251</v>
      </c>
      <c r="X28" s="35"/>
      <c r="Y28" s="12">
        <v>4288.8</v>
      </c>
      <c r="Z28" s="39">
        <f t="shared" si="32"/>
        <v>1.416424264</v>
      </c>
      <c r="AA28" s="40">
        <f t="shared" si="33"/>
        <v>3.77713137</v>
      </c>
      <c r="AB28" s="41">
        <f t="shared" si="34"/>
        <v>14.16424264</v>
      </c>
      <c r="AC28" s="42">
        <f t="shared" si="35"/>
        <v>1813023.058</v>
      </c>
      <c r="AD28" s="42">
        <f t="shared" si="36"/>
        <v>50800318.51</v>
      </c>
      <c r="AE28" s="43">
        <f t="shared" si="37"/>
        <v>526059971.5</v>
      </c>
      <c r="AF28" s="44">
        <f t="shared" si="38"/>
        <v>23607071.06</v>
      </c>
      <c r="AG28" s="48">
        <f t="shared" si="39"/>
        <v>786902368.7</v>
      </c>
      <c r="AH28" s="49">
        <f t="shared" si="40"/>
        <v>1180353553</v>
      </c>
    </row>
    <row r="29" ht="13.5" customHeight="1">
      <c r="A29" s="32" t="s">
        <v>126</v>
      </c>
      <c r="B29" s="12">
        <v>18.774</v>
      </c>
      <c r="C29" s="12">
        <f t="shared" si="22"/>
        <v>0.004239850804</v>
      </c>
      <c r="D29" s="12">
        <v>9.5568</v>
      </c>
      <c r="E29" s="39">
        <v>6.0</v>
      </c>
      <c r="F29" s="40">
        <v>38.0</v>
      </c>
      <c r="G29" s="41">
        <v>79.0</v>
      </c>
      <c r="H29" s="42">
        <v>0.0073</v>
      </c>
      <c r="I29" s="42">
        <v>0.4548123288</v>
      </c>
      <c r="J29" s="43">
        <v>2.313</v>
      </c>
      <c r="K29" s="44">
        <v>0.3</v>
      </c>
      <c r="L29" s="45">
        <v>2.5</v>
      </c>
      <c r="M29" s="46">
        <v>5.1</v>
      </c>
      <c r="N29" s="35"/>
      <c r="O29" s="39">
        <f t="shared" si="23"/>
        <v>0.000243116437</v>
      </c>
      <c r="P29" s="40">
        <f t="shared" si="24"/>
        <v>0.001539737434</v>
      </c>
      <c r="Q29" s="41">
        <f t="shared" si="25"/>
        <v>0.003201033087</v>
      </c>
      <c r="R29" s="42">
        <f t="shared" si="26"/>
        <v>1064.849994</v>
      </c>
      <c r="S29" s="42">
        <f t="shared" si="27"/>
        <v>66343.41172</v>
      </c>
      <c r="T29" s="43">
        <f t="shared" si="28"/>
        <v>337396.9912</v>
      </c>
      <c r="U29" s="44">
        <f t="shared" si="29"/>
        <v>12155.82185</v>
      </c>
      <c r="V29" s="48">
        <f t="shared" si="30"/>
        <v>101298.5154</v>
      </c>
      <c r="W29" s="49">
        <f t="shared" si="31"/>
        <v>206648.9714</v>
      </c>
      <c r="X29" s="35"/>
      <c r="Y29" s="12">
        <v>4288.8</v>
      </c>
      <c r="Z29" s="39">
        <f t="shared" si="32"/>
        <v>0.1091032328</v>
      </c>
      <c r="AA29" s="40">
        <f t="shared" si="33"/>
        <v>0.6909871408</v>
      </c>
      <c r="AB29" s="41">
        <f t="shared" si="34"/>
        <v>1.436525898</v>
      </c>
      <c r="AC29" s="42">
        <f t="shared" si="35"/>
        <v>477872.1595</v>
      </c>
      <c r="AD29" s="42">
        <f t="shared" si="36"/>
        <v>29772897.22</v>
      </c>
      <c r="AE29" s="43">
        <f t="shared" si="37"/>
        <v>151413466.4</v>
      </c>
      <c r="AF29" s="44">
        <f t="shared" si="38"/>
        <v>5455161.638</v>
      </c>
      <c r="AG29" s="48">
        <f t="shared" si="39"/>
        <v>45459680.32</v>
      </c>
      <c r="AH29" s="49">
        <f t="shared" si="40"/>
        <v>92737747.84</v>
      </c>
    </row>
    <row r="30" ht="13.5" customHeight="1">
      <c r="A30" s="32" t="s">
        <v>127</v>
      </c>
      <c r="B30" s="12">
        <v>0.0</v>
      </c>
      <c r="C30" s="12">
        <f t="shared" si="22"/>
        <v>0</v>
      </c>
      <c r="D30" s="12">
        <v>9.5568</v>
      </c>
      <c r="E30" s="52">
        <v>8.8</v>
      </c>
      <c r="F30" s="53">
        <v>27.0</v>
      </c>
      <c r="G30" s="54">
        <v>63.0</v>
      </c>
      <c r="H30" s="55">
        <v>0.118</v>
      </c>
      <c r="I30" s="55">
        <v>0.9284059041</v>
      </c>
      <c r="J30" s="56">
        <v>3.734</v>
      </c>
      <c r="K30" s="57">
        <v>7.8</v>
      </c>
      <c r="L30" s="58">
        <v>15.0</v>
      </c>
      <c r="M30" s="59">
        <v>19.3</v>
      </c>
      <c r="N30" s="35"/>
      <c r="O30" s="39">
        <f t="shared" si="23"/>
        <v>0</v>
      </c>
      <c r="P30" s="40">
        <f t="shared" si="24"/>
        <v>0</v>
      </c>
      <c r="Q30" s="41">
        <f t="shared" si="25"/>
        <v>0</v>
      </c>
      <c r="R30" s="42">
        <f t="shared" si="26"/>
        <v>0</v>
      </c>
      <c r="S30" s="42">
        <f t="shared" si="27"/>
        <v>0</v>
      </c>
      <c r="T30" s="43">
        <f t="shared" si="28"/>
        <v>0</v>
      </c>
      <c r="U30" s="44">
        <f t="shared" si="29"/>
        <v>0</v>
      </c>
      <c r="V30" s="48">
        <f t="shared" si="30"/>
        <v>0</v>
      </c>
      <c r="W30" s="49">
        <f t="shared" si="31"/>
        <v>0</v>
      </c>
      <c r="X30" s="35"/>
      <c r="Y30" s="12">
        <v>4288.8</v>
      </c>
      <c r="Z30" s="39">
        <f t="shared" si="32"/>
        <v>0</v>
      </c>
      <c r="AA30" s="40">
        <f t="shared" si="33"/>
        <v>0</v>
      </c>
      <c r="AB30" s="41">
        <f t="shared" si="34"/>
        <v>0</v>
      </c>
      <c r="AC30" s="42">
        <f t="shared" si="35"/>
        <v>0</v>
      </c>
      <c r="AD30" s="42">
        <f t="shared" si="36"/>
        <v>0</v>
      </c>
      <c r="AE30" s="43">
        <f t="shared" si="37"/>
        <v>0</v>
      </c>
      <c r="AF30" s="44">
        <f t="shared" si="38"/>
        <v>0</v>
      </c>
      <c r="AG30" s="48">
        <f t="shared" si="39"/>
        <v>0</v>
      </c>
      <c r="AH30" s="49">
        <f t="shared" si="40"/>
        <v>0</v>
      </c>
    </row>
    <row r="31" ht="13.5" customHeight="1">
      <c r="A31" s="60" t="s">
        <v>90</v>
      </c>
      <c r="B31" s="61">
        <f>SUM(B20:B30)</f>
        <v>4427.986</v>
      </c>
      <c r="C31" s="21"/>
      <c r="D31" s="21"/>
      <c r="E31" s="60"/>
      <c r="F31" s="60"/>
      <c r="G31" s="60"/>
      <c r="H31" s="60"/>
      <c r="I31" s="60"/>
      <c r="J31" s="60"/>
      <c r="K31" s="60"/>
      <c r="L31" s="60"/>
      <c r="M31" s="60"/>
      <c r="N31" s="60"/>
      <c r="O31" s="61">
        <f t="shared" ref="O31:W31" si="41">SUM(O20:O30)</f>
        <v>3.46925579</v>
      </c>
      <c r="P31" s="61">
        <f t="shared" si="41"/>
        <v>4.007976136</v>
      </c>
      <c r="Q31" s="61">
        <f t="shared" si="41"/>
        <v>6.524529083</v>
      </c>
      <c r="R31" s="61">
        <f t="shared" si="41"/>
        <v>11857963.18</v>
      </c>
      <c r="S31" s="61">
        <f t="shared" si="41"/>
        <v>59779348.57</v>
      </c>
      <c r="T31" s="61">
        <f t="shared" si="41"/>
        <v>2222221297</v>
      </c>
      <c r="U31" s="61">
        <f t="shared" si="41"/>
        <v>5238527.922</v>
      </c>
      <c r="V31" s="61">
        <f t="shared" si="41"/>
        <v>88106413.51</v>
      </c>
      <c r="W31" s="61">
        <f t="shared" si="41"/>
        <v>165531665.5</v>
      </c>
      <c r="X31" s="60"/>
      <c r="Y31" s="35"/>
      <c r="Z31" s="61">
        <f t="shared" ref="Z31:AH31" si="42">SUM(Z20:Z30)</f>
        <v>1556.896056</v>
      </c>
      <c r="AA31" s="61">
        <f t="shared" si="42"/>
        <v>1798.657297</v>
      </c>
      <c r="AB31" s="61">
        <f t="shared" si="42"/>
        <v>2928.00941</v>
      </c>
      <c r="AC31" s="61">
        <f t="shared" si="42"/>
        <v>5321491762</v>
      </c>
      <c r="AD31" s="61">
        <f t="shared" si="42"/>
        <v>26827146132</v>
      </c>
      <c r="AE31" s="61">
        <f t="shared" si="42"/>
        <v>997265057114</v>
      </c>
      <c r="AF31" s="61">
        <f t="shared" si="42"/>
        <v>2350891360</v>
      </c>
      <c r="AG31" s="61">
        <f t="shared" si="42"/>
        <v>39539467843</v>
      </c>
      <c r="AH31" s="61">
        <f t="shared" si="42"/>
        <v>74285556576</v>
      </c>
    </row>
    <row r="32" ht="13.5" customHeight="1">
      <c r="A32" s="35"/>
      <c r="B32" s="35"/>
      <c r="C32" s="12"/>
      <c r="D32" s="12"/>
      <c r="E32" s="35"/>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row>
    <row r="33" ht="13.5" customHeight="1">
      <c r="A33" s="62" t="s">
        <v>17</v>
      </c>
      <c r="B33" s="35"/>
      <c r="C33" s="12"/>
      <c r="D33" s="12"/>
      <c r="E33" s="35"/>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row>
    <row r="34" ht="13.5" customHeight="1">
      <c r="A34" s="12" t="s">
        <v>105</v>
      </c>
      <c r="C34" s="12"/>
      <c r="D34" s="12"/>
      <c r="E34" s="36" t="s">
        <v>129</v>
      </c>
      <c r="F34" s="3"/>
      <c r="G34" s="4"/>
      <c r="H34" s="37" t="s">
        <v>130</v>
      </c>
      <c r="I34" s="3"/>
      <c r="J34" s="4"/>
      <c r="K34" s="38" t="s">
        <v>131</v>
      </c>
      <c r="L34" s="3"/>
      <c r="M34" s="4"/>
      <c r="N34" s="35"/>
      <c r="O34" s="36" t="s">
        <v>110</v>
      </c>
      <c r="P34" s="3"/>
      <c r="Q34" s="4"/>
      <c r="R34" s="37" t="s">
        <v>111</v>
      </c>
      <c r="S34" s="3"/>
      <c r="T34" s="4"/>
      <c r="U34" s="38" t="s">
        <v>112</v>
      </c>
      <c r="V34" s="3"/>
      <c r="W34" s="4"/>
      <c r="X34" s="35"/>
      <c r="Y34" s="35"/>
      <c r="Z34" s="36" t="s">
        <v>110</v>
      </c>
      <c r="AA34" s="3"/>
      <c r="AB34" s="4"/>
      <c r="AC34" s="37" t="s">
        <v>111</v>
      </c>
      <c r="AD34" s="3"/>
      <c r="AE34" s="4"/>
      <c r="AF34" s="38" t="s">
        <v>112</v>
      </c>
      <c r="AG34" s="3"/>
      <c r="AH34" s="4"/>
    </row>
    <row r="35" ht="13.5" customHeight="1">
      <c r="A35" s="12" t="s">
        <v>94</v>
      </c>
      <c r="B35" s="12" t="s">
        <v>114</v>
      </c>
      <c r="C35" s="12" t="s">
        <v>115</v>
      </c>
      <c r="D35" s="12"/>
      <c r="E35" s="39" t="s">
        <v>12</v>
      </c>
      <c r="F35" s="40" t="s">
        <v>13</v>
      </c>
      <c r="G35" s="41" t="s">
        <v>14</v>
      </c>
      <c r="H35" s="42" t="s">
        <v>12</v>
      </c>
      <c r="I35" s="42" t="s">
        <v>13</v>
      </c>
      <c r="J35" s="43" t="s">
        <v>14</v>
      </c>
      <c r="K35" s="44" t="s">
        <v>12</v>
      </c>
      <c r="L35" s="45" t="s">
        <v>116</v>
      </c>
      <c r="M35" s="46" t="s">
        <v>14</v>
      </c>
      <c r="N35" s="35"/>
      <c r="O35" s="39" t="s">
        <v>12</v>
      </c>
      <c r="P35" s="40" t="s">
        <v>13</v>
      </c>
      <c r="Q35" s="41" t="s">
        <v>14</v>
      </c>
      <c r="R35" s="42" t="s">
        <v>12</v>
      </c>
      <c r="S35" s="42" t="s">
        <v>13</v>
      </c>
      <c r="T35" s="43" t="s">
        <v>14</v>
      </c>
      <c r="U35" s="44" t="s">
        <v>12</v>
      </c>
      <c r="V35" s="45" t="s">
        <v>116</v>
      </c>
      <c r="W35" s="46" t="s">
        <v>14</v>
      </c>
      <c r="X35" s="35"/>
      <c r="Y35" s="35"/>
      <c r="Z35" s="39" t="s">
        <v>12</v>
      </c>
      <c r="AA35" s="40" t="s">
        <v>13</v>
      </c>
      <c r="AB35" s="41" t="s">
        <v>14</v>
      </c>
      <c r="AC35" s="42" t="s">
        <v>12</v>
      </c>
      <c r="AD35" s="42" t="s">
        <v>13</v>
      </c>
      <c r="AE35" s="43" t="s">
        <v>14</v>
      </c>
      <c r="AF35" s="44" t="s">
        <v>12</v>
      </c>
      <c r="AG35" s="45" t="s">
        <v>116</v>
      </c>
      <c r="AH35" s="46" t="s">
        <v>14</v>
      </c>
    </row>
    <row r="36" ht="13.5" customHeight="1">
      <c r="A36" s="47" t="s">
        <v>117</v>
      </c>
      <c r="B36" s="12">
        <v>177.911</v>
      </c>
      <c r="C36" s="12">
        <f t="shared" ref="C36:C46" si="43">B36/$B$47</f>
        <v>0.1599457351</v>
      </c>
      <c r="D36" s="12">
        <v>9.108</v>
      </c>
      <c r="E36" s="39">
        <v>740.0</v>
      </c>
      <c r="F36" s="40">
        <v>820.0</v>
      </c>
      <c r="G36" s="41">
        <v>910.0</v>
      </c>
      <c r="H36" s="42">
        <v>0.079</v>
      </c>
      <c r="I36" s="42">
        <v>1.1480588235000002</v>
      </c>
      <c r="J36" s="43">
        <v>3.654</v>
      </c>
      <c r="K36" s="44">
        <v>0.2</v>
      </c>
      <c r="L36" s="48">
        <v>5.0</v>
      </c>
      <c r="M36" s="49">
        <v>15.0</v>
      </c>
      <c r="N36" s="35"/>
      <c r="O36" s="39">
        <f t="shared" ref="O36:O46" si="44">C36*D36*E36*10^(-3)</f>
        <v>1.078021459</v>
      </c>
      <c r="P36" s="40">
        <f t="shared" ref="P36:P46" si="45">C36*D36*F36*10^(-3)</f>
        <v>1.194564319</v>
      </c>
      <c r="Q36" s="41">
        <f t="shared" ref="Q36:Q46" si="46">C36*D36*G36*10^(-3)</f>
        <v>1.325675037</v>
      </c>
      <c r="R36" s="42">
        <f t="shared" ref="R36:R46" si="47">(C36*D36*H36*3.6*10^(-3))*10^(9)</f>
        <v>414309.8688</v>
      </c>
      <c r="S36" s="42">
        <f t="shared" ref="S36:S46" si="48">(C36*D36*I36*3.6*10^(-3))*10^(9)</f>
        <v>6020912.665</v>
      </c>
      <c r="T36" s="43">
        <f t="shared" ref="T36:T46" si="49">(C36*D36*J36*3.6*10^(-3))*10^(9)</f>
        <v>19163142.54</v>
      </c>
      <c r="U36" s="44">
        <f t="shared" ref="U36:U46" si="50">C36*D36*10^(-3)*K36*10^9</f>
        <v>291357.151</v>
      </c>
      <c r="V36" s="48">
        <f t="shared" ref="V36:V46" si="51">C36*D36*10^(-3)*L36*10^9</f>
        <v>7283928.776</v>
      </c>
      <c r="W36" s="49">
        <f t="shared" ref="W36:W46" si="52">C36*D36*10^(-3)*M36*10^9</f>
        <v>21851786.33</v>
      </c>
      <c r="X36" s="35"/>
      <c r="Y36" s="12">
        <v>999.4</v>
      </c>
      <c r="Z36" s="39">
        <f t="shared" ref="Z36:Z46" si="53">C36*Y36*E36*10^(-3)</f>
        <v>118.2888281</v>
      </c>
      <c r="AA36" s="40">
        <f t="shared" ref="AA36:AA46" si="54">C36*Y36*F36*10^(-3)</f>
        <v>131.0768095</v>
      </c>
      <c r="AB36" s="41">
        <f t="shared" ref="AB36:AB46" si="55">C36*Y36*G36*10^(-3)</f>
        <v>145.4632886</v>
      </c>
      <c r="AC36" s="42">
        <f t="shared" ref="AC36:AC46" si="56">(C36*Y36*H36*3.6*10^(-3))*10^(9)</f>
        <v>45461273.92</v>
      </c>
      <c r="AD36" s="42">
        <f t="shared" ref="AD36:AD46" si="57">(C36*Y36*I36*3.6*10^(-3))*10^(9)</f>
        <v>660660970.3</v>
      </c>
      <c r="AE36" s="43">
        <f t="shared" ref="AE36:AE46" si="58">(C36*Y36*J36*3.6*10^(-3))*10^(9)</f>
        <v>2102727784</v>
      </c>
      <c r="AF36" s="44">
        <f t="shared" ref="AF36:AF46" si="59">C36*Y36*10^(-3)*K36*10^9</f>
        <v>31969953.53</v>
      </c>
      <c r="AG36" s="48">
        <f t="shared" ref="AG36:AG46" si="60">C36*Y36*10^(-3)*L36*10^9</f>
        <v>799248838.2</v>
      </c>
      <c r="AH36" s="49">
        <f t="shared" ref="AH36:AH46" si="61">C36*Y36*10^(-3)*M36*10^9</f>
        <v>2397746515</v>
      </c>
    </row>
    <row r="37" ht="13.5" customHeight="1">
      <c r="A37" s="47" t="s">
        <v>118</v>
      </c>
      <c r="B37" s="12">
        <v>8.007</v>
      </c>
      <c r="C37" s="12">
        <f t="shared" si="43"/>
        <v>0.007198461595</v>
      </c>
      <c r="D37" s="12">
        <v>9.108</v>
      </c>
      <c r="E37" s="39">
        <v>657.0</v>
      </c>
      <c r="F37" s="40">
        <v>702.0</v>
      </c>
      <c r="G37" s="41">
        <v>866.0</v>
      </c>
      <c r="H37" s="42">
        <v>0.214</v>
      </c>
      <c r="I37" s="42">
        <v>0.82</v>
      </c>
      <c r="J37" s="43">
        <v>2.7439999999999998</v>
      </c>
      <c r="K37" s="44">
        <v>0.1</v>
      </c>
      <c r="L37" s="45">
        <v>0.4</v>
      </c>
      <c r="M37" s="46">
        <v>0.6</v>
      </c>
      <c r="N37" s="35"/>
      <c r="O37" s="39">
        <f t="shared" si="44"/>
        <v>0.04307527745</v>
      </c>
      <c r="P37" s="40">
        <f t="shared" si="45"/>
        <v>0.04602563892</v>
      </c>
      <c r="Q37" s="41">
        <f t="shared" si="46"/>
        <v>0.05677806739</v>
      </c>
      <c r="R37" s="42">
        <f t="shared" si="47"/>
        <v>50510.18836</v>
      </c>
      <c r="S37" s="42">
        <f t="shared" si="48"/>
        <v>193543.7124</v>
      </c>
      <c r="T37" s="43">
        <f t="shared" si="49"/>
        <v>647663.3498</v>
      </c>
      <c r="U37" s="44">
        <f t="shared" si="50"/>
        <v>6556.358821</v>
      </c>
      <c r="V37" s="48">
        <f t="shared" si="51"/>
        <v>26225.43528</v>
      </c>
      <c r="W37" s="49">
        <f t="shared" si="52"/>
        <v>39338.15293</v>
      </c>
      <c r="X37" s="35"/>
      <c r="Y37" s="12">
        <v>999.4</v>
      </c>
      <c r="Z37" s="39">
        <f t="shared" si="53"/>
        <v>4.726551634</v>
      </c>
      <c r="AA37" s="40">
        <f t="shared" si="54"/>
        <v>5.050288048</v>
      </c>
      <c r="AB37" s="41">
        <f t="shared" si="55"/>
        <v>6.230127421</v>
      </c>
      <c r="AC37" s="42">
        <f t="shared" si="56"/>
        <v>5542367.396</v>
      </c>
      <c r="AD37" s="42">
        <f t="shared" si="57"/>
        <v>21237108.71</v>
      </c>
      <c r="AE37" s="43">
        <f t="shared" si="58"/>
        <v>71066617.45</v>
      </c>
      <c r="AF37" s="44">
        <f t="shared" si="59"/>
        <v>719414.2518</v>
      </c>
      <c r="AG37" s="48">
        <f t="shared" si="60"/>
        <v>2877657.007</v>
      </c>
      <c r="AH37" s="49">
        <f t="shared" si="61"/>
        <v>4316485.511</v>
      </c>
    </row>
    <row r="38" ht="13.5" customHeight="1">
      <c r="A38" s="47" t="s">
        <v>119</v>
      </c>
      <c r="B38" s="12">
        <v>527.588</v>
      </c>
      <c r="C38" s="12">
        <f t="shared" si="43"/>
        <v>0.4743127209</v>
      </c>
      <c r="D38" s="12">
        <v>9.108</v>
      </c>
      <c r="E38" s="39">
        <v>410.0</v>
      </c>
      <c r="F38" s="40">
        <v>490.0</v>
      </c>
      <c r="G38" s="41">
        <v>650.0</v>
      </c>
      <c r="H38" s="42">
        <v>0.076</v>
      </c>
      <c r="I38" s="42">
        <v>0.5820000000000001</v>
      </c>
      <c r="J38" s="43">
        <v>2.794</v>
      </c>
      <c r="K38" s="44">
        <v>0.1</v>
      </c>
      <c r="L38" s="45">
        <v>0.2</v>
      </c>
      <c r="M38" s="46">
        <v>1.0</v>
      </c>
      <c r="N38" s="35"/>
      <c r="O38" s="39">
        <f t="shared" si="44"/>
        <v>1.771216507</v>
      </c>
      <c r="P38" s="40">
        <f t="shared" si="45"/>
        <v>2.116819728</v>
      </c>
      <c r="Q38" s="41">
        <f t="shared" si="46"/>
        <v>2.80802617</v>
      </c>
      <c r="R38" s="42">
        <f t="shared" si="47"/>
        <v>1181963.016</v>
      </c>
      <c r="S38" s="42">
        <f t="shared" si="48"/>
        <v>9051348.356</v>
      </c>
      <c r="T38" s="43">
        <f t="shared" si="49"/>
        <v>43452692.97</v>
      </c>
      <c r="U38" s="44">
        <f t="shared" si="50"/>
        <v>432004.0262</v>
      </c>
      <c r="V38" s="48">
        <f t="shared" si="51"/>
        <v>864008.0524</v>
      </c>
      <c r="W38" s="49">
        <f t="shared" si="52"/>
        <v>4320040.262</v>
      </c>
      <c r="X38" s="35"/>
      <c r="Y38" s="12">
        <v>999.4</v>
      </c>
      <c r="Z38" s="39">
        <f t="shared" si="53"/>
        <v>194.3515346</v>
      </c>
      <c r="AA38" s="40">
        <f t="shared" si="54"/>
        <v>232.2737853</v>
      </c>
      <c r="AB38" s="41">
        <f t="shared" si="55"/>
        <v>308.1182866</v>
      </c>
      <c r="AC38" s="42">
        <f t="shared" si="56"/>
        <v>129694097.3</v>
      </c>
      <c r="AD38" s="42">
        <f t="shared" si="57"/>
        <v>993183744.8</v>
      </c>
      <c r="AE38" s="43">
        <f t="shared" si="58"/>
        <v>4767964575</v>
      </c>
      <c r="AF38" s="44">
        <f t="shared" si="59"/>
        <v>47402813.32</v>
      </c>
      <c r="AG38" s="48">
        <f t="shared" si="60"/>
        <v>94805626.65</v>
      </c>
      <c r="AH38" s="49">
        <f t="shared" si="61"/>
        <v>474028133.2</v>
      </c>
    </row>
    <row r="39" ht="13.5" customHeight="1">
      <c r="A39" s="47" t="s">
        <v>120</v>
      </c>
      <c r="B39" s="12">
        <v>204.569</v>
      </c>
      <c r="C39" s="12">
        <f t="shared" si="43"/>
        <v>0.1839118384</v>
      </c>
      <c r="D39" s="12">
        <v>9.108</v>
      </c>
      <c r="E39" s="39">
        <v>3.7</v>
      </c>
      <c r="F39" s="40">
        <v>12.0</v>
      </c>
      <c r="G39" s="41">
        <v>110.0</v>
      </c>
      <c r="H39" s="42">
        <v>0.018</v>
      </c>
      <c r="I39" s="42">
        <v>0.2478118532</v>
      </c>
      <c r="J39" s="43">
        <v>3.004</v>
      </c>
      <c r="K39" s="44">
        <v>0.1</v>
      </c>
      <c r="L39" s="45">
        <v>0.1</v>
      </c>
      <c r="M39" s="46">
        <v>1.0</v>
      </c>
      <c r="N39" s="35"/>
      <c r="O39" s="39">
        <f t="shared" si="44"/>
        <v>0.006197755389</v>
      </c>
      <c r="P39" s="40">
        <f t="shared" si="45"/>
        <v>0.02010082829</v>
      </c>
      <c r="Q39" s="41">
        <f t="shared" si="46"/>
        <v>0.1842575927</v>
      </c>
      <c r="R39" s="42">
        <f t="shared" si="47"/>
        <v>108544.4728</v>
      </c>
      <c r="S39" s="42">
        <f t="shared" si="48"/>
        <v>1494367.053</v>
      </c>
      <c r="T39" s="43">
        <f t="shared" si="49"/>
        <v>18114866.45</v>
      </c>
      <c r="U39" s="44">
        <f t="shared" si="50"/>
        <v>167506.9024</v>
      </c>
      <c r="V39" s="48">
        <f t="shared" si="51"/>
        <v>167506.9024</v>
      </c>
      <c r="W39" s="49">
        <f t="shared" si="52"/>
        <v>1675069.024</v>
      </c>
      <c r="X39" s="35"/>
      <c r="Y39" s="12">
        <v>999.4</v>
      </c>
      <c r="Z39" s="39">
        <f t="shared" si="53"/>
        <v>0.6800655178</v>
      </c>
      <c r="AA39" s="40">
        <f t="shared" si="54"/>
        <v>2.205617896</v>
      </c>
      <c r="AB39" s="41">
        <f t="shared" si="55"/>
        <v>20.21816404</v>
      </c>
      <c r="AC39" s="42">
        <f t="shared" si="56"/>
        <v>11910336.64</v>
      </c>
      <c r="AD39" s="42">
        <f t="shared" si="57"/>
        <v>163973477.4</v>
      </c>
      <c r="AE39" s="43">
        <f t="shared" si="58"/>
        <v>1987702847</v>
      </c>
      <c r="AF39" s="44">
        <f t="shared" si="59"/>
        <v>18380149.13</v>
      </c>
      <c r="AG39" s="48">
        <f t="shared" si="60"/>
        <v>18380149.13</v>
      </c>
      <c r="AH39" s="49">
        <f t="shared" si="61"/>
        <v>183801491.3</v>
      </c>
    </row>
    <row r="40" ht="13.5" customHeight="1">
      <c r="A40" s="47" t="s">
        <v>121</v>
      </c>
      <c r="B40" s="12">
        <v>193.027</v>
      </c>
      <c r="C40" s="12">
        <f t="shared" si="43"/>
        <v>0.1735353374</v>
      </c>
      <c r="D40" s="12">
        <v>9.108</v>
      </c>
      <c r="E40" s="39">
        <v>1.0</v>
      </c>
      <c r="F40" s="40">
        <v>24.0</v>
      </c>
      <c r="G40" s="41">
        <v>2200.0</v>
      </c>
      <c r="H40" s="42">
        <v>0.3</v>
      </c>
      <c r="I40" s="42">
        <v>9.305266939500001</v>
      </c>
      <c r="J40" s="43">
        <v>851.554</v>
      </c>
      <c r="K40" s="44">
        <v>3.3</v>
      </c>
      <c r="L40" s="48">
        <v>10.0</v>
      </c>
      <c r="M40" s="49">
        <v>16.9</v>
      </c>
      <c r="N40" s="35"/>
      <c r="O40" s="39">
        <f t="shared" si="44"/>
        <v>0.001580559853</v>
      </c>
      <c r="P40" s="40">
        <f t="shared" si="45"/>
        <v>0.03793343647</v>
      </c>
      <c r="Q40" s="41">
        <f t="shared" si="46"/>
        <v>3.477231676</v>
      </c>
      <c r="R40" s="42">
        <f t="shared" si="47"/>
        <v>1707004.641</v>
      </c>
      <c r="S40" s="42">
        <f t="shared" si="48"/>
        <v>52947112.84</v>
      </c>
      <c r="T40" s="43">
        <f t="shared" si="49"/>
        <v>4845355434</v>
      </c>
      <c r="U40" s="44">
        <f t="shared" si="50"/>
        <v>5215847.514</v>
      </c>
      <c r="V40" s="48">
        <f t="shared" si="51"/>
        <v>15805598.53</v>
      </c>
      <c r="W40" s="49">
        <f t="shared" si="52"/>
        <v>26711461.51</v>
      </c>
      <c r="X40" s="35"/>
      <c r="Y40" s="12">
        <v>999.4</v>
      </c>
      <c r="Z40" s="39">
        <f t="shared" si="53"/>
        <v>0.1734312162</v>
      </c>
      <c r="AA40" s="40">
        <f t="shared" si="54"/>
        <v>4.162349188</v>
      </c>
      <c r="AB40" s="41">
        <f t="shared" si="55"/>
        <v>381.5486756</v>
      </c>
      <c r="AC40" s="42">
        <f t="shared" si="56"/>
        <v>187305713.5</v>
      </c>
      <c r="AD40" s="42">
        <f t="shared" si="57"/>
        <v>5809765544</v>
      </c>
      <c r="AE40" s="43">
        <f t="shared" si="58"/>
        <v>531669765072</v>
      </c>
      <c r="AF40" s="44">
        <f t="shared" si="59"/>
        <v>572323013.4</v>
      </c>
      <c r="AG40" s="48">
        <f t="shared" si="60"/>
        <v>1734312162</v>
      </c>
      <c r="AH40" s="49">
        <f t="shared" si="61"/>
        <v>2930987553</v>
      </c>
    </row>
    <row r="41" ht="13.5" customHeight="1">
      <c r="A41" s="47" t="s">
        <v>122</v>
      </c>
      <c r="B41" s="12">
        <v>0.073</v>
      </c>
      <c r="C41" s="12">
        <f t="shared" si="43"/>
        <v>0.00006562853709</v>
      </c>
      <c r="D41" s="12">
        <v>9.108</v>
      </c>
      <c r="E41" s="39">
        <v>130.0</v>
      </c>
      <c r="F41" s="40">
        <v>230.0</v>
      </c>
      <c r="G41" s="50">
        <v>420.0</v>
      </c>
      <c r="H41" s="42">
        <v>20.0</v>
      </c>
      <c r="I41" s="42">
        <v>35.2904137931</v>
      </c>
      <c r="J41" s="43">
        <v>65.554</v>
      </c>
      <c r="K41" s="44">
        <v>13.0</v>
      </c>
      <c r="L41" s="48">
        <v>500.0</v>
      </c>
      <c r="M41" s="49">
        <v>810.0</v>
      </c>
      <c r="N41" s="35"/>
      <c r="O41" s="39">
        <f t="shared" si="44"/>
        <v>0.00007770681305</v>
      </c>
      <c r="P41" s="40">
        <f t="shared" si="45"/>
        <v>0.0001374812846</v>
      </c>
      <c r="Q41" s="41">
        <f t="shared" si="46"/>
        <v>0.0002510527806</v>
      </c>
      <c r="R41" s="42">
        <f t="shared" si="47"/>
        <v>43037.61954</v>
      </c>
      <c r="S41" s="42">
        <f t="shared" si="48"/>
        <v>75940.7701</v>
      </c>
      <c r="T41" s="43">
        <f t="shared" si="49"/>
        <v>141064.4056</v>
      </c>
      <c r="U41" s="44">
        <f t="shared" si="50"/>
        <v>7770.681305</v>
      </c>
      <c r="V41" s="48">
        <f t="shared" si="51"/>
        <v>298872.3579</v>
      </c>
      <c r="W41" s="49">
        <f t="shared" si="52"/>
        <v>484173.2198</v>
      </c>
      <c r="X41" s="35"/>
      <c r="Y41" s="12">
        <v>999.4</v>
      </c>
      <c r="Z41" s="39">
        <f t="shared" si="53"/>
        <v>0.008526590795</v>
      </c>
      <c r="AA41" s="40">
        <f t="shared" si="54"/>
        <v>0.01508550679</v>
      </c>
      <c r="AB41" s="41">
        <f t="shared" si="55"/>
        <v>0.02754744718</v>
      </c>
      <c r="AC41" s="42">
        <f t="shared" si="56"/>
        <v>4722419.517</v>
      </c>
      <c r="AD41" s="42">
        <f t="shared" si="57"/>
        <v>8332806.944</v>
      </c>
      <c r="AE41" s="43">
        <f t="shared" si="58"/>
        <v>15478674.45</v>
      </c>
      <c r="AF41" s="44">
        <f t="shared" si="59"/>
        <v>852659.0795</v>
      </c>
      <c r="AG41" s="48">
        <f t="shared" si="60"/>
        <v>32794579.98</v>
      </c>
      <c r="AH41" s="49">
        <f t="shared" si="61"/>
        <v>53127219.57</v>
      </c>
    </row>
    <row r="42" ht="13.5" customHeight="1">
      <c r="A42" s="32" t="s">
        <v>123</v>
      </c>
      <c r="B42" s="12">
        <v>0.0</v>
      </c>
      <c r="C42" s="12">
        <f t="shared" si="43"/>
        <v>0</v>
      </c>
      <c r="D42" s="12">
        <v>9.108</v>
      </c>
      <c r="E42" s="39">
        <v>7.0</v>
      </c>
      <c r="F42" s="40">
        <v>11.0</v>
      </c>
      <c r="G42" s="41">
        <v>56.0</v>
      </c>
      <c r="H42" s="42">
        <v>2.0E-4</v>
      </c>
      <c r="I42" s="42">
        <v>0.11828163270000001</v>
      </c>
      <c r="J42" s="43">
        <v>1.5552000000000001</v>
      </c>
      <c r="K42" s="44">
        <v>0.3</v>
      </c>
      <c r="L42" s="48">
        <v>1.0</v>
      </c>
      <c r="M42" s="49">
        <v>1.3</v>
      </c>
      <c r="N42" s="35"/>
      <c r="O42" s="39">
        <f t="shared" si="44"/>
        <v>0</v>
      </c>
      <c r="P42" s="40">
        <f t="shared" si="45"/>
        <v>0</v>
      </c>
      <c r="Q42" s="41">
        <f t="shared" si="46"/>
        <v>0</v>
      </c>
      <c r="R42" s="42">
        <f t="shared" si="47"/>
        <v>0</v>
      </c>
      <c r="S42" s="42">
        <f t="shared" si="48"/>
        <v>0</v>
      </c>
      <c r="T42" s="43">
        <f t="shared" si="49"/>
        <v>0</v>
      </c>
      <c r="U42" s="44">
        <f t="shared" si="50"/>
        <v>0</v>
      </c>
      <c r="V42" s="48">
        <f t="shared" si="51"/>
        <v>0</v>
      </c>
      <c r="W42" s="49">
        <f t="shared" si="52"/>
        <v>0</v>
      </c>
      <c r="X42" s="35"/>
      <c r="Y42" s="12">
        <v>999.4</v>
      </c>
      <c r="Z42" s="39">
        <f t="shared" si="53"/>
        <v>0</v>
      </c>
      <c r="AA42" s="40">
        <f t="shared" si="54"/>
        <v>0</v>
      </c>
      <c r="AB42" s="41">
        <f t="shared" si="55"/>
        <v>0</v>
      </c>
      <c r="AC42" s="42">
        <f t="shared" si="56"/>
        <v>0</v>
      </c>
      <c r="AD42" s="42">
        <f t="shared" si="57"/>
        <v>0</v>
      </c>
      <c r="AE42" s="43">
        <f t="shared" si="58"/>
        <v>0</v>
      </c>
      <c r="AF42" s="44">
        <f t="shared" si="59"/>
        <v>0</v>
      </c>
      <c r="AG42" s="48">
        <f t="shared" si="60"/>
        <v>0</v>
      </c>
      <c r="AH42" s="49">
        <f t="shared" si="61"/>
        <v>0</v>
      </c>
    </row>
    <row r="43" ht="13.5" customHeight="1">
      <c r="A43" s="32" t="s">
        <v>124</v>
      </c>
      <c r="B43" s="51">
        <v>0.0</v>
      </c>
      <c r="C43" s="12">
        <f t="shared" si="43"/>
        <v>0</v>
      </c>
      <c r="D43" s="12">
        <v>9.108</v>
      </c>
      <c r="E43" s="39">
        <v>8.0</v>
      </c>
      <c r="F43" s="40">
        <v>12.0</v>
      </c>
      <c r="G43" s="41">
        <v>35.0</v>
      </c>
      <c r="H43" s="42">
        <v>2.0E-4</v>
      </c>
      <c r="I43" s="42">
        <v>0.11834814810000001</v>
      </c>
      <c r="J43" s="43">
        <v>1.5552000000000001</v>
      </c>
      <c r="K43" s="44">
        <v>0.3</v>
      </c>
      <c r="L43" s="48">
        <v>1.0</v>
      </c>
      <c r="M43" s="49">
        <v>1.3</v>
      </c>
      <c r="N43" s="35"/>
      <c r="O43" s="39">
        <f t="shared" si="44"/>
        <v>0</v>
      </c>
      <c r="P43" s="40">
        <f t="shared" si="45"/>
        <v>0</v>
      </c>
      <c r="Q43" s="41">
        <f t="shared" si="46"/>
        <v>0</v>
      </c>
      <c r="R43" s="42">
        <f t="shared" si="47"/>
        <v>0</v>
      </c>
      <c r="S43" s="42">
        <f t="shared" si="48"/>
        <v>0</v>
      </c>
      <c r="T43" s="43">
        <f t="shared" si="49"/>
        <v>0</v>
      </c>
      <c r="U43" s="44">
        <f t="shared" si="50"/>
        <v>0</v>
      </c>
      <c r="V43" s="48">
        <f t="shared" si="51"/>
        <v>0</v>
      </c>
      <c r="W43" s="49">
        <f t="shared" si="52"/>
        <v>0</v>
      </c>
      <c r="X43" s="35"/>
      <c r="Y43" s="12">
        <v>999.4</v>
      </c>
      <c r="Z43" s="39">
        <f t="shared" si="53"/>
        <v>0</v>
      </c>
      <c r="AA43" s="40">
        <f t="shared" si="54"/>
        <v>0</v>
      </c>
      <c r="AB43" s="41">
        <f t="shared" si="55"/>
        <v>0</v>
      </c>
      <c r="AC43" s="42">
        <f t="shared" si="56"/>
        <v>0</v>
      </c>
      <c r="AD43" s="42">
        <f t="shared" si="57"/>
        <v>0</v>
      </c>
      <c r="AE43" s="43">
        <f t="shared" si="58"/>
        <v>0</v>
      </c>
      <c r="AF43" s="44">
        <f t="shared" si="59"/>
        <v>0</v>
      </c>
      <c r="AG43" s="48">
        <f t="shared" si="60"/>
        <v>0</v>
      </c>
      <c r="AH43" s="49">
        <f t="shared" si="61"/>
        <v>0</v>
      </c>
    </row>
    <row r="44" ht="13.5" customHeight="1">
      <c r="A44" s="32" t="s">
        <v>125</v>
      </c>
      <c r="B44" s="12">
        <v>0.72</v>
      </c>
      <c r="C44" s="12">
        <f t="shared" si="43"/>
        <v>0.0006472951603</v>
      </c>
      <c r="D44" s="12">
        <v>9.108</v>
      </c>
      <c r="E44" s="39">
        <v>18.0</v>
      </c>
      <c r="F44" s="40">
        <v>48.0</v>
      </c>
      <c r="G44" s="41">
        <v>180.0</v>
      </c>
      <c r="H44" s="42">
        <v>0.0064</v>
      </c>
      <c r="I44" s="42">
        <v>0.17932592590000002</v>
      </c>
      <c r="J44" s="43">
        <v>1.857</v>
      </c>
      <c r="K44" s="44">
        <v>0.3</v>
      </c>
      <c r="L44" s="45">
        <v>10.0</v>
      </c>
      <c r="M44" s="46">
        <v>15.0</v>
      </c>
      <c r="N44" s="35"/>
      <c r="O44" s="39">
        <f t="shared" si="44"/>
        <v>0.0001061201578</v>
      </c>
      <c r="P44" s="40">
        <f t="shared" si="45"/>
        <v>0.0002829870874</v>
      </c>
      <c r="Q44" s="41">
        <f t="shared" si="46"/>
        <v>0.001061201578</v>
      </c>
      <c r="R44" s="42">
        <f t="shared" si="47"/>
        <v>135.8338019</v>
      </c>
      <c r="S44" s="42">
        <f t="shared" si="48"/>
        <v>3806.019109</v>
      </c>
      <c r="T44" s="43">
        <f t="shared" si="49"/>
        <v>39413.02659</v>
      </c>
      <c r="U44" s="44">
        <f t="shared" si="50"/>
        <v>1768.669296</v>
      </c>
      <c r="V44" s="48">
        <f t="shared" si="51"/>
        <v>58955.6432</v>
      </c>
      <c r="W44" s="49">
        <f t="shared" si="52"/>
        <v>88433.4648</v>
      </c>
      <c r="X44" s="35"/>
      <c r="Y44" s="12">
        <v>999.4</v>
      </c>
      <c r="Z44" s="39">
        <f t="shared" si="53"/>
        <v>0.0116443221</v>
      </c>
      <c r="AA44" s="40">
        <f t="shared" si="54"/>
        <v>0.03105152559</v>
      </c>
      <c r="AB44" s="41">
        <f t="shared" si="55"/>
        <v>0.116443221</v>
      </c>
      <c r="AC44" s="42">
        <f t="shared" si="56"/>
        <v>14904.73229</v>
      </c>
      <c r="AD44" s="42">
        <f t="shared" si="57"/>
        <v>417625.7683</v>
      </c>
      <c r="AE44" s="43">
        <f t="shared" si="58"/>
        <v>4324701.227</v>
      </c>
      <c r="AF44" s="44">
        <f t="shared" si="59"/>
        <v>194072.035</v>
      </c>
      <c r="AG44" s="48">
        <f t="shared" si="60"/>
        <v>6469067.832</v>
      </c>
      <c r="AH44" s="49">
        <f t="shared" si="61"/>
        <v>9703601.748</v>
      </c>
    </row>
    <row r="45" ht="13.5" customHeight="1">
      <c r="A45" s="32" t="s">
        <v>126</v>
      </c>
      <c r="B45" s="12">
        <v>0.426</v>
      </c>
      <c r="C45" s="12">
        <f t="shared" si="43"/>
        <v>0.0003829829698</v>
      </c>
      <c r="D45" s="12">
        <v>9.108</v>
      </c>
      <c r="E45" s="39">
        <v>6.0</v>
      </c>
      <c r="F45" s="40">
        <v>38.0</v>
      </c>
      <c r="G45" s="41">
        <v>79.0</v>
      </c>
      <c r="H45" s="42">
        <v>0.0073</v>
      </c>
      <c r="I45" s="42">
        <v>0.4548123288</v>
      </c>
      <c r="J45" s="43">
        <v>2.313</v>
      </c>
      <c r="K45" s="44">
        <v>0.3</v>
      </c>
      <c r="L45" s="45">
        <v>2.5</v>
      </c>
      <c r="M45" s="46">
        <v>5.1</v>
      </c>
      <c r="N45" s="35"/>
      <c r="O45" s="39">
        <f t="shared" si="44"/>
        <v>0.00002092925334</v>
      </c>
      <c r="P45" s="40">
        <f t="shared" si="45"/>
        <v>0.0001325519378</v>
      </c>
      <c r="Q45" s="41">
        <f t="shared" si="46"/>
        <v>0.0002755685023</v>
      </c>
      <c r="R45" s="42">
        <f t="shared" si="47"/>
        <v>91.67012961</v>
      </c>
      <c r="S45" s="42">
        <f t="shared" si="48"/>
        <v>5711.32947</v>
      </c>
      <c r="T45" s="43">
        <f t="shared" si="49"/>
        <v>29045.61778</v>
      </c>
      <c r="U45" s="44">
        <f t="shared" si="50"/>
        <v>1046.462667</v>
      </c>
      <c r="V45" s="48">
        <f t="shared" si="51"/>
        <v>8720.522223</v>
      </c>
      <c r="W45" s="49">
        <f t="shared" si="52"/>
        <v>17789.86534</v>
      </c>
      <c r="X45" s="35"/>
      <c r="Y45" s="12">
        <v>999.4</v>
      </c>
      <c r="Z45" s="39">
        <f t="shared" si="53"/>
        <v>0.00229651908</v>
      </c>
      <c r="AA45" s="40">
        <f t="shared" si="54"/>
        <v>0.01454462084</v>
      </c>
      <c r="AB45" s="41">
        <f t="shared" si="55"/>
        <v>0.03023750122</v>
      </c>
      <c r="AC45" s="42">
        <f t="shared" si="56"/>
        <v>10058.75357</v>
      </c>
      <c r="AD45" s="42">
        <f t="shared" si="57"/>
        <v>626691.1146</v>
      </c>
      <c r="AE45" s="43">
        <f t="shared" si="58"/>
        <v>3187109.18</v>
      </c>
      <c r="AF45" s="44">
        <f t="shared" si="59"/>
        <v>114825.954</v>
      </c>
      <c r="AG45" s="48">
        <f t="shared" si="60"/>
        <v>956882.9502</v>
      </c>
      <c r="AH45" s="49">
        <f t="shared" si="61"/>
        <v>1952041.218</v>
      </c>
    </row>
    <row r="46" ht="13.5" customHeight="1">
      <c r="A46" s="32" t="s">
        <v>127</v>
      </c>
      <c r="B46" s="12">
        <v>0.0</v>
      </c>
      <c r="C46" s="12">
        <f t="shared" si="43"/>
        <v>0</v>
      </c>
      <c r="D46" s="12">
        <v>9.108</v>
      </c>
      <c r="E46" s="52">
        <v>8.8</v>
      </c>
      <c r="F46" s="53">
        <v>27.0</v>
      </c>
      <c r="G46" s="54">
        <v>63.0</v>
      </c>
      <c r="H46" s="55">
        <v>0.118</v>
      </c>
      <c r="I46" s="55">
        <v>0.9284059041</v>
      </c>
      <c r="J46" s="56">
        <v>3.734</v>
      </c>
      <c r="K46" s="57">
        <v>7.8</v>
      </c>
      <c r="L46" s="58">
        <v>15.0</v>
      </c>
      <c r="M46" s="59">
        <v>19.3</v>
      </c>
      <c r="N46" s="35"/>
      <c r="O46" s="39">
        <f t="shared" si="44"/>
        <v>0</v>
      </c>
      <c r="P46" s="40">
        <f t="shared" si="45"/>
        <v>0</v>
      </c>
      <c r="Q46" s="41">
        <f t="shared" si="46"/>
        <v>0</v>
      </c>
      <c r="R46" s="42">
        <f t="shared" si="47"/>
        <v>0</v>
      </c>
      <c r="S46" s="42">
        <f t="shared" si="48"/>
        <v>0</v>
      </c>
      <c r="T46" s="43">
        <f t="shared" si="49"/>
        <v>0</v>
      </c>
      <c r="U46" s="44">
        <f t="shared" si="50"/>
        <v>0</v>
      </c>
      <c r="V46" s="48">
        <f t="shared" si="51"/>
        <v>0</v>
      </c>
      <c r="W46" s="49">
        <f t="shared" si="52"/>
        <v>0</v>
      </c>
      <c r="X46" s="35"/>
      <c r="Y46" s="12">
        <v>999.4</v>
      </c>
      <c r="Z46" s="39">
        <f t="shared" si="53"/>
        <v>0</v>
      </c>
      <c r="AA46" s="40">
        <f t="shared" si="54"/>
        <v>0</v>
      </c>
      <c r="AB46" s="41">
        <f t="shared" si="55"/>
        <v>0</v>
      </c>
      <c r="AC46" s="42">
        <f t="shared" si="56"/>
        <v>0</v>
      </c>
      <c r="AD46" s="42">
        <f t="shared" si="57"/>
        <v>0</v>
      </c>
      <c r="AE46" s="43">
        <f t="shared" si="58"/>
        <v>0</v>
      </c>
      <c r="AF46" s="44">
        <f t="shared" si="59"/>
        <v>0</v>
      </c>
      <c r="AG46" s="48">
        <f t="shared" si="60"/>
        <v>0</v>
      </c>
      <c r="AH46" s="49">
        <f t="shared" si="61"/>
        <v>0</v>
      </c>
    </row>
    <row r="47" ht="13.5" customHeight="1">
      <c r="A47" s="63" t="s">
        <v>90</v>
      </c>
      <c r="B47" s="21">
        <f>SUM(B36:B46)</f>
        <v>1112.321</v>
      </c>
      <c r="C47" s="21"/>
      <c r="D47" s="21"/>
      <c r="E47" s="60"/>
      <c r="F47" s="60"/>
      <c r="G47" s="60"/>
      <c r="H47" s="60"/>
      <c r="I47" s="60"/>
      <c r="J47" s="60"/>
      <c r="K47" s="60"/>
      <c r="L47" s="60"/>
      <c r="M47" s="60"/>
      <c r="N47" s="60"/>
      <c r="O47" s="61">
        <f t="shared" ref="O47:W47" si="62">SUM(O36:O46)</f>
        <v>2.900296315</v>
      </c>
      <c r="P47" s="61">
        <f t="shared" si="62"/>
        <v>3.415996972</v>
      </c>
      <c r="Q47" s="61">
        <f t="shared" si="62"/>
        <v>7.853556366</v>
      </c>
      <c r="R47" s="61">
        <f t="shared" si="62"/>
        <v>3505597.31</v>
      </c>
      <c r="S47" s="61">
        <f t="shared" si="62"/>
        <v>69792742.74</v>
      </c>
      <c r="T47" s="61">
        <f t="shared" si="62"/>
        <v>4926943322</v>
      </c>
      <c r="U47" s="61">
        <f t="shared" si="62"/>
        <v>6123857.766</v>
      </c>
      <c r="V47" s="61">
        <f t="shared" si="62"/>
        <v>24513816.22</v>
      </c>
      <c r="W47" s="61">
        <f t="shared" si="62"/>
        <v>55188091.83</v>
      </c>
      <c r="X47" s="60"/>
      <c r="Y47" s="35"/>
      <c r="Z47" s="61">
        <f t="shared" ref="Z47:AH47" si="63">SUM(Z36:Z46)</f>
        <v>318.2428785</v>
      </c>
      <c r="AA47" s="61">
        <f t="shared" si="63"/>
        <v>374.8295315</v>
      </c>
      <c r="AB47" s="61">
        <f t="shared" si="63"/>
        <v>861.7527704</v>
      </c>
      <c r="AC47" s="61">
        <f t="shared" si="63"/>
        <v>384661171.7</v>
      </c>
      <c r="AD47" s="61">
        <f t="shared" si="63"/>
        <v>7658197969</v>
      </c>
      <c r="AE47" s="61">
        <f t="shared" si="63"/>
        <v>540622217381</v>
      </c>
      <c r="AF47" s="61">
        <f t="shared" si="63"/>
        <v>671956900.7</v>
      </c>
      <c r="AG47" s="61">
        <f t="shared" si="63"/>
        <v>2689844963</v>
      </c>
      <c r="AH47" s="61">
        <f t="shared" si="63"/>
        <v>6055663041</v>
      </c>
    </row>
    <row r="48" ht="13.5" customHeight="1">
      <c r="A48" s="35"/>
      <c r="B48" s="12"/>
      <c r="C48" s="12"/>
      <c r="D48" s="12"/>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row>
    <row r="49" ht="13.5" customHeight="1">
      <c r="A49" s="62" t="s">
        <v>132</v>
      </c>
      <c r="B49" s="35"/>
      <c r="C49" s="12"/>
      <c r="D49" s="12"/>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row>
    <row r="50" ht="13.5" customHeight="1">
      <c r="A50" s="12" t="s">
        <v>105</v>
      </c>
      <c r="C50" s="12"/>
      <c r="D50" s="12"/>
      <c r="E50" s="36" t="s">
        <v>129</v>
      </c>
      <c r="F50" s="3"/>
      <c r="G50" s="4"/>
      <c r="H50" s="37" t="s">
        <v>130</v>
      </c>
      <c r="I50" s="3"/>
      <c r="J50" s="4"/>
      <c r="K50" s="38" t="s">
        <v>131</v>
      </c>
      <c r="L50" s="3"/>
      <c r="M50" s="4"/>
      <c r="N50" s="35"/>
      <c r="O50" s="36" t="s">
        <v>110</v>
      </c>
      <c r="P50" s="3"/>
      <c r="Q50" s="4"/>
      <c r="R50" s="37" t="s">
        <v>111</v>
      </c>
      <c r="S50" s="3"/>
      <c r="T50" s="4"/>
      <c r="U50" s="38" t="s">
        <v>112</v>
      </c>
      <c r="V50" s="3"/>
      <c r="W50" s="4"/>
      <c r="X50" s="35"/>
      <c r="Y50" s="35"/>
      <c r="Z50" s="36" t="s">
        <v>110</v>
      </c>
      <c r="AA50" s="3"/>
      <c r="AB50" s="4"/>
      <c r="AC50" s="37" t="s">
        <v>111</v>
      </c>
      <c r="AD50" s="3"/>
      <c r="AE50" s="4"/>
      <c r="AF50" s="38" t="s">
        <v>112</v>
      </c>
      <c r="AG50" s="3"/>
      <c r="AH50" s="4"/>
    </row>
    <row r="51" ht="13.5" customHeight="1">
      <c r="A51" s="12" t="s">
        <v>94</v>
      </c>
      <c r="B51" s="12" t="s">
        <v>114</v>
      </c>
      <c r="C51" s="12" t="s">
        <v>115</v>
      </c>
      <c r="D51" s="12"/>
      <c r="E51" s="39" t="s">
        <v>12</v>
      </c>
      <c r="F51" s="40" t="s">
        <v>13</v>
      </c>
      <c r="G51" s="41" t="s">
        <v>14</v>
      </c>
      <c r="H51" s="42" t="s">
        <v>12</v>
      </c>
      <c r="I51" s="42" t="s">
        <v>13</v>
      </c>
      <c r="J51" s="43" t="s">
        <v>14</v>
      </c>
      <c r="K51" s="44" t="s">
        <v>12</v>
      </c>
      <c r="L51" s="45" t="s">
        <v>116</v>
      </c>
      <c r="M51" s="46" t="s">
        <v>14</v>
      </c>
      <c r="N51" s="35"/>
      <c r="O51" s="39" t="s">
        <v>12</v>
      </c>
      <c r="P51" s="40" t="s">
        <v>13</v>
      </c>
      <c r="Q51" s="41" t="s">
        <v>14</v>
      </c>
      <c r="R51" s="42" t="s">
        <v>12</v>
      </c>
      <c r="S51" s="42" t="s">
        <v>13</v>
      </c>
      <c r="T51" s="43" t="s">
        <v>14</v>
      </c>
      <c r="U51" s="44" t="s">
        <v>12</v>
      </c>
      <c r="V51" s="45" t="s">
        <v>116</v>
      </c>
      <c r="W51" s="46" t="s">
        <v>14</v>
      </c>
      <c r="X51" s="35"/>
      <c r="Y51" s="35"/>
      <c r="Z51" s="39" t="s">
        <v>12</v>
      </c>
      <c r="AA51" s="40" t="s">
        <v>13</v>
      </c>
      <c r="AB51" s="41" t="s">
        <v>14</v>
      </c>
      <c r="AC51" s="42" t="s">
        <v>12</v>
      </c>
      <c r="AD51" s="42" t="s">
        <v>13</v>
      </c>
      <c r="AE51" s="43" t="s">
        <v>14</v>
      </c>
      <c r="AF51" s="44" t="s">
        <v>12</v>
      </c>
      <c r="AG51" s="45" t="s">
        <v>116</v>
      </c>
      <c r="AH51" s="46" t="s">
        <v>14</v>
      </c>
    </row>
    <row r="52" ht="13.5" customHeight="1">
      <c r="A52" s="47" t="s">
        <v>117</v>
      </c>
      <c r="B52" s="12">
        <v>74.833</v>
      </c>
      <c r="C52" s="12">
        <f t="shared" ref="C52:C62" si="64">B52/$B$63</f>
        <v>0.6954481246</v>
      </c>
      <c r="D52" s="12">
        <v>8.1444</v>
      </c>
      <c r="E52" s="39">
        <v>740.0</v>
      </c>
      <c r="F52" s="40">
        <v>820.0</v>
      </c>
      <c r="G52" s="41">
        <v>910.0</v>
      </c>
      <c r="H52" s="42">
        <v>0.079</v>
      </c>
      <c r="I52" s="42">
        <v>1.1480588235000002</v>
      </c>
      <c r="J52" s="43">
        <v>3.654</v>
      </c>
      <c r="K52" s="44">
        <v>0.2</v>
      </c>
      <c r="L52" s="48">
        <v>5.0</v>
      </c>
      <c r="M52" s="49">
        <v>15.0</v>
      </c>
      <c r="N52" s="35"/>
      <c r="O52" s="39">
        <f t="shared" ref="O52:O62" si="65">C52*D52*E52*10^(-3)</f>
        <v>4.191365702</v>
      </c>
      <c r="P52" s="40">
        <f t="shared" ref="P52:P62" si="66">C52*D52*F52*10^(-3)</f>
        <v>4.644486319</v>
      </c>
      <c r="Q52" s="41">
        <f t="shared" ref="Q52:Q62" si="67">C52*D52*G52*10^(-3)</f>
        <v>5.154247012</v>
      </c>
      <c r="R52" s="42">
        <f t="shared" ref="R52:R62" si="68">(C52*D52*H52*3.6*10^(-3))*10^(9)</f>
        <v>1610843.792</v>
      </c>
      <c r="S52" s="42">
        <f t="shared" ref="S52:S62" si="69">(C52*D52*I52*3.6*10^(-3))*10^(9)</f>
        <v>23409410.48</v>
      </c>
      <c r="T52" s="43">
        <f t="shared" ref="T52:T62" si="70">(C52*D52*J52*3.6*10^(-3))*10^(9)</f>
        <v>74506622.97</v>
      </c>
      <c r="U52" s="44">
        <f t="shared" ref="U52:U62" si="71">C52*D52*10^(-3)*K52*10^9</f>
        <v>1132801.541</v>
      </c>
      <c r="V52" s="48">
        <f t="shared" ref="V52:V62" si="72">C52*D52*10^(-3)*L52*10^9</f>
        <v>28320038.53</v>
      </c>
      <c r="W52" s="49">
        <f t="shared" ref="W52:W62" si="73">C52*D52*10^(-3)*M52*10^9</f>
        <v>84960115.59</v>
      </c>
      <c r="X52" s="35"/>
      <c r="Y52" s="12">
        <v>97.6</v>
      </c>
      <c r="Z52" s="39">
        <f t="shared" ref="Z52:Z62" si="74">C52*Y52*E52*10^(-3)</f>
        <v>50.22804535</v>
      </c>
      <c r="AA52" s="40">
        <f t="shared" ref="AA52:AA62" si="75">C52*Y52*F52*10^(-3)</f>
        <v>55.65810431</v>
      </c>
      <c r="AB52" s="41">
        <f t="shared" ref="AB52:AB62" si="76">C52*Y52*G52*10^(-3)</f>
        <v>61.76692063</v>
      </c>
      <c r="AC52" s="42">
        <f t="shared" ref="AC52:AC62" si="77">(C52*Y52*H52*3.6*10^(-3))*10^(9)</f>
        <v>19303859.59</v>
      </c>
      <c r="AD52" s="42">
        <f t="shared" ref="AD52:AD62" si="78">(C52*Y52*I52*3.6*10^(-3))*10^(9)</f>
        <v>280531219.4</v>
      </c>
      <c r="AE52" s="43">
        <f t="shared" ref="AE52:AE62" si="79">(C52*Y52*J52*3.6*10^(-3))*10^(9)</f>
        <v>892864594.3</v>
      </c>
      <c r="AF52" s="44">
        <f t="shared" ref="AF52:AF62" si="80">C52*Y52*10^(-3)*K52*10^9</f>
        <v>13575147.39</v>
      </c>
      <c r="AG52" s="48">
        <f t="shared" ref="AG52:AG62" si="81">C52*Y52*10^(-3)*L52*10^9</f>
        <v>339378684.8</v>
      </c>
      <c r="AH52" s="49">
        <f t="shared" ref="AH52:AH62" si="82">C52*Y52*10^(-3)*M52*10^9</f>
        <v>1018136054</v>
      </c>
    </row>
    <row r="53" ht="13.5" customHeight="1">
      <c r="A53" s="47" t="s">
        <v>118</v>
      </c>
      <c r="B53" s="12">
        <v>0.063</v>
      </c>
      <c r="C53" s="12">
        <f t="shared" si="64"/>
        <v>0.0005854800937</v>
      </c>
      <c r="D53" s="12">
        <v>8.1444</v>
      </c>
      <c r="E53" s="39">
        <v>657.0</v>
      </c>
      <c r="F53" s="40">
        <v>702.0</v>
      </c>
      <c r="G53" s="41">
        <v>866.0</v>
      </c>
      <c r="H53" s="42">
        <v>0.214</v>
      </c>
      <c r="I53" s="42">
        <v>0.82</v>
      </c>
      <c r="J53" s="43">
        <v>2.7439999999999998</v>
      </c>
      <c r="K53" s="44">
        <v>0.1</v>
      </c>
      <c r="L53" s="45">
        <v>0.4</v>
      </c>
      <c r="M53" s="46">
        <v>0.6</v>
      </c>
      <c r="N53" s="35"/>
      <c r="O53" s="39">
        <f t="shared" si="65"/>
        <v>0.003132828337</v>
      </c>
      <c r="P53" s="40">
        <f t="shared" si="66"/>
        <v>0.003347405621</v>
      </c>
      <c r="Q53" s="41">
        <f t="shared" si="67"/>
        <v>0.004129420609</v>
      </c>
      <c r="R53" s="42">
        <f t="shared" si="68"/>
        <v>3673.563091</v>
      </c>
      <c r="S53" s="42">
        <f t="shared" si="69"/>
        <v>14076.26979</v>
      </c>
      <c r="T53" s="43">
        <f t="shared" si="70"/>
        <v>47104.00525</v>
      </c>
      <c r="U53" s="44">
        <f t="shared" si="71"/>
        <v>476.8384075</v>
      </c>
      <c r="V53" s="48">
        <f t="shared" si="72"/>
        <v>1907.35363</v>
      </c>
      <c r="W53" s="49">
        <f t="shared" si="73"/>
        <v>2861.030445</v>
      </c>
      <c r="X53" s="35"/>
      <c r="Y53" s="12">
        <v>97.6</v>
      </c>
      <c r="Z53" s="39">
        <f t="shared" si="74"/>
        <v>0.03754285714</v>
      </c>
      <c r="AA53" s="40">
        <f t="shared" si="75"/>
        <v>0.04011428571</v>
      </c>
      <c r="AB53" s="41">
        <f t="shared" si="76"/>
        <v>0.04948571429</v>
      </c>
      <c r="AC53" s="42">
        <f t="shared" si="77"/>
        <v>44022.85714</v>
      </c>
      <c r="AD53" s="42">
        <f t="shared" si="78"/>
        <v>168685.7143</v>
      </c>
      <c r="AE53" s="43">
        <f t="shared" si="79"/>
        <v>564480</v>
      </c>
      <c r="AF53" s="44">
        <f t="shared" si="80"/>
        <v>5714.285714</v>
      </c>
      <c r="AG53" s="48">
        <f t="shared" si="81"/>
        <v>22857.14286</v>
      </c>
      <c r="AH53" s="49">
        <f t="shared" si="82"/>
        <v>34285.71429</v>
      </c>
    </row>
    <row r="54" ht="13.5" customHeight="1">
      <c r="A54" s="47" t="s">
        <v>119</v>
      </c>
      <c r="B54" s="12">
        <v>21.467</v>
      </c>
      <c r="C54" s="12">
        <f t="shared" si="64"/>
        <v>0.1995000186</v>
      </c>
      <c r="D54" s="12">
        <v>8.1444</v>
      </c>
      <c r="E54" s="39">
        <v>410.0</v>
      </c>
      <c r="F54" s="40">
        <v>490.0</v>
      </c>
      <c r="G54" s="41">
        <v>650.0</v>
      </c>
      <c r="H54" s="42">
        <v>0.076</v>
      </c>
      <c r="I54" s="42">
        <v>0.5820000000000001</v>
      </c>
      <c r="J54" s="43">
        <v>2.794</v>
      </c>
      <c r="K54" s="44">
        <v>0.1</v>
      </c>
      <c r="L54" s="45">
        <v>0.2</v>
      </c>
      <c r="M54" s="46">
        <v>1.0</v>
      </c>
      <c r="N54" s="35"/>
      <c r="O54" s="39">
        <f t="shared" si="65"/>
        <v>0.6661712601</v>
      </c>
      <c r="P54" s="40">
        <f t="shared" si="66"/>
        <v>0.7961558962</v>
      </c>
      <c r="Q54" s="41">
        <f t="shared" si="67"/>
        <v>1.056125168</v>
      </c>
      <c r="R54" s="42">
        <f t="shared" si="68"/>
        <v>444547.4555</v>
      </c>
      <c r="S54" s="42">
        <f t="shared" si="69"/>
        <v>3404297.62</v>
      </c>
      <c r="T54" s="43">
        <f t="shared" si="70"/>
        <v>16342968.3</v>
      </c>
      <c r="U54" s="44">
        <f t="shared" si="71"/>
        <v>162480.7951</v>
      </c>
      <c r="V54" s="48">
        <f t="shared" si="72"/>
        <v>324961.5903</v>
      </c>
      <c r="W54" s="49">
        <f t="shared" si="73"/>
        <v>1624807.951</v>
      </c>
      <c r="X54" s="35"/>
      <c r="Y54" s="12">
        <v>97.6</v>
      </c>
      <c r="Z54" s="39">
        <f t="shared" si="74"/>
        <v>7.983192744</v>
      </c>
      <c r="AA54" s="40">
        <f t="shared" si="75"/>
        <v>9.540888889</v>
      </c>
      <c r="AB54" s="41">
        <f t="shared" si="76"/>
        <v>12.65628118</v>
      </c>
      <c r="AC54" s="42">
        <f t="shared" si="77"/>
        <v>5327320.816</v>
      </c>
      <c r="AD54" s="42">
        <f t="shared" si="78"/>
        <v>40796062.04</v>
      </c>
      <c r="AE54" s="43">
        <f t="shared" si="79"/>
        <v>195849136.3</v>
      </c>
      <c r="AF54" s="44">
        <f t="shared" si="80"/>
        <v>1947120.181</v>
      </c>
      <c r="AG54" s="48">
        <f t="shared" si="81"/>
        <v>3894240.363</v>
      </c>
      <c r="AH54" s="49">
        <f t="shared" si="82"/>
        <v>19471201.81</v>
      </c>
    </row>
    <row r="55" ht="13.5" customHeight="1">
      <c r="A55" s="47" t="s">
        <v>120</v>
      </c>
      <c r="B55" s="12">
        <v>0.0</v>
      </c>
      <c r="C55" s="12">
        <f t="shared" si="64"/>
        <v>0</v>
      </c>
      <c r="D55" s="12">
        <v>8.1444</v>
      </c>
      <c r="E55" s="39">
        <v>3.7</v>
      </c>
      <c r="F55" s="40">
        <v>12.0</v>
      </c>
      <c r="G55" s="41">
        <v>110.0</v>
      </c>
      <c r="H55" s="42">
        <v>0.018</v>
      </c>
      <c r="I55" s="42">
        <v>0.2478118532</v>
      </c>
      <c r="J55" s="43">
        <v>3.004</v>
      </c>
      <c r="K55" s="44">
        <v>0.1</v>
      </c>
      <c r="L55" s="45">
        <v>0.1</v>
      </c>
      <c r="M55" s="46">
        <v>1.0</v>
      </c>
      <c r="N55" s="35"/>
      <c r="O55" s="39">
        <f t="shared" si="65"/>
        <v>0</v>
      </c>
      <c r="P55" s="40">
        <f t="shared" si="66"/>
        <v>0</v>
      </c>
      <c r="Q55" s="41">
        <f t="shared" si="67"/>
        <v>0</v>
      </c>
      <c r="R55" s="42">
        <f t="shared" si="68"/>
        <v>0</v>
      </c>
      <c r="S55" s="42">
        <f t="shared" si="69"/>
        <v>0</v>
      </c>
      <c r="T55" s="43">
        <f t="shared" si="70"/>
        <v>0</v>
      </c>
      <c r="U55" s="44">
        <f t="shared" si="71"/>
        <v>0</v>
      </c>
      <c r="V55" s="48">
        <f t="shared" si="72"/>
        <v>0</v>
      </c>
      <c r="W55" s="49">
        <f t="shared" si="73"/>
        <v>0</v>
      </c>
      <c r="X55" s="35"/>
      <c r="Y55" s="12">
        <v>97.6</v>
      </c>
      <c r="Z55" s="39">
        <f t="shared" si="74"/>
        <v>0</v>
      </c>
      <c r="AA55" s="40">
        <f t="shared" si="75"/>
        <v>0</v>
      </c>
      <c r="AB55" s="41">
        <f t="shared" si="76"/>
        <v>0</v>
      </c>
      <c r="AC55" s="42">
        <f t="shared" si="77"/>
        <v>0</v>
      </c>
      <c r="AD55" s="42">
        <f t="shared" si="78"/>
        <v>0</v>
      </c>
      <c r="AE55" s="43">
        <f t="shared" si="79"/>
        <v>0</v>
      </c>
      <c r="AF55" s="44">
        <f t="shared" si="80"/>
        <v>0</v>
      </c>
      <c r="AG55" s="48">
        <f t="shared" si="81"/>
        <v>0</v>
      </c>
      <c r="AH55" s="49">
        <f t="shared" si="82"/>
        <v>0</v>
      </c>
    </row>
    <row r="56" ht="13.5" customHeight="1">
      <c r="A56" s="47" t="s">
        <v>121</v>
      </c>
      <c r="B56" s="12">
        <v>10.395</v>
      </c>
      <c r="C56" s="12">
        <f t="shared" si="64"/>
        <v>0.09660421546</v>
      </c>
      <c r="D56" s="12">
        <v>8.1444</v>
      </c>
      <c r="E56" s="39">
        <v>1.0</v>
      </c>
      <c r="F56" s="40">
        <v>24.0</v>
      </c>
      <c r="G56" s="41">
        <v>2200.0</v>
      </c>
      <c r="H56" s="42">
        <v>0.3</v>
      </c>
      <c r="I56" s="42">
        <v>9.305266939500001</v>
      </c>
      <c r="J56" s="43">
        <v>851.554</v>
      </c>
      <c r="K56" s="44">
        <v>3.3</v>
      </c>
      <c r="L56" s="48">
        <v>10.0</v>
      </c>
      <c r="M56" s="49">
        <v>16.9</v>
      </c>
      <c r="N56" s="35"/>
      <c r="O56" s="39">
        <f t="shared" si="65"/>
        <v>0.0007867833724</v>
      </c>
      <c r="P56" s="40">
        <f t="shared" si="66"/>
        <v>0.01888280094</v>
      </c>
      <c r="Q56" s="41">
        <f t="shared" si="67"/>
        <v>1.730923419</v>
      </c>
      <c r="R56" s="42">
        <f t="shared" si="68"/>
        <v>849726.0422</v>
      </c>
      <c r="S56" s="42">
        <f t="shared" si="69"/>
        <v>26356425.49</v>
      </c>
      <c r="T56" s="43">
        <f t="shared" si="70"/>
        <v>2411958700</v>
      </c>
      <c r="U56" s="44">
        <f t="shared" si="71"/>
        <v>2596385.129</v>
      </c>
      <c r="V56" s="48">
        <f t="shared" si="72"/>
        <v>7867833.724</v>
      </c>
      <c r="W56" s="49">
        <f t="shared" si="73"/>
        <v>13296638.99</v>
      </c>
      <c r="X56" s="35"/>
      <c r="Y56" s="12">
        <v>97.6</v>
      </c>
      <c r="Z56" s="39">
        <f t="shared" si="74"/>
        <v>0.009428571429</v>
      </c>
      <c r="AA56" s="40">
        <f t="shared" si="75"/>
        <v>0.2262857143</v>
      </c>
      <c r="AB56" s="41">
        <f t="shared" si="76"/>
        <v>20.74285714</v>
      </c>
      <c r="AC56" s="42">
        <f t="shared" si="77"/>
        <v>10182857.14</v>
      </c>
      <c r="AD56" s="42">
        <f t="shared" si="78"/>
        <v>315847346.4</v>
      </c>
      <c r="AE56" s="43">
        <f t="shared" si="79"/>
        <v>28904175771</v>
      </c>
      <c r="AF56" s="44">
        <f t="shared" si="80"/>
        <v>31114285.71</v>
      </c>
      <c r="AG56" s="48">
        <f t="shared" si="81"/>
        <v>94285714.29</v>
      </c>
      <c r="AH56" s="49">
        <f t="shared" si="82"/>
        <v>159342857.1</v>
      </c>
    </row>
    <row r="57" ht="13.5" customHeight="1">
      <c r="A57" s="47" t="s">
        <v>122</v>
      </c>
      <c r="B57" s="12">
        <v>0.001</v>
      </c>
      <c r="C57" s="12">
        <f t="shared" si="64"/>
        <v>0.00000929333482</v>
      </c>
      <c r="D57" s="12">
        <v>8.1444</v>
      </c>
      <c r="E57" s="39">
        <v>130.0</v>
      </c>
      <c r="F57" s="40">
        <v>230.0</v>
      </c>
      <c r="G57" s="50">
        <v>420.0</v>
      </c>
      <c r="H57" s="42">
        <v>20.0</v>
      </c>
      <c r="I57" s="42">
        <v>35.2904137931</v>
      </c>
      <c r="J57" s="43">
        <v>65.554</v>
      </c>
      <c r="K57" s="44">
        <v>13.0</v>
      </c>
      <c r="L57" s="48">
        <v>500.0</v>
      </c>
      <c r="M57" s="49">
        <v>810.0</v>
      </c>
      <c r="N57" s="35"/>
      <c r="O57" s="39">
        <f t="shared" si="65"/>
        <v>0.000009839522694</v>
      </c>
      <c r="P57" s="40">
        <f t="shared" si="66"/>
        <v>0.00001740838631</v>
      </c>
      <c r="Q57" s="41">
        <f t="shared" si="67"/>
        <v>0.00003178922717</v>
      </c>
      <c r="R57" s="42">
        <f t="shared" si="68"/>
        <v>5449.5818</v>
      </c>
      <c r="S57" s="42">
        <f t="shared" si="69"/>
        <v>9615.899836</v>
      </c>
      <c r="T57" s="43">
        <f t="shared" si="70"/>
        <v>17862.09427</v>
      </c>
      <c r="U57" s="44">
        <f t="shared" si="71"/>
        <v>983.9522694</v>
      </c>
      <c r="V57" s="48">
        <f t="shared" si="72"/>
        <v>37844.31806</v>
      </c>
      <c r="W57" s="49">
        <f t="shared" si="73"/>
        <v>61307.79525</v>
      </c>
      <c r="X57" s="35"/>
      <c r="Y57" s="12">
        <v>97.6</v>
      </c>
      <c r="Z57" s="39">
        <f t="shared" si="74"/>
        <v>0.0001179138322</v>
      </c>
      <c r="AA57" s="40">
        <f t="shared" si="75"/>
        <v>0.00020861678</v>
      </c>
      <c r="AB57" s="41">
        <f t="shared" si="76"/>
        <v>0.000380952381</v>
      </c>
      <c r="AC57" s="42">
        <f t="shared" si="77"/>
        <v>65306.12245</v>
      </c>
      <c r="AD57" s="42">
        <f t="shared" si="78"/>
        <v>115234.0042</v>
      </c>
      <c r="AE57" s="43">
        <f t="shared" si="79"/>
        <v>214053.8776</v>
      </c>
      <c r="AF57" s="44">
        <f t="shared" si="80"/>
        <v>11791.38322</v>
      </c>
      <c r="AG57" s="48">
        <f t="shared" si="81"/>
        <v>453514.7392</v>
      </c>
      <c r="AH57" s="49">
        <f t="shared" si="82"/>
        <v>734693.8776</v>
      </c>
    </row>
    <row r="58" ht="13.5" customHeight="1">
      <c r="A58" s="32" t="s">
        <v>123</v>
      </c>
      <c r="B58" s="51">
        <v>0.0</v>
      </c>
      <c r="C58" s="12">
        <f t="shared" si="64"/>
        <v>0</v>
      </c>
      <c r="D58" s="12">
        <v>8.1444</v>
      </c>
      <c r="E58" s="39">
        <v>7.0</v>
      </c>
      <c r="F58" s="40">
        <v>11.0</v>
      </c>
      <c r="G58" s="41">
        <v>56.0</v>
      </c>
      <c r="H58" s="42">
        <v>2.0E-4</v>
      </c>
      <c r="I58" s="42">
        <v>0.11828163270000001</v>
      </c>
      <c r="J58" s="43">
        <v>1.5552000000000001</v>
      </c>
      <c r="K58" s="44">
        <v>0.3</v>
      </c>
      <c r="L58" s="48">
        <v>1.0</v>
      </c>
      <c r="M58" s="49">
        <v>1.3</v>
      </c>
      <c r="N58" s="35"/>
      <c r="O58" s="39">
        <f t="shared" si="65"/>
        <v>0</v>
      </c>
      <c r="P58" s="40">
        <f t="shared" si="66"/>
        <v>0</v>
      </c>
      <c r="Q58" s="41">
        <f t="shared" si="67"/>
        <v>0</v>
      </c>
      <c r="R58" s="42">
        <f t="shared" si="68"/>
        <v>0</v>
      </c>
      <c r="S58" s="42">
        <f t="shared" si="69"/>
        <v>0</v>
      </c>
      <c r="T58" s="43">
        <f t="shared" si="70"/>
        <v>0</v>
      </c>
      <c r="U58" s="44">
        <f t="shared" si="71"/>
        <v>0</v>
      </c>
      <c r="V58" s="48">
        <f t="shared" si="72"/>
        <v>0</v>
      </c>
      <c r="W58" s="49">
        <f t="shared" si="73"/>
        <v>0</v>
      </c>
      <c r="X58" s="35"/>
      <c r="Y58" s="12">
        <v>97.6</v>
      </c>
      <c r="Z58" s="39">
        <f t="shared" si="74"/>
        <v>0</v>
      </c>
      <c r="AA58" s="40">
        <f t="shared" si="75"/>
        <v>0</v>
      </c>
      <c r="AB58" s="41">
        <f t="shared" si="76"/>
        <v>0</v>
      </c>
      <c r="AC58" s="42">
        <f t="shared" si="77"/>
        <v>0</v>
      </c>
      <c r="AD58" s="42">
        <f t="shared" si="78"/>
        <v>0</v>
      </c>
      <c r="AE58" s="43">
        <f t="shared" si="79"/>
        <v>0</v>
      </c>
      <c r="AF58" s="44">
        <f t="shared" si="80"/>
        <v>0</v>
      </c>
      <c r="AG58" s="48">
        <f t="shared" si="81"/>
        <v>0</v>
      </c>
      <c r="AH58" s="49">
        <f t="shared" si="82"/>
        <v>0</v>
      </c>
    </row>
    <row r="59" ht="13.5" customHeight="1">
      <c r="A59" s="32" t="s">
        <v>124</v>
      </c>
      <c r="B59" s="12">
        <v>0.461</v>
      </c>
      <c r="C59" s="12">
        <f t="shared" si="64"/>
        <v>0.004284227352</v>
      </c>
      <c r="D59" s="12">
        <v>8.1444</v>
      </c>
      <c r="E59" s="39">
        <v>8.0</v>
      </c>
      <c r="F59" s="40">
        <v>12.0</v>
      </c>
      <c r="G59" s="41">
        <v>35.0</v>
      </c>
      <c r="H59" s="42">
        <v>2.0E-4</v>
      </c>
      <c r="I59" s="42">
        <v>0.11834814810000001</v>
      </c>
      <c r="J59" s="43">
        <v>1.5552000000000001</v>
      </c>
      <c r="K59" s="44">
        <v>0.3</v>
      </c>
      <c r="L59" s="48">
        <v>1.0</v>
      </c>
      <c r="M59" s="49">
        <v>1.3</v>
      </c>
      <c r="N59" s="35"/>
      <c r="O59" s="39">
        <f t="shared" si="65"/>
        <v>0.00027913969</v>
      </c>
      <c r="P59" s="40">
        <f t="shared" si="66"/>
        <v>0.000418709535</v>
      </c>
      <c r="Q59" s="41">
        <f t="shared" si="67"/>
        <v>0.001221236144</v>
      </c>
      <c r="R59" s="42">
        <f t="shared" si="68"/>
        <v>25.1225721</v>
      </c>
      <c r="S59" s="42">
        <f t="shared" si="69"/>
        <v>14866.04942</v>
      </c>
      <c r="T59" s="43">
        <f t="shared" si="70"/>
        <v>195353.1206</v>
      </c>
      <c r="U59" s="44">
        <f t="shared" si="71"/>
        <v>10467.73837</v>
      </c>
      <c r="V59" s="48">
        <f t="shared" si="72"/>
        <v>34892.46125</v>
      </c>
      <c r="W59" s="49">
        <f t="shared" si="73"/>
        <v>45360.19962</v>
      </c>
      <c r="X59" s="35"/>
      <c r="Y59" s="12">
        <v>97.6</v>
      </c>
      <c r="Z59" s="39">
        <f t="shared" si="74"/>
        <v>0.003345124717</v>
      </c>
      <c r="AA59" s="40">
        <f t="shared" si="75"/>
        <v>0.005017687075</v>
      </c>
      <c r="AB59" s="41">
        <f t="shared" si="76"/>
        <v>0.01463492063</v>
      </c>
      <c r="AC59" s="42">
        <f t="shared" si="77"/>
        <v>301.0612245</v>
      </c>
      <c r="AD59" s="42">
        <f t="shared" si="78"/>
        <v>178150.1919</v>
      </c>
      <c r="AE59" s="43">
        <f t="shared" si="79"/>
        <v>2341052.082</v>
      </c>
      <c r="AF59" s="44">
        <f t="shared" si="80"/>
        <v>125442.1769</v>
      </c>
      <c r="AG59" s="48">
        <f t="shared" si="81"/>
        <v>418140.5896</v>
      </c>
      <c r="AH59" s="49">
        <f t="shared" si="82"/>
        <v>543582.7664</v>
      </c>
    </row>
    <row r="60" ht="13.5" customHeight="1">
      <c r="A60" s="32" t="s">
        <v>125</v>
      </c>
      <c r="B60" s="12">
        <v>0.384</v>
      </c>
      <c r="C60" s="12">
        <f t="shared" si="64"/>
        <v>0.003568640571</v>
      </c>
      <c r="D60" s="12">
        <v>8.1444</v>
      </c>
      <c r="E60" s="39">
        <v>18.0</v>
      </c>
      <c r="F60" s="40">
        <v>48.0</v>
      </c>
      <c r="G60" s="41">
        <v>180.0</v>
      </c>
      <c r="H60" s="42">
        <v>0.0064</v>
      </c>
      <c r="I60" s="42">
        <v>0.17932592590000002</v>
      </c>
      <c r="J60" s="43">
        <v>1.857</v>
      </c>
      <c r="K60" s="44">
        <v>0.3</v>
      </c>
      <c r="L60" s="45">
        <v>10.0</v>
      </c>
      <c r="M60" s="46">
        <v>15.0</v>
      </c>
      <c r="N60" s="35"/>
      <c r="O60" s="39">
        <f t="shared" si="65"/>
        <v>0.0005231598528</v>
      </c>
      <c r="P60" s="40">
        <f t="shared" si="66"/>
        <v>0.001395092941</v>
      </c>
      <c r="Q60" s="41">
        <f t="shared" si="67"/>
        <v>0.005231598528</v>
      </c>
      <c r="R60" s="42">
        <f t="shared" si="68"/>
        <v>669.6446116</v>
      </c>
      <c r="S60" s="42">
        <f t="shared" si="69"/>
        <v>18763.225</v>
      </c>
      <c r="T60" s="43">
        <f t="shared" si="70"/>
        <v>194301.5693</v>
      </c>
      <c r="U60" s="44">
        <f t="shared" si="71"/>
        <v>8719.33088</v>
      </c>
      <c r="V60" s="48">
        <f t="shared" si="72"/>
        <v>290644.3627</v>
      </c>
      <c r="W60" s="49">
        <f t="shared" si="73"/>
        <v>435966.544</v>
      </c>
      <c r="X60" s="35"/>
      <c r="Y60" s="12">
        <v>97.6</v>
      </c>
      <c r="Z60" s="39">
        <f t="shared" si="74"/>
        <v>0.006269387755</v>
      </c>
      <c r="AA60" s="40">
        <f t="shared" si="75"/>
        <v>0.01671836735</v>
      </c>
      <c r="AB60" s="41">
        <f t="shared" si="76"/>
        <v>0.06269387755</v>
      </c>
      <c r="AC60" s="42">
        <f t="shared" si="77"/>
        <v>8024.816327</v>
      </c>
      <c r="AD60" s="42">
        <f t="shared" si="78"/>
        <v>224852.7528</v>
      </c>
      <c r="AE60" s="43">
        <f t="shared" si="79"/>
        <v>2328450.612</v>
      </c>
      <c r="AF60" s="44">
        <f t="shared" si="80"/>
        <v>104489.7959</v>
      </c>
      <c r="AG60" s="48">
        <f t="shared" si="81"/>
        <v>3482993.197</v>
      </c>
      <c r="AH60" s="49">
        <f t="shared" si="82"/>
        <v>5224489.796</v>
      </c>
    </row>
    <row r="61" ht="13.5" customHeight="1">
      <c r="A61" s="32" t="s">
        <v>126</v>
      </c>
      <c r="B61" s="12">
        <v>0.0</v>
      </c>
      <c r="C61" s="12">
        <f t="shared" si="64"/>
        <v>0</v>
      </c>
      <c r="D61" s="12">
        <v>8.1444</v>
      </c>
      <c r="E61" s="39">
        <v>6.0</v>
      </c>
      <c r="F61" s="40">
        <v>38.0</v>
      </c>
      <c r="G61" s="41">
        <v>79.0</v>
      </c>
      <c r="H61" s="42">
        <v>0.0073</v>
      </c>
      <c r="I61" s="42">
        <v>0.4548123288</v>
      </c>
      <c r="J61" s="43">
        <v>2.313</v>
      </c>
      <c r="K61" s="44">
        <v>0.3</v>
      </c>
      <c r="L61" s="45">
        <v>2.5</v>
      </c>
      <c r="M61" s="46">
        <v>5.1</v>
      </c>
      <c r="N61" s="35"/>
      <c r="O61" s="39">
        <f t="shared" si="65"/>
        <v>0</v>
      </c>
      <c r="P61" s="40">
        <f t="shared" si="66"/>
        <v>0</v>
      </c>
      <c r="Q61" s="41">
        <f t="shared" si="67"/>
        <v>0</v>
      </c>
      <c r="R61" s="42">
        <f t="shared" si="68"/>
        <v>0</v>
      </c>
      <c r="S61" s="42">
        <f t="shared" si="69"/>
        <v>0</v>
      </c>
      <c r="T61" s="43">
        <f t="shared" si="70"/>
        <v>0</v>
      </c>
      <c r="U61" s="44">
        <f t="shared" si="71"/>
        <v>0</v>
      </c>
      <c r="V61" s="48">
        <f t="shared" si="72"/>
        <v>0</v>
      </c>
      <c r="W61" s="49">
        <f t="shared" si="73"/>
        <v>0</v>
      </c>
      <c r="X61" s="35"/>
      <c r="Y61" s="12">
        <v>97.6</v>
      </c>
      <c r="Z61" s="39">
        <f t="shared" si="74"/>
        <v>0</v>
      </c>
      <c r="AA61" s="40">
        <f t="shared" si="75"/>
        <v>0</v>
      </c>
      <c r="AB61" s="41">
        <f t="shared" si="76"/>
        <v>0</v>
      </c>
      <c r="AC61" s="42">
        <f t="shared" si="77"/>
        <v>0</v>
      </c>
      <c r="AD61" s="42">
        <f t="shared" si="78"/>
        <v>0</v>
      </c>
      <c r="AE61" s="43">
        <f t="shared" si="79"/>
        <v>0</v>
      </c>
      <c r="AF61" s="44">
        <f t="shared" si="80"/>
        <v>0</v>
      </c>
      <c r="AG61" s="48">
        <f t="shared" si="81"/>
        <v>0</v>
      </c>
      <c r="AH61" s="49">
        <f t="shared" si="82"/>
        <v>0</v>
      </c>
    </row>
    <row r="62" ht="13.5" customHeight="1">
      <c r="A62" s="32" t="s">
        <v>127</v>
      </c>
      <c r="B62" s="51">
        <v>0.0</v>
      </c>
      <c r="C62" s="12">
        <f t="shared" si="64"/>
        <v>0</v>
      </c>
      <c r="D62" s="12">
        <v>8.1444</v>
      </c>
      <c r="E62" s="52">
        <v>8.8</v>
      </c>
      <c r="F62" s="53">
        <v>27.0</v>
      </c>
      <c r="G62" s="54">
        <v>63.0</v>
      </c>
      <c r="H62" s="55">
        <v>0.118</v>
      </c>
      <c r="I62" s="55">
        <v>0.9284059041</v>
      </c>
      <c r="J62" s="56">
        <v>3.734</v>
      </c>
      <c r="K62" s="57">
        <v>7.8</v>
      </c>
      <c r="L62" s="58">
        <v>15.0</v>
      </c>
      <c r="M62" s="59">
        <v>19.3</v>
      </c>
      <c r="N62" s="35"/>
      <c r="O62" s="39">
        <f t="shared" si="65"/>
        <v>0</v>
      </c>
      <c r="P62" s="40">
        <f t="shared" si="66"/>
        <v>0</v>
      </c>
      <c r="Q62" s="41">
        <f t="shared" si="67"/>
        <v>0</v>
      </c>
      <c r="R62" s="42">
        <f t="shared" si="68"/>
        <v>0</v>
      </c>
      <c r="S62" s="42">
        <f t="shared" si="69"/>
        <v>0</v>
      </c>
      <c r="T62" s="43">
        <f t="shared" si="70"/>
        <v>0</v>
      </c>
      <c r="U62" s="44">
        <f t="shared" si="71"/>
        <v>0</v>
      </c>
      <c r="V62" s="48">
        <f t="shared" si="72"/>
        <v>0</v>
      </c>
      <c r="W62" s="49">
        <f t="shared" si="73"/>
        <v>0</v>
      </c>
      <c r="X62" s="35"/>
      <c r="Y62" s="12">
        <v>97.6</v>
      </c>
      <c r="Z62" s="39">
        <f t="shared" si="74"/>
        <v>0</v>
      </c>
      <c r="AA62" s="40">
        <f t="shared" si="75"/>
        <v>0</v>
      </c>
      <c r="AB62" s="41">
        <f t="shared" si="76"/>
        <v>0</v>
      </c>
      <c r="AC62" s="42">
        <f t="shared" si="77"/>
        <v>0</v>
      </c>
      <c r="AD62" s="42">
        <f t="shared" si="78"/>
        <v>0</v>
      </c>
      <c r="AE62" s="43">
        <f t="shared" si="79"/>
        <v>0</v>
      </c>
      <c r="AF62" s="44">
        <f t="shared" si="80"/>
        <v>0</v>
      </c>
      <c r="AG62" s="48">
        <f t="shared" si="81"/>
        <v>0</v>
      </c>
      <c r="AH62" s="49">
        <f t="shared" si="82"/>
        <v>0</v>
      </c>
    </row>
    <row r="63" ht="13.5" customHeight="1">
      <c r="A63" s="60" t="s">
        <v>133</v>
      </c>
      <c r="B63" s="61">
        <f>SUM(B52:B62)</f>
        <v>107.604</v>
      </c>
      <c r="C63" s="21"/>
      <c r="D63" s="21"/>
      <c r="E63" s="60"/>
      <c r="F63" s="60"/>
      <c r="G63" s="60"/>
      <c r="H63" s="60"/>
      <c r="I63" s="60"/>
      <c r="J63" s="60"/>
      <c r="K63" s="60"/>
      <c r="L63" s="60"/>
      <c r="M63" s="60"/>
      <c r="N63" s="60"/>
      <c r="O63" s="61">
        <f t="shared" ref="O63:W63" si="83">SUM(O52:O62)</f>
        <v>4.862268713</v>
      </c>
      <c r="P63" s="61">
        <f t="shared" si="83"/>
        <v>5.464703633</v>
      </c>
      <c r="Q63" s="61">
        <f t="shared" si="83"/>
        <v>7.951909645</v>
      </c>
      <c r="R63" s="61">
        <f t="shared" si="83"/>
        <v>2914935.201</v>
      </c>
      <c r="S63" s="61">
        <f t="shared" si="83"/>
        <v>53227455.04</v>
      </c>
      <c r="T63" s="61">
        <f t="shared" si="83"/>
        <v>2503262912</v>
      </c>
      <c r="U63" s="61">
        <f t="shared" si="83"/>
        <v>3912315.325</v>
      </c>
      <c r="V63" s="61">
        <f t="shared" si="83"/>
        <v>36878122.34</v>
      </c>
      <c r="W63" s="61">
        <f t="shared" si="83"/>
        <v>100427058.1</v>
      </c>
      <c r="X63" s="60"/>
      <c r="Y63" s="35"/>
      <c r="Z63" s="61">
        <f t="shared" ref="Z63:AH63" si="84">SUM(Z52:Z62)</f>
        <v>58.26794195</v>
      </c>
      <c r="AA63" s="61">
        <f t="shared" si="84"/>
        <v>65.48733787</v>
      </c>
      <c r="AB63" s="61">
        <f t="shared" si="84"/>
        <v>95.29325442</v>
      </c>
      <c r="AC63" s="61">
        <f t="shared" si="84"/>
        <v>34931692.41</v>
      </c>
      <c r="AD63" s="61">
        <f t="shared" si="84"/>
        <v>637861550.5</v>
      </c>
      <c r="AE63" s="61">
        <f t="shared" si="84"/>
        <v>29998337539</v>
      </c>
      <c r="AF63" s="61">
        <f t="shared" si="84"/>
        <v>46883990.93</v>
      </c>
      <c r="AG63" s="61">
        <f t="shared" si="84"/>
        <v>441936145.1</v>
      </c>
      <c r="AH63" s="61">
        <f t="shared" si="84"/>
        <v>1203487166</v>
      </c>
    </row>
    <row r="64" ht="13.5" customHeight="1">
      <c r="A64" s="35"/>
      <c r="B64" s="35"/>
      <c r="C64" s="12"/>
      <c r="D64" s="12"/>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row>
    <row r="65" ht="13.5" customHeight="1">
      <c r="A65" s="62" t="s">
        <v>19</v>
      </c>
      <c r="B65" s="35"/>
      <c r="C65" s="12"/>
      <c r="D65" s="12"/>
      <c r="E65" s="35"/>
      <c r="F65" s="35"/>
      <c r="G65" s="35"/>
      <c r="H65" s="35"/>
      <c r="I65" s="35"/>
      <c r="J65" s="35"/>
      <c r="K65" s="35"/>
      <c r="L65" s="35"/>
      <c r="M65" s="35"/>
      <c r="N65" s="35"/>
      <c r="O65" s="35"/>
      <c r="P65" s="35"/>
      <c r="Q65" s="35"/>
      <c r="R65" s="35"/>
      <c r="S65" s="35"/>
      <c r="T65" s="35"/>
      <c r="U65" s="35"/>
      <c r="V65" s="35"/>
      <c r="W65" s="35"/>
      <c r="X65" s="35"/>
      <c r="Y65" s="35"/>
      <c r="Z65" s="35"/>
      <c r="AA65" s="35"/>
      <c r="AB65" s="35"/>
      <c r="AC65" s="35"/>
      <c r="AD65" s="35"/>
      <c r="AE65" s="35"/>
      <c r="AF65" s="35"/>
      <c r="AG65" s="35"/>
      <c r="AH65" s="35"/>
    </row>
    <row r="66" ht="13.5" customHeight="1">
      <c r="A66" s="12" t="s">
        <v>105</v>
      </c>
      <c r="C66" s="12"/>
      <c r="D66" s="12"/>
      <c r="E66" s="36" t="s">
        <v>129</v>
      </c>
      <c r="F66" s="3"/>
      <c r="G66" s="4"/>
      <c r="H66" s="37" t="s">
        <v>130</v>
      </c>
      <c r="I66" s="3"/>
      <c r="J66" s="4"/>
      <c r="K66" s="38" t="s">
        <v>131</v>
      </c>
      <c r="L66" s="3"/>
      <c r="M66" s="4"/>
      <c r="N66" s="35"/>
      <c r="O66" s="36" t="s">
        <v>110</v>
      </c>
      <c r="P66" s="3"/>
      <c r="Q66" s="4"/>
      <c r="R66" s="37" t="s">
        <v>111</v>
      </c>
      <c r="S66" s="3"/>
      <c r="T66" s="4"/>
      <c r="U66" s="38" t="s">
        <v>112</v>
      </c>
      <c r="V66" s="3"/>
      <c r="W66" s="4"/>
      <c r="X66" s="35"/>
      <c r="Y66" s="35"/>
      <c r="Z66" s="36" t="s">
        <v>110</v>
      </c>
      <c r="AA66" s="3"/>
      <c r="AB66" s="4"/>
      <c r="AC66" s="37" t="s">
        <v>111</v>
      </c>
      <c r="AD66" s="3"/>
      <c r="AE66" s="4"/>
      <c r="AF66" s="38" t="s">
        <v>112</v>
      </c>
      <c r="AG66" s="3"/>
      <c r="AH66" s="4"/>
    </row>
    <row r="67" ht="13.5" customHeight="1">
      <c r="A67" s="12" t="s">
        <v>94</v>
      </c>
      <c r="B67" s="12" t="s">
        <v>114</v>
      </c>
      <c r="C67" s="12" t="s">
        <v>115</v>
      </c>
      <c r="D67" s="12"/>
      <c r="E67" s="39" t="s">
        <v>12</v>
      </c>
      <c r="F67" s="40" t="s">
        <v>13</v>
      </c>
      <c r="G67" s="41" t="s">
        <v>14</v>
      </c>
      <c r="H67" s="42" t="s">
        <v>12</v>
      </c>
      <c r="I67" s="42" t="s">
        <v>13</v>
      </c>
      <c r="J67" s="43" t="s">
        <v>14</v>
      </c>
      <c r="K67" s="44" t="s">
        <v>12</v>
      </c>
      <c r="L67" s="45" t="s">
        <v>116</v>
      </c>
      <c r="M67" s="46" t="s">
        <v>14</v>
      </c>
      <c r="N67" s="35"/>
      <c r="O67" s="39" t="s">
        <v>12</v>
      </c>
      <c r="P67" s="40" t="s">
        <v>13</v>
      </c>
      <c r="Q67" s="41" t="s">
        <v>14</v>
      </c>
      <c r="R67" s="42" t="s">
        <v>12</v>
      </c>
      <c r="S67" s="42" t="s">
        <v>13</v>
      </c>
      <c r="T67" s="43" t="s">
        <v>14</v>
      </c>
      <c r="U67" s="44" t="s">
        <v>12</v>
      </c>
      <c r="V67" s="45" t="s">
        <v>116</v>
      </c>
      <c r="W67" s="46" t="s">
        <v>14</v>
      </c>
      <c r="X67" s="35"/>
      <c r="Y67" s="35"/>
      <c r="Z67" s="39" t="s">
        <v>12</v>
      </c>
      <c r="AA67" s="40" t="s">
        <v>13</v>
      </c>
      <c r="AB67" s="41" t="s">
        <v>14</v>
      </c>
      <c r="AC67" s="42" t="s">
        <v>12</v>
      </c>
      <c r="AD67" s="42" t="s">
        <v>13</v>
      </c>
      <c r="AE67" s="43" t="s">
        <v>14</v>
      </c>
      <c r="AF67" s="44" t="s">
        <v>12</v>
      </c>
      <c r="AG67" s="45" t="s">
        <v>116</v>
      </c>
      <c r="AH67" s="46" t="s">
        <v>14</v>
      </c>
    </row>
    <row r="68" ht="13.5" customHeight="1">
      <c r="A68" s="47" t="s">
        <v>117</v>
      </c>
      <c r="B68" s="12">
        <v>77.286</v>
      </c>
      <c r="C68" s="12">
        <f t="shared" ref="C68:C78" si="85">B68/$B$79</f>
        <v>0.4533700944</v>
      </c>
      <c r="D68" s="12">
        <v>5.7156</v>
      </c>
      <c r="E68" s="39">
        <v>740.0</v>
      </c>
      <c r="F68" s="40">
        <v>820.0</v>
      </c>
      <c r="G68" s="41">
        <v>910.0</v>
      </c>
      <c r="H68" s="42">
        <v>0.079</v>
      </c>
      <c r="I68" s="42">
        <v>1.1480588235000002</v>
      </c>
      <c r="J68" s="43">
        <v>3.654</v>
      </c>
      <c r="K68" s="44">
        <v>0.2</v>
      </c>
      <c r="L68" s="48">
        <v>5.0</v>
      </c>
      <c r="M68" s="49">
        <v>15.0</v>
      </c>
      <c r="N68" s="35"/>
      <c r="O68" s="39">
        <f t="shared" ref="O68:O78" si="86">C68*D68*E68*10^(-3)</f>
        <v>1.917548763</v>
      </c>
      <c r="P68" s="40">
        <f t="shared" ref="P68:P78" si="87">C68*D68*F68*10^(-3)</f>
        <v>2.124851332</v>
      </c>
      <c r="Q68" s="41">
        <f t="shared" ref="Q68:Q78" si="88">C68*D68*G68*10^(-3)</f>
        <v>2.358066722</v>
      </c>
      <c r="R68" s="42">
        <f t="shared" ref="R68:R78" si="89">(C68*D68*H68*3.6*10^(-3))*10^(9)</f>
        <v>736960.6326</v>
      </c>
      <c r="S68" s="42">
        <f t="shared" ref="S68:S78" si="90">(C68*D68*I68*3.6*10^(-3))*10^(9)</f>
        <v>10709799.45</v>
      </c>
      <c r="T68" s="43">
        <f t="shared" ref="T68:T78" si="91">(C68*D68*J68*3.6*10^(-3))*10^(9)</f>
        <v>34086761.41</v>
      </c>
      <c r="U68" s="44">
        <f t="shared" ref="U68:U78" si="92">C68*D68*10^(-3)*K68*10^9</f>
        <v>518256.4224</v>
      </c>
      <c r="V68" s="48">
        <f t="shared" ref="V68:V78" si="93">C68*D68*10^(-3)*L68*10^9</f>
        <v>12956410.56</v>
      </c>
      <c r="W68" s="49">
        <f t="shared" ref="W68:W78" si="94">C68*D68*10^(-3)*M68*10^9</f>
        <v>38869231.68</v>
      </c>
      <c r="X68" s="35"/>
      <c r="Y68" s="12">
        <v>157.2</v>
      </c>
      <c r="Z68" s="39">
        <f t="shared" ref="Z68:Z78" si="95">C68*Y68*E68*10^(-3)</f>
        <v>52.73963635</v>
      </c>
      <c r="AA68" s="40">
        <f t="shared" ref="AA68:AA78" si="96">C68*Y68*F68*10^(-3)</f>
        <v>58.44121865</v>
      </c>
      <c r="AB68" s="41">
        <f t="shared" ref="AB68:AB78" si="97">C68*Y68*G68*10^(-3)</f>
        <v>64.85549875</v>
      </c>
      <c r="AC68" s="42">
        <f t="shared" ref="AC68:AC78" si="98">(C68*Y68*H68*3.6*10^(-3))*10^(9)</f>
        <v>20269125.1</v>
      </c>
      <c r="AD68" s="42">
        <f t="shared" ref="AD68:AD78" si="99">(C68*Y68*I68*3.6*10^(-3))*10^(9)</f>
        <v>294558834.4</v>
      </c>
      <c r="AE68" s="43">
        <f t="shared" ref="AE68:AE78" si="100">(C68*Y68*J68*3.6*10^(-3))*10^(9)</f>
        <v>937511178.9</v>
      </c>
      <c r="AF68" s="44">
        <f t="shared" ref="AF68:AF78" si="101">C68*Y68*10^(-3)*K68*10^9</f>
        <v>14253955.77</v>
      </c>
      <c r="AG68" s="48">
        <f t="shared" ref="AG68:AG78" si="102">C68*Y68*10^(-3)*L68*10^9</f>
        <v>356348894.2</v>
      </c>
      <c r="AH68" s="49">
        <f t="shared" ref="AH68:AH78" si="103">C68*Y68*10^(-3)*M68*10^9</f>
        <v>1069046683</v>
      </c>
    </row>
    <row r="69" ht="13.5" customHeight="1">
      <c r="A69" s="47" t="s">
        <v>118</v>
      </c>
      <c r="B69" s="12">
        <v>1.048</v>
      </c>
      <c r="C69" s="12">
        <f t="shared" si="85"/>
        <v>0.006147709274</v>
      </c>
      <c r="D69" s="12">
        <v>5.7156</v>
      </c>
      <c r="E69" s="39">
        <v>657.0</v>
      </c>
      <c r="F69" s="40">
        <v>702.0</v>
      </c>
      <c r="G69" s="41">
        <v>866.0</v>
      </c>
      <c r="H69" s="42">
        <v>0.214</v>
      </c>
      <c r="I69" s="42">
        <v>0.82</v>
      </c>
      <c r="J69" s="43">
        <v>2.7439999999999998</v>
      </c>
      <c r="K69" s="44">
        <v>0.1</v>
      </c>
      <c r="L69" s="45">
        <v>0.4</v>
      </c>
      <c r="M69" s="46">
        <v>0.6</v>
      </c>
      <c r="N69" s="35"/>
      <c r="O69" s="39">
        <f t="shared" si="86"/>
        <v>0.02308556556</v>
      </c>
      <c r="P69" s="40">
        <f t="shared" si="87"/>
        <v>0.02466676868</v>
      </c>
      <c r="Q69" s="41">
        <f t="shared" si="88"/>
        <v>0.03042937561</v>
      </c>
      <c r="R69" s="42">
        <f t="shared" si="89"/>
        <v>27070.19743</v>
      </c>
      <c r="S69" s="42">
        <f t="shared" si="90"/>
        <v>103726.9247</v>
      </c>
      <c r="T69" s="43">
        <f t="shared" si="91"/>
        <v>347105.7091</v>
      </c>
      <c r="U69" s="44">
        <f t="shared" si="92"/>
        <v>3513.784713</v>
      </c>
      <c r="V69" s="48">
        <f t="shared" si="93"/>
        <v>14055.13885</v>
      </c>
      <c r="W69" s="49">
        <f t="shared" si="94"/>
        <v>21082.70828</v>
      </c>
      <c r="X69" s="35"/>
      <c r="Y69" s="12">
        <v>157.2</v>
      </c>
      <c r="Z69" s="39">
        <f t="shared" si="95"/>
        <v>0.6349378729</v>
      </c>
      <c r="AA69" s="40">
        <f t="shared" si="96"/>
        <v>0.6784267683</v>
      </c>
      <c r="AB69" s="41">
        <f t="shared" si="97"/>
        <v>0.8369196316</v>
      </c>
      <c r="AC69" s="42">
        <f t="shared" si="98"/>
        <v>744529.8894</v>
      </c>
      <c r="AD69" s="42">
        <f t="shared" si="99"/>
        <v>2852871.539</v>
      </c>
      <c r="AE69" s="43">
        <f t="shared" si="100"/>
        <v>9546682.32</v>
      </c>
      <c r="AF69" s="44">
        <f t="shared" si="101"/>
        <v>96641.98979</v>
      </c>
      <c r="AG69" s="48">
        <f t="shared" si="102"/>
        <v>386567.9592</v>
      </c>
      <c r="AH69" s="49">
        <f t="shared" si="103"/>
        <v>579851.9388</v>
      </c>
    </row>
    <row r="70" ht="13.5" customHeight="1">
      <c r="A70" s="47" t="s">
        <v>119</v>
      </c>
      <c r="B70" s="12">
        <v>63.886</v>
      </c>
      <c r="C70" s="12">
        <f t="shared" si="85"/>
        <v>0.3747638881</v>
      </c>
      <c r="D70" s="12">
        <v>5.7156</v>
      </c>
      <c r="E70" s="39">
        <v>410.0</v>
      </c>
      <c r="F70" s="40">
        <v>490.0</v>
      </c>
      <c r="G70" s="41">
        <v>650.0</v>
      </c>
      <c r="H70" s="42">
        <v>0.076</v>
      </c>
      <c r="I70" s="42">
        <v>0.5820000000000001</v>
      </c>
      <c r="J70" s="43">
        <v>2.794</v>
      </c>
      <c r="K70" s="44">
        <v>0.1</v>
      </c>
      <c r="L70" s="45">
        <v>0.2</v>
      </c>
      <c r="M70" s="46">
        <v>1.0</v>
      </c>
      <c r="N70" s="35"/>
      <c r="O70" s="39">
        <f t="shared" si="86"/>
        <v>0.8782201963</v>
      </c>
      <c r="P70" s="40">
        <f t="shared" si="87"/>
        <v>1.049580235</v>
      </c>
      <c r="Q70" s="41">
        <f t="shared" si="88"/>
        <v>1.392300311</v>
      </c>
      <c r="R70" s="42">
        <f t="shared" si="89"/>
        <v>586051.331</v>
      </c>
      <c r="S70" s="42">
        <f t="shared" si="90"/>
        <v>4487919.403</v>
      </c>
      <c r="T70" s="43">
        <f t="shared" si="91"/>
        <v>21545097.61</v>
      </c>
      <c r="U70" s="44">
        <f t="shared" si="92"/>
        <v>214200.0479</v>
      </c>
      <c r="V70" s="48">
        <f t="shared" si="93"/>
        <v>428400.0957</v>
      </c>
      <c r="W70" s="49">
        <f t="shared" si="94"/>
        <v>2142000.479</v>
      </c>
      <c r="X70" s="35"/>
      <c r="Y70" s="12">
        <v>157.2</v>
      </c>
      <c r="Z70" s="39">
        <f t="shared" si="95"/>
        <v>24.15428211</v>
      </c>
      <c r="AA70" s="40">
        <f t="shared" si="96"/>
        <v>28.86731277</v>
      </c>
      <c r="AB70" s="41">
        <f t="shared" si="97"/>
        <v>38.29337408</v>
      </c>
      <c r="AC70" s="42">
        <f t="shared" si="98"/>
        <v>16118564.84</v>
      </c>
      <c r="AD70" s="42">
        <f t="shared" si="99"/>
        <v>123434272.9</v>
      </c>
      <c r="AE70" s="43">
        <f t="shared" si="100"/>
        <v>592569344.4</v>
      </c>
      <c r="AF70" s="44">
        <f t="shared" si="101"/>
        <v>5891288.321</v>
      </c>
      <c r="AG70" s="48">
        <f t="shared" si="102"/>
        <v>11782576.64</v>
      </c>
      <c r="AH70" s="49">
        <f t="shared" si="103"/>
        <v>58912883.21</v>
      </c>
    </row>
    <row r="71" ht="13.5" customHeight="1">
      <c r="A71" s="47" t="s">
        <v>120</v>
      </c>
      <c r="B71" s="12">
        <v>0.0</v>
      </c>
      <c r="C71" s="12">
        <f t="shared" si="85"/>
        <v>0</v>
      </c>
      <c r="D71" s="12">
        <v>5.7156</v>
      </c>
      <c r="E71" s="39">
        <v>3.7</v>
      </c>
      <c r="F71" s="40">
        <v>12.0</v>
      </c>
      <c r="G71" s="41">
        <v>110.0</v>
      </c>
      <c r="H71" s="42">
        <v>0.018</v>
      </c>
      <c r="I71" s="42">
        <v>0.2478118532</v>
      </c>
      <c r="J71" s="43">
        <v>3.004</v>
      </c>
      <c r="K71" s="44">
        <v>0.1</v>
      </c>
      <c r="L71" s="45">
        <v>0.1</v>
      </c>
      <c r="M71" s="46">
        <v>1.0</v>
      </c>
      <c r="N71" s="35"/>
      <c r="O71" s="39">
        <f t="shared" si="86"/>
        <v>0</v>
      </c>
      <c r="P71" s="40">
        <f t="shared" si="87"/>
        <v>0</v>
      </c>
      <c r="Q71" s="41">
        <f t="shared" si="88"/>
        <v>0</v>
      </c>
      <c r="R71" s="42">
        <f t="shared" si="89"/>
        <v>0</v>
      </c>
      <c r="S71" s="42">
        <f t="shared" si="90"/>
        <v>0</v>
      </c>
      <c r="T71" s="43">
        <f t="shared" si="91"/>
        <v>0</v>
      </c>
      <c r="U71" s="44">
        <f t="shared" si="92"/>
        <v>0</v>
      </c>
      <c r="V71" s="48">
        <f t="shared" si="93"/>
        <v>0</v>
      </c>
      <c r="W71" s="49">
        <f t="shared" si="94"/>
        <v>0</v>
      </c>
      <c r="X71" s="35"/>
      <c r="Y71" s="12">
        <v>157.2</v>
      </c>
      <c r="Z71" s="39">
        <f t="shared" si="95"/>
        <v>0</v>
      </c>
      <c r="AA71" s="40">
        <f t="shared" si="96"/>
        <v>0</v>
      </c>
      <c r="AB71" s="41">
        <f t="shared" si="97"/>
        <v>0</v>
      </c>
      <c r="AC71" s="42">
        <f t="shared" si="98"/>
        <v>0</v>
      </c>
      <c r="AD71" s="42">
        <f t="shared" si="99"/>
        <v>0</v>
      </c>
      <c r="AE71" s="43">
        <f t="shared" si="100"/>
        <v>0</v>
      </c>
      <c r="AF71" s="44">
        <f t="shared" si="101"/>
        <v>0</v>
      </c>
      <c r="AG71" s="48">
        <f t="shared" si="102"/>
        <v>0</v>
      </c>
      <c r="AH71" s="49">
        <f t="shared" si="103"/>
        <v>0</v>
      </c>
    </row>
    <row r="72" ht="13.5" customHeight="1">
      <c r="A72" s="47" t="s">
        <v>121</v>
      </c>
      <c r="B72" s="12">
        <v>26.325</v>
      </c>
      <c r="C72" s="12">
        <f t="shared" si="85"/>
        <v>0.1544259987</v>
      </c>
      <c r="D72" s="12">
        <v>5.7156</v>
      </c>
      <c r="E72" s="39">
        <v>1.0</v>
      </c>
      <c r="F72" s="40">
        <v>24.0</v>
      </c>
      <c r="G72" s="41">
        <v>2200.0</v>
      </c>
      <c r="H72" s="42">
        <v>0.3</v>
      </c>
      <c r="I72" s="42">
        <v>9.305266939500001</v>
      </c>
      <c r="J72" s="43">
        <v>851.554</v>
      </c>
      <c r="K72" s="44">
        <v>3.3</v>
      </c>
      <c r="L72" s="48">
        <v>10.0</v>
      </c>
      <c r="M72" s="49">
        <v>16.9</v>
      </c>
      <c r="N72" s="35"/>
      <c r="O72" s="39">
        <f t="shared" si="86"/>
        <v>0.0008826372382</v>
      </c>
      <c r="P72" s="40">
        <f t="shared" si="87"/>
        <v>0.02118329372</v>
      </c>
      <c r="Q72" s="41">
        <f t="shared" si="88"/>
        <v>1.941801924</v>
      </c>
      <c r="R72" s="42">
        <f t="shared" si="89"/>
        <v>953248.2173</v>
      </c>
      <c r="S72" s="42">
        <f t="shared" si="90"/>
        <v>29567430.4</v>
      </c>
      <c r="T72" s="43">
        <f t="shared" si="91"/>
        <v>2705807775</v>
      </c>
      <c r="U72" s="44">
        <f t="shared" si="92"/>
        <v>2912702.886</v>
      </c>
      <c r="V72" s="48">
        <f t="shared" si="93"/>
        <v>8826372.382</v>
      </c>
      <c r="W72" s="49">
        <f t="shared" si="94"/>
        <v>14916569.33</v>
      </c>
      <c r="X72" s="35"/>
      <c r="Y72" s="12">
        <v>157.2</v>
      </c>
      <c r="Z72" s="39">
        <f t="shared" si="95"/>
        <v>0.024275767</v>
      </c>
      <c r="AA72" s="40">
        <f t="shared" si="96"/>
        <v>0.5826184079</v>
      </c>
      <c r="AB72" s="41">
        <f t="shared" si="97"/>
        <v>53.40668739</v>
      </c>
      <c r="AC72" s="42">
        <f t="shared" si="98"/>
        <v>26217828.36</v>
      </c>
      <c r="AD72" s="42">
        <f t="shared" si="99"/>
        <v>813212971.4</v>
      </c>
      <c r="AE72" s="43">
        <f t="shared" si="100"/>
        <v>74419655362</v>
      </c>
      <c r="AF72" s="44">
        <f t="shared" si="101"/>
        <v>80110031.09</v>
      </c>
      <c r="AG72" s="48">
        <f t="shared" si="102"/>
        <v>242757670</v>
      </c>
      <c r="AH72" s="49">
        <f t="shared" si="103"/>
        <v>410260462.3</v>
      </c>
    </row>
    <row r="73" ht="13.5" customHeight="1">
      <c r="A73" s="47" t="s">
        <v>122</v>
      </c>
      <c r="B73" s="12">
        <v>1.352</v>
      </c>
      <c r="C73" s="12">
        <f t="shared" si="85"/>
        <v>0.007931014255</v>
      </c>
      <c r="D73" s="12">
        <v>5.7156</v>
      </c>
      <c r="E73" s="39">
        <v>130.0</v>
      </c>
      <c r="F73" s="40">
        <v>230.0</v>
      </c>
      <c r="G73" s="50">
        <v>420.0</v>
      </c>
      <c r="H73" s="42">
        <v>20.0</v>
      </c>
      <c r="I73" s="42">
        <v>35.2904137931</v>
      </c>
      <c r="J73" s="43">
        <v>65.554</v>
      </c>
      <c r="K73" s="44">
        <v>13.0</v>
      </c>
      <c r="L73" s="48">
        <v>500.0</v>
      </c>
      <c r="M73" s="49">
        <v>810.0</v>
      </c>
      <c r="N73" s="35"/>
      <c r="O73" s="39">
        <f t="shared" si="86"/>
        <v>0.00589296566</v>
      </c>
      <c r="P73" s="40">
        <f t="shared" si="87"/>
        <v>0.01042601617</v>
      </c>
      <c r="Q73" s="41">
        <f t="shared" si="88"/>
        <v>0.01903881213</v>
      </c>
      <c r="R73" s="42">
        <f t="shared" si="89"/>
        <v>3263796.365</v>
      </c>
      <c r="S73" s="42">
        <f t="shared" si="90"/>
        <v>5759036.213</v>
      </c>
      <c r="T73" s="43">
        <f t="shared" si="91"/>
        <v>10697745.35</v>
      </c>
      <c r="U73" s="44">
        <f t="shared" si="92"/>
        <v>589296.566</v>
      </c>
      <c r="V73" s="48">
        <f t="shared" si="93"/>
        <v>22665252.54</v>
      </c>
      <c r="W73" s="49">
        <f t="shared" si="94"/>
        <v>36717709.11</v>
      </c>
      <c r="X73" s="35"/>
      <c r="Y73" s="12">
        <v>157.2</v>
      </c>
      <c r="Z73" s="39">
        <f t="shared" si="95"/>
        <v>0.1620782073</v>
      </c>
      <c r="AA73" s="40">
        <f t="shared" si="96"/>
        <v>0.2867537514</v>
      </c>
      <c r="AB73" s="41">
        <f t="shared" si="97"/>
        <v>0.5236372852</v>
      </c>
      <c r="AC73" s="42">
        <f t="shared" si="98"/>
        <v>89766391.74</v>
      </c>
      <c r="AD73" s="42">
        <f t="shared" si="99"/>
        <v>158394655.5</v>
      </c>
      <c r="AE73" s="43">
        <f t="shared" si="100"/>
        <v>294227302.2</v>
      </c>
      <c r="AF73" s="44">
        <f t="shared" si="101"/>
        <v>16207820.73</v>
      </c>
      <c r="AG73" s="48">
        <f t="shared" si="102"/>
        <v>623377720.4</v>
      </c>
      <c r="AH73" s="49">
        <f t="shared" si="103"/>
        <v>1009871907</v>
      </c>
    </row>
    <row r="74" ht="13.5" customHeight="1">
      <c r="A74" s="32" t="s">
        <v>123</v>
      </c>
      <c r="B74" s="12">
        <v>0.0</v>
      </c>
      <c r="C74" s="12">
        <f t="shared" si="85"/>
        <v>0</v>
      </c>
      <c r="D74" s="12">
        <v>5.7156</v>
      </c>
      <c r="E74" s="39">
        <v>7.0</v>
      </c>
      <c r="F74" s="40">
        <v>11.0</v>
      </c>
      <c r="G74" s="41">
        <v>56.0</v>
      </c>
      <c r="H74" s="42">
        <v>2.0E-4</v>
      </c>
      <c r="I74" s="42">
        <v>0.11828163270000001</v>
      </c>
      <c r="J74" s="43">
        <v>1.5552000000000001</v>
      </c>
      <c r="K74" s="44">
        <v>0.3</v>
      </c>
      <c r="L74" s="48">
        <v>1.0</v>
      </c>
      <c r="M74" s="49">
        <v>1.3</v>
      </c>
      <c r="N74" s="35"/>
      <c r="O74" s="39">
        <f t="shared" si="86"/>
        <v>0</v>
      </c>
      <c r="P74" s="40">
        <f t="shared" si="87"/>
        <v>0</v>
      </c>
      <c r="Q74" s="41">
        <f t="shared" si="88"/>
        <v>0</v>
      </c>
      <c r="R74" s="42">
        <f t="shared" si="89"/>
        <v>0</v>
      </c>
      <c r="S74" s="42">
        <f t="shared" si="90"/>
        <v>0</v>
      </c>
      <c r="T74" s="43">
        <f t="shared" si="91"/>
        <v>0</v>
      </c>
      <c r="U74" s="44">
        <f t="shared" si="92"/>
        <v>0</v>
      </c>
      <c r="V74" s="48">
        <f t="shared" si="93"/>
        <v>0</v>
      </c>
      <c r="W74" s="49">
        <f t="shared" si="94"/>
        <v>0</v>
      </c>
      <c r="X74" s="35"/>
      <c r="Y74" s="12">
        <v>157.2</v>
      </c>
      <c r="Z74" s="39">
        <f t="shared" si="95"/>
        <v>0</v>
      </c>
      <c r="AA74" s="40">
        <f t="shared" si="96"/>
        <v>0</v>
      </c>
      <c r="AB74" s="41">
        <f t="shared" si="97"/>
        <v>0</v>
      </c>
      <c r="AC74" s="42">
        <f t="shared" si="98"/>
        <v>0</v>
      </c>
      <c r="AD74" s="42">
        <f t="shared" si="99"/>
        <v>0</v>
      </c>
      <c r="AE74" s="43">
        <f t="shared" si="100"/>
        <v>0</v>
      </c>
      <c r="AF74" s="44">
        <f t="shared" si="101"/>
        <v>0</v>
      </c>
      <c r="AG74" s="48">
        <f t="shared" si="102"/>
        <v>0</v>
      </c>
      <c r="AH74" s="49">
        <f t="shared" si="103"/>
        <v>0</v>
      </c>
    </row>
    <row r="75" ht="13.5" customHeight="1">
      <c r="A75" s="32" t="s">
        <v>124</v>
      </c>
      <c r="B75" s="12">
        <v>0.573</v>
      </c>
      <c r="C75" s="12">
        <f t="shared" si="85"/>
        <v>0.003361295243</v>
      </c>
      <c r="D75" s="12">
        <v>5.7156</v>
      </c>
      <c r="E75" s="39">
        <v>8.0</v>
      </c>
      <c r="F75" s="40">
        <v>12.0</v>
      </c>
      <c r="G75" s="41">
        <v>35.0</v>
      </c>
      <c r="H75" s="42">
        <v>2.0E-4</v>
      </c>
      <c r="I75" s="42">
        <v>0.11834814810000001</v>
      </c>
      <c r="J75" s="43">
        <v>1.5552000000000001</v>
      </c>
      <c r="K75" s="44">
        <v>0.3</v>
      </c>
      <c r="L75" s="48">
        <v>1.0</v>
      </c>
      <c r="M75" s="49">
        <v>1.3</v>
      </c>
      <c r="N75" s="35"/>
      <c r="O75" s="39">
        <f t="shared" si="86"/>
        <v>0.0001536945527</v>
      </c>
      <c r="P75" s="40">
        <f t="shared" si="87"/>
        <v>0.0002305418291</v>
      </c>
      <c r="Q75" s="41">
        <f t="shared" si="88"/>
        <v>0.0006724136681</v>
      </c>
      <c r="R75" s="42">
        <f t="shared" si="89"/>
        <v>13.83250974</v>
      </c>
      <c r="S75" s="42">
        <f t="shared" si="90"/>
        <v>8185.259559</v>
      </c>
      <c r="T75" s="43">
        <f t="shared" si="91"/>
        <v>107561.5958</v>
      </c>
      <c r="U75" s="44">
        <f t="shared" si="92"/>
        <v>5763.545727</v>
      </c>
      <c r="V75" s="48">
        <f t="shared" si="93"/>
        <v>19211.81909</v>
      </c>
      <c r="W75" s="49">
        <f t="shared" si="94"/>
        <v>24975.36481</v>
      </c>
      <c r="X75" s="35"/>
      <c r="Y75" s="12">
        <v>157.2</v>
      </c>
      <c r="Z75" s="39">
        <f t="shared" si="95"/>
        <v>0.004227164897</v>
      </c>
      <c r="AA75" s="40">
        <f t="shared" si="96"/>
        <v>0.006340747346</v>
      </c>
      <c r="AB75" s="41">
        <f t="shared" si="97"/>
        <v>0.01849384642</v>
      </c>
      <c r="AC75" s="42">
        <f t="shared" si="98"/>
        <v>380.4448407</v>
      </c>
      <c r="AD75" s="42">
        <f t="shared" si="99"/>
        <v>225124.7118</v>
      </c>
      <c r="AE75" s="43">
        <f t="shared" si="100"/>
        <v>2958339.082</v>
      </c>
      <c r="AF75" s="44">
        <f t="shared" si="101"/>
        <v>158518.6836</v>
      </c>
      <c r="AG75" s="48">
        <f t="shared" si="102"/>
        <v>528395.6121</v>
      </c>
      <c r="AH75" s="49">
        <f t="shared" si="103"/>
        <v>686914.2958</v>
      </c>
    </row>
    <row r="76" ht="13.5" customHeight="1">
      <c r="A76" s="32" t="s">
        <v>125</v>
      </c>
      <c r="B76" s="12">
        <v>0.0</v>
      </c>
      <c r="C76" s="12">
        <f t="shared" si="85"/>
        <v>0</v>
      </c>
      <c r="D76" s="12">
        <v>5.7156</v>
      </c>
      <c r="E76" s="39">
        <v>18.0</v>
      </c>
      <c r="F76" s="40">
        <v>48.0</v>
      </c>
      <c r="G76" s="41">
        <v>180.0</v>
      </c>
      <c r="H76" s="42">
        <v>0.0064</v>
      </c>
      <c r="I76" s="42">
        <v>0.17932592590000002</v>
      </c>
      <c r="J76" s="43">
        <v>1.857</v>
      </c>
      <c r="K76" s="44">
        <v>0.3</v>
      </c>
      <c r="L76" s="45">
        <v>10.0</v>
      </c>
      <c r="M76" s="46">
        <v>15.0</v>
      </c>
      <c r="N76" s="35"/>
      <c r="O76" s="39">
        <f t="shared" si="86"/>
        <v>0</v>
      </c>
      <c r="P76" s="40">
        <f t="shared" si="87"/>
        <v>0</v>
      </c>
      <c r="Q76" s="41">
        <f t="shared" si="88"/>
        <v>0</v>
      </c>
      <c r="R76" s="42">
        <f t="shared" si="89"/>
        <v>0</v>
      </c>
      <c r="S76" s="42">
        <f t="shared" si="90"/>
        <v>0</v>
      </c>
      <c r="T76" s="43">
        <f t="shared" si="91"/>
        <v>0</v>
      </c>
      <c r="U76" s="44">
        <f t="shared" si="92"/>
        <v>0</v>
      </c>
      <c r="V76" s="48">
        <f t="shared" si="93"/>
        <v>0</v>
      </c>
      <c r="W76" s="49">
        <f t="shared" si="94"/>
        <v>0</v>
      </c>
      <c r="X76" s="35"/>
      <c r="Y76" s="12">
        <v>157.2</v>
      </c>
      <c r="Z76" s="39">
        <f t="shared" si="95"/>
        <v>0</v>
      </c>
      <c r="AA76" s="40">
        <f t="shared" si="96"/>
        <v>0</v>
      </c>
      <c r="AB76" s="41">
        <f t="shared" si="97"/>
        <v>0</v>
      </c>
      <c r="AC76" s="42">
        <f t="shared" si="98"/>
        <v>0</v>
      </c>
      <c r="AD76" s="42">
        <f t="shared" si="99"/>
        <v>0</v>
      </c>
      <c r="AE76" s="43">
        <f t="shared" si="100"/>
        <v>0</v>
      </c>
      <c r="AF76" s="44">
        <f t="shared" si="101"/>
        <v>0</v>
      </c>
      <c r="AG76" s="48">
        <f t="shared" si="102"/>
        <v>0</v>
      </c>
      <c r="AH76" s="49">
        <f t="shared" si="103"/>
        <v>0</v>
      </c>
    </row>
    <row r="77" ht="13.5" customHeight="1">
      <c r="A77" s="32" t="s">
        <v>126</v>
      </c>
      <c r="B77" s="12">
        <v>0.0</v>
      </c>
      <c r="C77" s="12">
        <f t="shared" si="85"/>
        <v>0</v>
      </c>
      <c r="D77" s="12">
        <v>5.7156</v>
      </c>
      <c r="E77" s="39">
        <v>6.0</v>
      </c>
      <c r="F77" s="40">
        <v>38.0</v>
      </c>
      <c r="G77" s="41">
        <v>79.0</v>
      </c>
      <c r="H77" s="42">
        <v>0.0073</v>
      </c>
      <c r="I77" s="42">
        <v>0.4548123288</v>
      </c>
      <c r="J77" s="43">
        <v>2.313</v>
      </c>
      <c r="K77" s="44">
        <v>0.3</v>
      </c>
      <c r="L77" s="45">
        <v>2.5</v>
      </c>
      <c r="M77" s="46">
        <v>5.1</v>
      </c>
      <c r="N77" s="35"/>
      <c r="O77" s="39">
        <f t="shared" si="86"/>
        <v>0</v>
      </c>
      <c r="P77" s="40">
        <f t="shared" si="87"/>
        <v>0</v>
      </c>
      <c r="Q77" s="41">
        <f t="shared" si="88"/>
        <v>0</v>
      </c>
      <c r="R77" s="42">
        <f t="shared" si="89"/>
        <v>0</v>
      </c>
      <c r="S77" s="42">
        <f t="shared" si="90"/>
        <v>0</v>
      </c>
      <c r="T77" s="43">
        <f t="shared" si="91"/>
        <v>0</v>
      </c>
      <c r="U77" s="44">
        <f t="shared" si="92"/>
        <v>0</v>
      </c>
      <c r="V77" s="48">
        <f t="shared" si="93"/>
        <v>0</v>
      </c>
      <c r="W77" s="49">
        <f t="shared" si="94"/>
        <v>0</v>
      </c>
      <c r="X77" s="35"/>
      <c r="Y77" s="12">
        <v>157.2</v>
      </c>
      <c r="Z77" s="39">
        <f t="shared" si="95"/>
        <v>0</v>
      </c>
      <c r="AA77" s="40">
        <f t="shared" si="96"/>
        <v>0</v>
      </c>
      <c r="AB77" s="41">
        <f t="shared" si="97"/>
        <v>0</v>
      </c>
      <c r="AC77" s="42">
        <f t="shared" si="98"/>
        <v>0</v>
      </c>
      <c r="AD77" s="42">
        <f t="shared" si="99"/>
        <v>0</v>
      </c>
      <c r="AE77" s="43">
        <f t="shared" si="100"/>
        <v>0</v>
      </c>
      <c r="AF77" s="44">
        <f t="shared" si="101"/>
        <v>0</v>
      </c>
      <c r="AG77" s="48">
        <f t="shared" si="102"/>
        <v>0</v>
      </c>
      <c r="AH77" s="49">
        <f t="shared" si="103"/>
        <v>0</v>
      </c>
    </row>
    <row r="78" ht="13.5" customHeight="1">
      <c r="A78" s="32" t="s">
        <v>127</v>
      </c>
      <c r="B78" s="51">
        <v>0.0</v>
      </c>
      <c r="C78" s="12">
        <f t="shared" si="85"/>
        <v>0</v>
      </c>
      <c r="D78" s="12">
        <v>5.7156</v>
      </c>
      <c r="E78" s="52">
        <v>8.8</v>
      </c>
      <c r="F78" s="53">
        <v>27.0</v>
      </c>
      <c r="G78" s="54">
        <v>63.0</v>
      </c>
      <c r="H78" s="55">
        <v>0.118</v>
      </c>
      <c r="I78" s="55">
        <v>0.9284059041</v>
      </c>
      <c r="J78" s="56">
        <v>3.734</v>
      </c>
      <c r="K78" s="57">
        <v>7.8</v>
      </c>
      <c r="L78" s="58">
        <v>15.0</v>
      </c>
      <c r="M78" s="59">
        <v>19.3</v>
      </c>
      <c r="N78" s="35"/>
      <c r="O78" s="39">
        <f t="shared" si="86"/>
        <v>0</v>
      </c>
      <c r="P78" s="40">
        <f t="shared" si="87"/>
        <v>0</v>
      </c>
      <c r="Q78" s="41">
        <f t="shared" si="88"/>
        <v>0</v>
      </c>
      <c r="R78" s="42">
        <f t="shared" si="89"/>
        <v>0</v>
      </c>
      <c r="S78" s="42">
        <f t="shared" si="90"/>
        <v>0</v>
      </c>
      <c r="T78" s="43">
        <f t="shared" si="91"/>
        <v>0</v>
      </c>
      <c r="U78" s="44">
        <f t="shared" si="92"/>
        <v>0</v>
      </c>
      <c r="V78" s="48">
        <f t="shared" si="93"/>
        <v>0</v>
      </c>
      <c r="W78" s="49">
        <f t="shared" si="94"/>
        <v>0</v>
      </c>
      <c r="X78" s="35"/>
      <c r="Y78" s="12">
        <v>157.2</v>
      </c>
      <c r="Z78" s="39">
        <f t="shared" si="95"/>
        <v>0</v>
      </c>
      <c r="AA78" s="40">
        <f t="shared" si="96"/>
        <v>0</v>
      </c>
      <c r="AB78" s="41">
        <f t="shared" si="97"/>
        <v>0</v>
      </c>
      <c r="AC78" s="42">
        <f t="shared" si="98"/>
        <v>0</v>
      </c>
      <c r="AD78" s="42">
        <f t="shared" si="99"/>
        <v>0</v>
      </c>
      <c r="AE78" s="43">
        <f t="shared" si="100"/>
        <v>0</v>
      </c>
      <c r="AF78" s="44">
        <f t="shared" si="101"/>
        <v>0</v>
      </c>
      <c r="AG78" s="48">
        <f t="shared" si="102"/>
        <v>0</v>
      </c>
      <c r="AH78" s="49">
        <f t="shared" si="103"/>
        <v>0</v>
      </c>
    </row>
    <row r="79" ht="13.5" customHeight="1">
      <c r="A79" s="60" t="s">
        <v>90</v>
      </c>
      <c r="B79" s="61">
        <f>SUM(B68:B78)</f>
        <v>170.47</v>
      </c>
      <c r="C79" s="21"/>
      <c r="D79" s="21"/>
      <c r="E79" s="60"/>
      <c r="F79" s="60"/>
      <c r="G79" s="60"/>
      <c r="H79" s="60"/>
      <c r="I79" s="60"/>
      <c r="J79" s="60"/>
      <c r="K79" s="60"/>
      <c r="L79" s="60"/>
      <c r="M79" s="60"/>
      <c r="N79" s="60"/>
      <c r="O79" s="61">
        <f t="shared" ref="O79:W79" si="104">SUM(O68:O78)</f>
        <v>2.825783822</v>
      </c>
      <c r="P79" s="61">
        <f t="shared" si="104"/>
        <v>3.230938187</v>
      </c>
      <c r="Q79" s="61">
        <f t="shared" si="104"/>
        <v>5.742309558</v>
      </c>
      <c r="R79" s="61">
        <f t="shared" si="104"/>
        <v>5567140.576</v>
      </c>
      <c r="S79" s="61">
        <f t="shared" si="104"/>
        <v>50636097.66</v>
      </c>
      <c r="T79" s="61">
        <f t="shared" si="104"/>
        <v>2772592046</v>
      </c>
      <c r="U79" s="61">
        <f t="shared" si="104"/>
        <v>4243733.253</v>
      </c>
      <c r="V79" s="61">
        <f t="shared" si="104"/>
        <v>44909702.53</v>
      </c>
      <c r="W79" s="61">
        <f t="shared" si="104"/>
        <v>92691568.66</v>
      </c>
      <c r="X79" s="60"/>
      <c r="Y79" s="35"/>
      <c r="Z79" s="61">
        <f t="shared" ref="Z79:AH79" si="105">SUM(Z68:Z78)</f>
        <v>77.71943747</v>
      </c>
      <c r="AA79" s="61">
        <f t="shared" si="105"/>
        <v>88.8626711</v>
      </c>
      <c r="AB79" s="61">
        <f t="shared" si="105"/>
        <v>157.934611</v>
      </c>
      <c r="AC79" s="61">
        <f t="shared" si="105"/>
        <v>153116820.4</v>
      </c>
      <c r="AD79" s="61">
        <f t="shared" si="105"/>
        <v>1392678730</v>
      </c>
      <c r="AE79" s="61">
        <f t="shared" si="105"/>
        <v>76256468209</v>
      </c>
      <c r="AF79" s="61">
        <f t="shared" si="105"/>
        <v>116718256.6</v>
      </c>
      <c r="AG79" s="61">
        <f t="shared" si="105"/>
        <v>1235181825</v>
      </c>
      <c r="AH79" s="61">
        <f t="shared" si="105"/>
        <v>2549358701</v>
      </c>
    </row>
    <row r="80" ht="13.5" customHeight="1">
      <c r="A80" s="35"/>
      <c r="B80" s="35"/>
      <c r="C80" s="12"/>
      <c r="D80" s="12"/>
      <c r="E80" s="35"/>
      <c r="F80" s="35"/>
      <c r="G80" s="35"/>
      <c r="H80" s="35"/>
      <c r="I80" s="35"/>
      <c r="J80" s="35"/>
      <c r="K80" s="35"/>
      <c r="L80" s="35"/>
      <c r="M80" s="35"/>
      <c r="N80" s="35"/>
      <c r="O80" s="35"/>
      <c r="P80" s="35"/>
      <c r="Q80" s="35"/>
      <c r="R80" s="35"/>
      <c r="S80" s="35"/>
      <c r="T80" s="35"/>
      <c r="U80" s="35"/>
      <c r="V80" s="35"/>
      <c r="W80" s="35"/>
      <c r="X80" s="35"/>
      <c r="Y80" s="35"/>
      <c r="Z80" s="35"/>
      <c r="AA80" s="35"/>
      <c r="AB80" s="35"/>
      <c r="AC80" s="35"/>
      <c r="AD80" s="35"/>
      <c r="AE80" s="35"/>
      <c r="AF80" s="35"/>
      <c r="AG80" s="35"/>
      <c r="AH80" s="35"/>
    </row>
    <row r="81" ht="13.5" customHeight="1">
      <c r="A81" s="62" t="s">
        <v>134</v>
      </c>
      <c r="B81" s="35"/>
      <c r="C81" s="12"/>
      <c r="D81" s="12"/>
      <c r="E81" s="35"/>
      <c r="F81" s="35"/>
      <c r="G81" s="35"/>
      <c r="H81" s="35"/>
      <c r="I81" s="35"/>
      <c r="J81" s="35"/>
      <c r="K81" s="35"/>
      <c r="L81" s="35"/>
      <c r="M81" s="35"/>
      <c r="N81" s="35"/>
      <c r="O81" s="35"/>
      <c r="P81" s="35"/>
      <c r="Q81" s="35"/>
      <c r="R81" s="35"/>
      <c r="S81" s="35"/>
      <c r="T81" s="35"/>
      <c r="U81" s="35"/>
      <c r="V81" s="35"/>
      <c r="W81" s="35"/>
      <c r="X81" s="35"/>
      <c r="Y81" s="35"/>
      <c r="Z81" s="35"/>
      <c r="AA81" s="35"/>
      <c r="AB81" s="35"/>
      <c r="AC81" s="35"/>
      <c r="AD81" s="35"/>
      <c r="AE81" s="35"/>
      <c r="AF81" s="35"/>
      <c r="AG81" s="35"/>
      <c r="AH81" s="35"/>
    </row>
    <row r="82" ht="13.5" customHeight="1">
      <c r="A82" s="12" t="s">
        <v>105</v>
      </c>
      <c r="C82" s="12"/>
      <c r="D82" s="12"/>
      <c r="E82" s="36" t="s">
        <v>129</v>
      </c>
      <c r="F82" s="3"/>
      <c r="G82" s="4"/>
      <c r="H82" s="37" t="s">
        <v>130</v>
      </c>
      <c r="I82" s="3"/>
      <c r="J82" s="4"/>
      <c r="K82" s="38" t="s">
        <v>131</v>
      </c>
      <c r="L82" s="3"/>
      <c r="M82" s="4"/>
      <c r="N82" s="35"/>
      <c r="O82" s="36" t="s">
        <v>110</v>
      </c>
      <c r="P82" s="3"/>
      <c r="Q82" s="4"/>
      <c r="R82" s="37" t="s">
        <v>111</v>
      </c>
      <c r="S82" s="3"/>
      <c r="T82" s="4"/>
      <c r="U82" s="38" t="s">
        <v>112</v>
      </c>
      <c r="V82" s="3"/>
      <c r="W82" s="4"/>
      <c r="X82" s="35"/>
      <c r="Y82" s="35"/>
      <c r="Z82" s="36" t="s">
        <v>110</v>
      </c>
      <c r="AA82" s="3"/>
      <c r="AB82" s="4"/>
      <c r="AC82" s="37" t="s">
        <v>111</v>
      </c>
      <c r="AD82" s="3"/>
      <c r="AE82" s="4"/>
      <c r="AF82" s="38" t="s">
        <v>112</v>
      </c>
      <c r="AG82" s="3"/>
      <c r="AH82" s="4"/>
    </row>
    <row r="83" ht="13.5" customHeight="1">
      <c r="A83" s="12" t="s">
        <v>94</v>
      </c>
      <c r="B83" s="12" t="s">
        <v>114</v>
      </c>
      <c r="C83" s="12" t="s">
        <v>115</v>
      </c>
      <c r="D83" s="12"/>
      <c r="E83" s="39" t="s">
        <v>12</v>
      </c>
      <c r="F83" s="40" t="s">
        <v>13</v>
      </c>
      <c r="G83" s="41" t="s">
        <v>14</v>
      </c>
      <c r="H83" s="42" t="s">
        <v>12</v>
      </c>
      <c r="I83" s="42" t="s">
        <v>13</v>
      </c>
      <c r="J83" s="43" t="s">
        <v>14</v>
      </c>
      <c r="K83" s="44" t="s">
        <v>12</v>
      </c>
      <c r="L83" s="45" t="s">
        <v>116</v>
      </c>
      <c r="M83" s="46" t="s">
        <v>14</v>
      </c>
      <c r="N83" s="35"/>
      <c r="O83" s="39" t="s">
        <v>12</v>
      </c>
      <c r="P83" s="40" t="s">
        <v>13</v>
      </c>
      <c r="Q83" s="41" t="s">
        <v>14</v>
      </c>
      <c r="R83" s="42" t="s">
        <v>12</v>
      </c>
      <c r="S83" s="42" t="s">
        <v>13</v>
      </c>
      <c r="T83" s="43" t="s">
        <v>14</v>
      </c>
      <c r="U83" s="44" t="s">
        <v>12</v>
      </c>
      <c r="V83" s="45" t="s">
        <v>116</v>
      </c>
      <c r="W83" s="46" t="s">
        <v>14</v>
      </c>
      <c r="X83" s="35"/>
      <c r="Y83" s="35"/>
      <c r="Z83" s="39" t="s">
        <v>12</v>
      </c>
      <c r="AA83" s="40" t="s">
        <v>13</v>
      </c>
      <c r="AB83" s="41" t="s">
        <v>14</v>
      </c>
      <c r="AC83" s="42" t="s">
        <v>12</v>
      </c>
      <c r="AD83" s="42" t="s">
        <v>13</v>
      </c>
      <c r="AE83" s="43" t="s">
        <v>14</v>
      </c>
      <c r="AF83" s="44" t="s">
        <v>12</v>
      </c>
      <c r="AG83" s="45" t="s">
        <v>116</v>
      </c>
      <c r="AH83" s="46" t="s">
        <v>14</v>
      </c>
    </row>
    <row r="84" ht="13.5" customHeight="1">
      <c r="A84" s="47" t="s">
        <v>117</v>
      </c>
      <c r="B84" s="12">
        <v>0.65</v>
      </c>
      <c r="C84" s="12">
        <f t="shared" ref="C84:C94" si="106">B84/$B$95</f>
        <v>0.002097843417</v>
      </c>
      <c r="D84" s="12">
        <v>5.0424</v>
      </c>
      <c r="E84" s="39">
        <v>740.0</v>
      </c>
      <c r="F84" s="40">
        <v>820.0</v>
      </c>
      <c r="G84" s="41">
        <v>910.0</v>
      </c>
      <c r="H84" s="42">
        <v>0.079</v>
      </c>
      <c r="I84" s="42">
        <v>1.1480588235000002</v>
      </c>
      <c r="J84" s="43">
        <v>3.654</v>
      </c>
      <c r="K84" s="44">
        <v>0.2</v>
      </c>
      <c r="L84" s="48">
        <v>5.0</v>
      </c>
      <c r="M84" s="49">
        <v>15.0</v>
      </c>
      <c r="N84" s="35"/>
      <c r="O84" s="39">
        <f t="shared" ref="O84:O94" si="107">C84*D84*E84*10^(-3)</f>
        <v>0.007827842578</v>
      </c>
      <c r="P84" s="40">
        <f t="shared" ref="P84:P94" si="108">C84*D84*F84*10^(-3)</f>
        <v>0.008674095829</v>
      </c>
      <c r="Q84" s="41">
        <f t="shared" ref="Q84:Q94" si="109">C84*D84*G84*10^(-3)</f>
        <v>0.009626130738</v>
      </c>
      <c r="R84" s="42">
        <f t="shared" ref="R84:R94" si="110">(C84*D84*H84*3.6*10^(-3))*10^(9)</f>
        <v>3008.43031</v>
      </c>
      <c r="S84" s="42">
        <f t="shared" ref="S84:S94" si="111">(C84*D84*I84*3.6*10^(-3))*10^(9)</f>
        <v>43719.68306</v>
      </c>
      <c r="T84" s="43">
        <f t="shared" ref="T84:T94" si="112">(C84*D84*J84*3.6*10^(-3))*10^(9)</f>
        <v>139149.4222</v>
      </c>
      <c r="U84" s="44">
        <f t="shared" ref="U84:U94" si="113">C84*D84*10^(-3)*K84*10^9</f>
        <v>2115.633129</v>
      </c>
      <c r="V84" s="48">
        <f t="shared" ref="V84:V94" si="114">C84*D84*10^(-3)*L84*10^9</f>
        <v>52890.82823</v>
      </c>
      <c r="W84" s="49">
        <f t="shared" ref="W84:W94" si="115">C84*D84*10^(-3)*M84*10^9</f>
        <v>158672.4847</v>
      </c>
      <c r="X84" s="35"/>
      <c r="Y84" s="12">
        <v>273.3</v>
      </c>
      <c r="Z84" s="39">
        <f t="shared" ref="Z84:Z94" si="116">C84*Y84*E84*10^(-3)</f>
        <v>0.4242720483</v>
      </c>
      <c r="AA84" s="40">
        <f t="shared" ref="AA84:AA94" si="117">C84*Y84*F84*10^(-3)</f>
        <v>0.4701392968</v>
      </c>
      <c r="AB84" s="41">
        <f t="shared" ref="AB84:AB94" si="118">C84*Y84*G84*10^(-3)</f>
        <v>0.5217399513</v>
      </c>
      <c r="AC84" s="42">
        <f t="shared" ref="AC84:AC94" si="119">(C84*Y84*H84*3.6*10^(-3))*10^(9)</f>
        <v>163058.0683</v>
      </c>
      <c r="AD84" s="42">
        <f t="shared" ref="AD84:AD94" si="120">(C84*Y84*I84*3.6*10^(-3))*10^(9)</f>
        <v>2369623.469</v>
      </c>
      <c r="AE84" s="43">
        <f t="shared" ref="AE84:AE94" si="121">(C84*Y84*J84*3.6*10^(-3))*10^(9)</f>
        <v>7541951.666</v>
      </c>
      <c r="AF84" s="44">
        <f t="shared" ref="AF84:AF94" si="122">C84*Y84*10^(-3)*K84*10^9</f>
        <v>114668.1212</v>
      </c>
      <c r="AG84" s="48">
        <f t="shared" ref="AG84:AG94" si="123">C84*Y84*10^(-3)*L84*10^9</f>
        <v>2866703.029</v>
      </c>
      <c r="AH84" s="49">
        <f t="shared" ref="AH84:AH94" si="124">C84*Y84*10^(-3)*M84*10^9</f>
        <v>8600109.088</v>
      </c>
    </row>
    <row r="85" ht="13.5" customHeight="1">
      <c r="A85" s="47" t="s">
        <v>118</v>
      </c>
      <c r="B85" s="12">
        <v>29.08</v>
      </c>
      <c r="C85" s="12">
        <f t="shared" si="106"/>
        <v>0.09385428702</v>
      </c>
      <c r="D85" s="12">
        <v>5.0424</v>
      </c>
      <c r="E85" s="39">
        <v>657.0</v>
      </c>
      <c r="F85" s="40">
        <v>702.0</v>
      </c>
      <c r="G85" s="41">
        <v>866.0</v>
      </c>
      <c r="H85" s="42">
        <v>0.214</v>
      </c>
      <c r="I85" s="42">
        <v>0.82</v>
      </c>
      <c r="J85" s="43">
        <v>2.7439999999999998</v>
      </c>
      <c r="K85" s="44">
        <v>0.1</v>
      </c>
      <c r="L85" s="45">
        <v>0.4</v>
      </c>
      <c r="M85" s="46">
        <v>0.6</v>
      </c>
      <c r="N85" s="35"/>
      <c r="O85" s="39">
        <f t="shared" si="107"/>
        <v>0.310925813</v>
      </c>
      <c r="P85" s="40">
        <f t="shared" si="108"/>
        <v>0.3322221015</v>
      </c>
      <c r="Q85" s="41">
        <f t="shared" si="109"/>
        <v>0.4098352421</v>
      </c>
      <c r="R85" s="42">
        <f t="shared" si="110"/>
        <v>364592.4601</v>
      </c>
      <c r="S85" s="42">
        <f t="shared" si="111"/>
        <v>1397036.53</v>
      </c>
      <c r="T85" s="43">
        <f t="shared" si="112"/>
        <v>4674961.265</v>
      </c>
      <c r="U85" s="44">
        <f t="shared" si="113"/>
        <v>47325.08569</v>
      </c>
      <c r="V85" s="48">
        <f t="shared" si="114"/>
        <v>189300.3428</v>
      </c>
      <c r="W85" s="49">
        <f t="shared" si="115"/>
        <v>283950.5141</v>
      </c>
      <c r="X85" s="35"/>
      <c r="Y85" s="12">
        <v>273.3</v>
      </c>
      <c r="Z85" s="39">
        <f t="shared" si="116"/>
        <v>16.85229745</v>
      </c>
      <c r="AA85" s="40">
        <f t="shared" si="117"/>
        <v>18.0065644</v>
      </c>
      <c r="AB85" s="41">
        <f t="shared" si="118"/>
        <v>22.21322617</v>
      </c>
      <c r="AC85" s="42">
        <f t="shared" si="119"/>
        <v>19761050.17</v>
      </c>
      <c r="AD85" s="42">
        <f t="shared" si="120"/>
        <v>75719911.85</v>
      </c>
      <c r="AE85" s="43">
        <f t="shared" si="121"/>
        <v>253384680.6</v>
      </c>
      <c r="AF85" s="44">
        <f t="shared" si="122"/>
        <v>2565037.664</v>
      </c>
      <c r="AG85" s="48">
        <f t="shared" si="123"/>
        <v>10260150.66</v>
      </c>
      <c r="AH85" s="49">
        <f t="shared" si="124"/>
        <v>15390225.99</v>
      </c>
    </row>
    <row r="86" ht="13.5" customHeight="1">
      <c r="A86" s="47" t="s">
        <v>119</v>
      </c>
      <c r="B86" s="12">
        <v>256.188</v>
      </c>
      <c r="C86" s="12">
        <f t="shared" si="106"/>
        <v>0.826834322</v>
      </c>
      <c r="D86" s="12">
        <v>5.0424</v>
      </c>
      <c r="E86" s="39">
        <v>410.0</v>
      </c>
      <c r="F86" s="40">
        <v>490.0</v>
      </c>
      <c r="G86" s="41">
        <v>650.0</v>
      </c>
      <c r="H86" s="42">
        <v>0.076</v>
      </c>
      <c r="I86" s="42">
        <v>0.5820000000000001</v>
      </c>
      <c r="J86" s="43">
        <v>2.794</v>
      </c>
      <c r="K86" s="44">
        <v>0.1</v>
      </c>
      <c r="L86" s="45">
        <v>0.2</v>
      </c>
      <c r="M86" s="46">
        <v>1.0</v>
      </c>
      <c r="N86" s="35"/>
      <c r="O86" s="39">
        <f t="shared" si="107"/>
        <v>1.709384048</v>
      </c>
      <c r="P86" s="40">
        <f t="shared" si="108"/>
        <v>2.042922399</v>
      </c>
      <c r="Q86" s="41">
        <f t="shared" si="109"/>
        <v>2.7099991</v>
      </c>
      <c r="R86" s="42">
        <f t="shared" si="110"/>
        <v>1140701.16</v>
      </c>
      <c r="S86" s="42">
        <f t="shared" si="111"/>
        <v>8735369.408</v>
      </c>
      <c r="T86" s="43">
        <f t="shared" si="112"/>
        <v>41935776.85</v>
      </c>
      <c r="U86" s="44">
        <f t="shared" si="113"/>
        <v>416922.9385</v>
      </c>
      <c r="V86" s="48">
        <f t="shared" si="114"/>
        <v>833845.8771</v>
      </c>
      <c r="W86" s="49">
        <f t="shared" si="115"/>
        <v>4169229.385</v>
      </c>
      <c r="X86" s="35"/>
      <c r="Y86" s="12">
        <v>273.3</v>
      </c>
      <c r="Z86" s="39">
        <f t="shared" si="116"/>
        <v>92.64926628</v>
      </c>
      <c r="AA86" s="40">
        <f t="shared" si="117"/>
        <v>110.7271719</v>
      </c>
      <c r="AB86" s="41">
        <f t="shared" si="118"/>
        <v>146.8829831</v>
      </c>
      <c r="AC86" s="42">
        <f t="shared" si="119"/>
        <v>61826437.21</v>
      </c>
      <c r="AD86" s="42">
        <f t="shared" si="120"/>
        <v>473460348.1</v>
      </c>
      <c r="AE86" s="43">
        <f t="shared" si="121"/>
        <v>2272935073</v>
      </c>
      <c r="AF86" s="44">
        <f t="shared" si="122"/>
        <v>22597382.02</v>
      </c>
      <c r="AG86" s="48">
        <f t="shared" si="123"/>
        <v>45194764.04</v>
      </c>
      <c r="AH86" s="49">
        <f t="shared" si="124"/>
        <v>225973820.2</v>
      </c>
    </row>
    <row r="87" ht="13.5" customHeight="1">
      <c r="A87" s="47" t="s">
        <v>120</v>
      </c>
      <c r="B87" s="12">
        <v>7.591</v>
      </c>
      <c r="C87" s="12">
        <f t="shared" si="106"/>
        <v>0.02449958366</v>
      </c>
      <c r="D87" s="12">
        <v>5.0424</v>
      </c>
      <c r="E87" s="39">
        <v>3.7</v>
      </c>
      <c r="F87" s="40">
        <v>12.0</v>
      </c>
      <c r="G87" s="41">
        <v>110.0</v>
      </c>
      <c r="H87" s="42">
        <v>0.018</v>
      </c>
      <c r="I87" s="42">
        <v>0.2478118532</v>
      </c>
      <c r="J87" s="43">
        <v>3.004</v>
      </c>
      <c r="K87" s="44">
        <v>0.1</v>
      </c>
      <c r="L87" s="45">
        <v>0.1</v>
      </c>
      <c r="M87" s="46">
        <v>1.0</v>
      </c>
      <c r="N87" s="35"/>
      <c r="O87" s="39">
        <f t="shared" si="107"/>
        <v>0.0004570857924</v>
      </c>
      <c r="P87" s="40">
        <f t="shared" si="108"/>
        <v>0.001482440408</v>
      </c>
      <c r="Q87" s="41">
        <f t="shared" si="109"/>
        <v>0.01358903707</v>
      </c>
      <c r="R87" s="42">
        <f t="shared" si="110"/>
        <v>8005.178202</v>
      </c>
      <c r="S87" s="42">
        <f t="shared" si="111"/>
        <v>110209.8914</v>
      </c>
      <c r="T87" s="43">
        <f t="shared" si="112"/>
        <v>1335975.295</v>
      </c>
      <c r="U87" s="44">
        <f t="shared" si="113"/>
        <v>12353.67006</v>
      </c>
      <c r="V87" s="48">
        <f t="shared" si="114"/>
        <v>12353.67006</v>
      </c>
      <c r="W87" s="49">
        <f t="shared" si="115"/>
        <v>123536.7006</v>
      </c>
      <c r="X87" s="35"/>
      <c r="Y87" s="12">
        <v>273.3</v>
      </c>
      <c r="Z87" s="39">
        <f t="shared" si="116"/>
        <v>0.02477422399</v>
      </c>
      <c r="AA87" s="40">
        <f t="shared" si="117"/>
        <v>0.08034883457</v>
      </c>
      <c r="AB87" s="41">
        <f t="shared" si="118"/>
        <v>0.7365309835</v>
      </c>
      <c r="AC87" s="42">
        <f t="shared" si="119"/>
        <v>433883.7067</v>
      </c>
      <c r="AD87" s="42">
        <f t="shared" si="120"/>
        <v>5973418.079</v>
      </c>
      <c r="AE87" s="43">
        <f t="shared" si="121"/>
        <v>72410369.71</v>
      </c>
      <c r="AF87" s="44">
        <f t="shared" si="122"/>
        <v>669573.6214</v>
      </c>
      <c r="AG87" s="48">
        <f t="shared" si="123"/>
        <v>669573.6214</v>
      </c>
      <c r="AH87" s="49">
        <f t="shared" si="124"/>
        <v>6695736.214</v>
      </c>
    </row>
    <row r="88" ht="13.5" customHeight="1">
      <c r="A88" s="47" t="s">
        <v>121</v>
      </c>
      <c r="B88" s="12">
        <v>15.765</v>
      </c>
      <c r="C88" s="12">
        <f t="shared" si="106"/>
        <v>0.05088077149</v>
      </c>
      <c r="D88" s="12">
        <v>5.0424</v>
      </c>
      <c r="E88" s="39">
        <v>1.0</v>
      </c>
      <c r="F88" s="40">
        <v>24.0</v>
      </c>
      <c r="G88" s="41">
        <v>2200.0</v>
      </c>
      <c r="H88" s="42">
        <v>0.3</v>
      </c>
      <c r="I88" s="42">
        <v>9.305266939500001</v>
      </c>
      <c r="J88" s="43">
        <v>851.554</v>
      </c>
      <c r="K88" s="44">
        <v>3.3</v>
      </c>
      <c r="L88" s="48">
        <v>10.0</v>
      </c>
      <c r="M88" s="49">
        <v>16.9</v>
      </c>
      <c r="N88" s="35"/>
      <c r="O88" s="39">
        <f t="shared" si="107"/>
        <v>0.0002565612022</v>
      </c>
      <c r="P88" s="40">
        <f t="shared" si="108"/>
        <v>0.006157468852</v>
      </c>
      <c r="Q88" s="41">
        <f t="shared" si="109"/>
        <v>0.5644346448</v>
      </c>
      <c r="R88" s="42">
        <f t="shared" si="110"/>
        <v>277086.0983</v>
      </c>
      <c r="S88" s="42">
        <f t="shared" si="111"/>
        <v>8594533.701</v>
      </c>
      <c r="T88" s="43">
        <f t="shared" si="112"/>
        <v>786512584.6</v>
      </c>
      <c r="U88" s="44">
        <f t="shared" si="113"/>
        <v>846651.9671</v>
      </c>
      <c r="V88" s="48">
        <f t="shared" si="114"/>
        <v>2565612.022</v>
      </c>
      <c r="W88" s="49">
        <f t="shared" si="115"/>
        <v>4335884.317</v>
      </c>
      <c r="X88" s="35"/>
      <c r="Y88" s="12">
        <v>273.3</v>
      </c>
      <c r="Z88" s="39">
        <f t="shared" si="116"/>
        <v>0.01390571485</v>
      </c>
      <c r="AA88" s="40">
        <f t="shared" si="117"/>
        <v>0.3337371564</v>
      </c>
      <c r="AB88" s="41">
        <f t="shared" si="118"/>
        <v>30.59257267</v>
      </c>
      <c r="AC88" s="42">
        <f t="shared" si="119"/>
        <v>15018172.04</v>
      </c>
      <c r="AD88" s="42">
        <f t="shared" si="120"/>
        <v>465826999.1</v>
      </c>
      <c r="AE88" s="43">
        <f t="shared" si="121"/>
        <v>42629281567</v>
      </c>
      <c r="AF88" s="44">
        <f t="shared" si="122"/>
        <v>45888859</v>
      </c>
      <c r="AG88" s="48">
        <f t="shared" si="123"/>
        <v>139057148.5</v>
      </c>
      <c r="AH88" s="49">
        <f t="shared" si="124"/>
        <v>235006580.9</v>
      </c>
    </row>
    <row r="89" ht="13.5" customHeight="1">
      <c r="A89" s="47" t="s">
        <v>122</v>
      </c>
      <c r="B89" s="12">
        <v>0.024</v>
      </c>
      <c r="C89" s="12">
        <f t="shared" si="106"/>
        <v>0.00007745883386</v>
      </c>
      <c r="D89" s="12">
        <v>5.0424</v>
      </c>
      <c r="E89" s="39">
        <v>130.0</v>
      </c>
      <c r="F89" s="40">
        <v>230.0</v>
      </c>
      <c r="G89" s="50">
        <v>420.0</v>
      </c>
      <c r="H89" s="42">
        <v>20.0</v>
      </c>
      <c r="I89" s="42">
        <v>35.2904137931</v>
      </c>
      <c r="J89" s="43">
        <v>65.554</v>
      </c>
      <c r="K89" s="44">
        <v>13.0</v>
      </c>
      <c r="L89" s="48">
        <v>500.0</v>
      </c>
      <c r="M89" s="49">
        <v>810.0</v>
      </c>
      <c r="N89" s="35"/>
      <c r="O89" s="39">
        <f t="shared" si="107"/>
        <v>0.0000507751951</v>
      </c>
      <c r="P89" s="40">
        <f t="shared" si="108"/>
        <v>0.00008983303748</v>
      </c>
      <c r="Q89" s="41">
        <f t="shared" si="109"/>
        <v>0.000164042938</v>
      </c>
      <c r="R89" s="42">
        <f t="shared" si="110"/>
        <v>28121.64652</v>
      </c>
      <c r="S89" s="42">
        <f t="shared" si="111"/>
        <v>49621.22711</v>
      </c>
      <c r="T89" s="43">
        <f t="shared" si="112"/>
        <v>92174.32079</v>
      </c>
      <c r="U89" s="44">
        <f t="shared" si="113"/>
        <v>5077.51951</v>
      </c>
      <c r="V89" s="48">
        <f t="shared" si="114"/>
        <v>195289.2119</v>
      </c>
      <c r="W89" s="49">
        <f t="shared" si="115"/>
        <v>316368.5233</v>
      </c>
      <c r="X89" s="35"/>
      <c r="Y89" s="12">
        <v>273.3</v>
      </c>
      <c r="Z89" s="39">
        <f t="shared" si="116"/>
        <v>0.002752034908</v>
      </c>
      <c r="AA89" s="40">
        <f t="shared" si="117"/>
        <v>0.004868984837</v>
      </c>
      <c r="AB89" s="41">
        <f t="shared" si="118"/>
        <v>0.008891189703</v>
      </c>
      <c r="AC89" s="42">
        <f t="shared" si="119"/>
        <v>1524203.949</v>
      </c>
      <c r="AD89" s="42">
        <f t="shared" si="120"/>
        <v>2689489.403</v>
      </c>
      <c r="AE89" s="43">
        <f t="shared" si="121"/>
        <v>4995883.284</v>
      </c>
      <c r="AF89" s="44">
        <f t="shared" si="122"/>
        <v>275203.4908</v>
      </c>
      <c r="AG89" s="48">
        <f t="shared" si="123"/>
        <v>10584749.65</v>
      </c>
      <c r="AH89" s="49">
        <f t="shared" si="124"/>
        <v>17147294.43</v>
      </c>
    </row>
    <row r="90" ht="13.5" customHeight="1">
      <c r="A90" s="32" t="s">
        <v>123</v>
      </c>
      <c r="B90" s="12">
        <v>0.368</v>
      </c>
      <c r="C90" s="12">
        <f t="shared" si="106"/>
        <v>0.001187702119</v>
      </c>
      <c r="D90" s="12">
        <v>5.0424</v>
      </c>
      <c r="E90" s="39">
        <v>7.0</v>
      </c>
      <c r="F90" s="40">
        <v>11.0</v>
      </c>
      <c r="G90" s="41">
        <v>56.0</v>
      </c>
      <c r="H90" s="42">
        <v>2.0E-4</v>
      </c>
      <c r="I90" s="42">
        <v>0.11828163270000001</v>
      </c>
      <c r="J90" s="43">
        <v>1.5552000000000001</v>
      </c>
      <c r="K90" s="44">
        <v>0.3</v>
      </c>
      <c r="L90" s="48">
        <v>1.0</v>
      </c>
      <c r="M90" s="49">
        <v>1.3</v>
      </c>
      <c r="N90" s="35"/>
      <c r="O90" s="39">
        <f t="shared" si="107"/>
        <v>0.00004192208416</v>
      </c>
      <c r="P90" s="40">
        <f t="shared" si="108"/>
        <v>0.00006587756082</v>
      </c>
      <c r="Q90" s="41">
        <f t="shared" si="109"/>
        <v>0.0003353766733</v>
      </c>
      <c r="R90" s="42">
        <f t="shared" si="110"/>
        <v>4.311985799</v>
      </c>
      <c r="S90" s="42">
        <f t="shared" si="111"/>
        <v>2550.143603</v>
      </c>
      <c r="T90" s="43">
        <f t="shared" si="112"/>
        <v>33530.00157</v>
      </c>
      <c r="U90" s="44">
        <f t="shared" si="113"/>
        <v>1796.66075</v>
      </c>
      <c r="V90" s="48">
        <f t="shared" si="114"/>
        <v>5988.869166</v>
      </c>
      <c r="W90" s="49">
        <f t="shared" si="115"/>
        <v>7785.529915</v>
      </c>
      <c r="X90" s="35"/>
      <c r="Y90" s="12">
        <v>273.3</v>
      </c>
      <c r="Z90" s="39">
        <f t="shared" si="116"/>
        <v>0.002272192924</v>
      </c>
      <c r="AA90" s="40">
        <f t="shared" si="117"/>
        <v>0.003570588881</v>
      </c>
      <c r="AB90" s="41">
        <f t="shared" si="118"/>
        <v>0.01817754339</v>
      </c>
      <c r="AC90" s="42">
        <f t="shared" si="119"/>
        <v>233.7112722</v>
      </c>
      <c r="AD90" s="42">
        <f t="shared" si="120"/>
        <v>138218.7543</v>
      </c>
      <c r="AE90" s="43">
        <f t="shared" si="121"/>
        <v>1817338.853</v>
      </c>
      <c r="AF90" s="44">
        <f t="shared" si="122"/>
        <v>97379.69675</v>
      </c>
      <c r="AG90" s="48">
        <f t="shared" si="123"/>
        <v>324598.9892</v>
      </c>
      <c r="AH90" s="49">
        <f t="shared" si="124"/>
        <v>421978.6859</v>
      </c>
    </row>
    <row r="91" ht="13.5" customHeight="1">
      <c r="A91" s="32" t="s">
        <v>124</v>
      </c>
      <c r="B91" s="12">
        <v>0.176</v>
      </c>
      <c r="C91" s="12">
        <f t="shared" si="106"/>
        <v>0.0005680314483</v>
      </c>
      <c r="D91" s="12">
        <v>5.0424</v>
      </c>
      <c r="E91" s="39">
        <v>8.0</v>
      </c>
      <c r="F91" s="40">
        <v>12.0</v>
      </c>
      <c r="G91" s="41">
        <v>35.0</v>
      </c>
      <c r="H91" s="42">
        <v>2.0E-4</v>
      </c>
      <c r="I91" s="42">
        <v>0.11834814810000001</v>
      </c>
      <c r="J91" s="43">
        <v>1.5552000000000001</v>
      </c>
      <c r="K91" s="44">
        <v>0.3</v>
      </c>
      <c r="L91" s="48">
        <v>1.0</v>
      </c>
      <c r="M91" s="49">
        <v>1.3</v>
      </c>
      <c r="N91" s="35"/>
      <c r="O91" s="39">
        <f t="shared" si="107"/>
        <v>0.0000229139342</v>
      </c>
      <c r="P91" s="40">
        <f t="shared" si="108"/>
        <v>0.0000343709013</v>
      </c>
      <c r="Q91" s="41">
        <f t="shared" si="109"/>
        <v>0.0001002484621</v>
      </c>
      <c r="R91" s="42">
        <f t="shared" si="110"/>
        <v>2.062254078</v>
      </c>
      <c r="S91" s="42">
        <f t="shared" si="111"/>
        <v>1220.319755</v>
      </c>
      <c r="T91" s="43">
        <f t="shared" si="112"/>
        <v>16036.08771</v>
      </c>
      <c r="U91" s="44">
        <f t="shared" si="113"/>
        <v>859.2725325</v>
      </c>
      <c r="V91" s="48">
        <f t="shared" si="114"/>
        <v>2864.241775</v>
      </c>
      <c r="W91" s="49">
        <f t="shared" si="115"/>
        <v>3723.514307</v>
      </c>
      <c r="X91" s="35"/>
      <c r="Y91" s="12">
        <v>273.3</v>
      </c>
      <c r="Z91" s="39">
        <f t="shared" si="116"/>
        <v>0.001241943959</v>
      </c>
      <c r="AA91" s="40">
        <f t="shared" si="117"/>
        <v>0.001862915938</v>
      </c>
      <c r="AB91" s="41">
        <f t="shared" si="118"/>
        <v>0.005433504819</v>
      </c>
      <c r="AC91" s="42">
        <f t="shared" si="119"/>
        <v>111.7749563</v>
      </c>
      <c r="AD91" s="42">
        <f t="shared" si="120"/>
        <v>66141.79539</v>
      </c>
      <c r="AE91" s="43">
        <f t="shared" si="121"/>
        <v>869162.0599</v>
      </c>
      <c r="AF91" s="44">
        <f t="shared" si="122"/>
        <v>46572.89845</v>
      </c>
      <c r="AG91" s="48">
        <f t="shared" si="123"/>
        <v>155242.9948</v>
      </c>
      <c r="AH91" s="49">
        <f t="shared" si="124"/>
        <v>201815.8933</v>
      </c>
    </row>
    <row r="92" ht="13.5" customHeight="1">
      <c r="A92" s="32" t="s">
        <v>125</v>
      </c>
      <c r="B92" s="12">
        <v>0.0</v>
      </c>
      <c r="C92" s="12">
        <f t="shared" si="106"/>
        <v>0</v>
      </c>
      <c r="D92" s="12">
        <v>5.0424</v>
      </c>
      <c r="E92" s="39">
        <v>18.0</v>
      </c>
      <c r="F92" s="40">
        <v>48.0</v>
      </c>
      <c r="G92" s="41">
        <v>180.0</v>
      </c>
      <c r="H92" s="42">
        <v>0.0064</v>
      </c>
      <c r="I92" s="42">
        <v>0.17932592590000002</v>
      </c>
      <c r="J92" s="43">
        <v>1.857</v>
      </c>
      <c r="K92" s="44">
        <v>0.3</v>
      </c>
      <c r="L92" s="45">
        <v>10.0</v>
      </c>
      <c r="M92" s="46">
        <v>15.0</v>
      </c>
      <c r="N92" s="35"/>
      <c r="O92" s="39">
        <f t="shared" si="107"/>
        <v>0</v>
      </c>
      <c r="P92" s="40">
        <f t="shared" si="108"/>
        <v>0</v>
      </c>
      <c r="Q92" s="41">
        <f t="shared" si="109"/>
        <v>0</v>
      </c>
      <c r="R92" s="42">
        <f t="shared" si="110"/>
        <v>0</v>
      </c>
      <c r="S92" s="42">
        <f t="shared" si="111"/>
        <v>0</v>
      </c>
      <c r="T92" s="43">
        <f t="shared" si="112"/>
        <v>0</v>
      </c>
      <c r="U92" s="44">
        <f t="shared" si="113"/>
        <v>0</v>
      </c>
      <c r="V92" s="48">
        <f t="shared" si="114"/>
        <v>0</v>
      </c>
      <c r="W92" s="49">
        <f t="shared" si="115"/>
        <v>0</v>
      </c>
      <c r="X92" s="35"/>
      <c r="Y92" s="12">
        <v>273.3</v>
      </c>
      <c r="Z92" s="39">
        <f t="shared" si="116"/>
        <v>0</v>
      </c>
      <c r="AA92" s="40">
        <f t="shared" si="117"/>
        <v>0</v>
      </c>
      <c r="AB92" s="41">
        <f t="shared" si="118"/>
        <v>0</v>
      </c>
      <c r="AC92" s="42">
        <f t="shared" si="119"/>
        <v>0</v>
      </c>
      <c r="AD92" s="42">
        <f t="shared" si="120"/>
        <v>0</v>
      </c>
      <c r="AE92" s="43">
        <f t="shared" si="121"/>
        <v>0</v>
      </c>
      <c r="AF92" s="44">
        <f t="shared" si="122"/>
        <v>0</v>
      </c>
      <c r="AG92" s="48">
        <f t="shared" si="123"/>
        <v>0</v>
      </c>
      <c r="AH92" s="49">
        <f t="shared" si="124"/>
        <v>0</v>
      </c>
    </row>
    <row r="93" ht="13.5" customHeight="1">
      <c r="A93" s="32" t="s">
        <v>126</v>
      </c>
      <c r="B93" s="12">
        <v>0.0</v>
      </c>
      <c r="C93" s="12">
        <f t="shared" si="106"/>
        <v>0</v>
      </c>
      <c r="D93" s="12">
        <v>5.0424</v>
      </c>
      <c r="E93" s="39">
        <v>6.0</v>
      </c>
      <c r="F93" s="40">
        <v>38.0</v>
      </c>
      <c r="G93" s="41">
        <v>79.0</v>
      </c>
      <c r="H93" s="42">
        <v>0.0073</v>
      </c>
      <c r="I93" s="42">
        <v>0.4548123288</v>
      </c>
      <c r="J93" s="43">
        <v>2.313</v>
      </c>
      <c r="K93" s="44">
        <v>0.3</v>
      </c>
      <c r="L93" s="45">
        <v>2.5</v>
      </c>
      <c r="M93" s="46">
        <v>5.1</v>
      </c>
      <c r="N93" s="35"/>
      <c r="O93" s="39">
        <f t="shared" si="107"/>
        <v>0</v>
      </c>
      <c r="P93" s="40">
        <f t="shared" si="108"/>
        <v>0</v>
      </c>
      <c r="Q93" s="41">
        <f t="shared" si="109"/>
        <v>0</v>
      </c>
      <c r="R93" s="42">
        <f t="shared" si="110"/>
        <v>0</v>
      </c>
      <c r="S93" s="42">
        <f t="shared" si="111"/>
        <v>0</v>
      </c>
      <c r="T93" s="43">
        <f t="shared" si="112"/>
        <v>0</v>
      </c>
      <c r="U93" s="44">
        <f t="shared" si="113"/>
        <v>0</v>
      </c>
      <c r="V93" s="48">
        <f t="shared" si="114"/>
        <v>0</v>
      </c>
      <c r="W93" s="49">
        <f t="shared" si="115"/>
        <v>0</v>
      </c>
      <c r="X93" s="35"/>
      <c r="Y93" s="12">
        <v>273.3</v>
      </c>
      <c r="Z93" s="39">
        <f t="shared" si="116"/>
        <v>0</v>
      </c>
      <c r="AA93" s="40">
        <f t="shared" si="117"/>
        <v>0</v>
      </c>
      <c r="AB93" s="41">
        <f t="shared" si="118"/>
        <v>0</v>
      </c>
      <c r="AC93" s="42">
        <f t="shared" si="119"/>
        <v>0</v>
      </c>
      <c r="AD93" s="42">
        <f t="shared" si="120"/>
        <v>0</v>
      </c>
      <c r="AE93" s="43">
        <f t="shared" si="121"/>
        <v>0</v>
      </c>
      <c r="AF93" s="44">
        <f t="shared" si="122"/>
        <v>0</v>
      </c>
      <c r="AG93" s="48">
        <f t="shared" si="123"/>
        <v>0</v>
      </c>
      <c r="AH93" s="49">
        <f t="shared" si="124"/>
        <v>0</v>
      </c>
    </row>
    <row r="94" ht="13.5" customHeight="1">
      <c r="A94" s="32" t="s">
        <v>127</v>
      </c>
      <c r="B94" s="51">
        <v>0.0</v>
      </c>
      <c r="C94" s="12">
        <f t="shared" si="106"/>
        <v>0</v>
      </c>
      <c r="D94" s="12">
        <v>5.0424</v>
      </c>
      <c r="E94" s="52">
        <v>8.8</v>
      </c>
      <c r="F94" s="53">
        <v>27.0</v>
      </c>
      <c r="G94" s="54">
        <v>63.0</v>
      </c>
      <c r="H94" s="55">
        <v>0.118</v>
      </c>
      <c r="I94" s="55">
        <v>0.9284059041</v>
      </c>
      <c r="J94" s="56">
        <v>3.734</v>
      </c>
      <c r="K94" s="57">
        <v>7.8</v>
      </c>
      <c r="L94" s="58">
        <v>15.0</v>
      </c>
      <c r="M94" s="59">
        <v>19.3</v>
      </c>
      <c r="N94" s="35"/>
      <c r="O94" s="39">
        <f t="shared" si="107"/>
        <v>0</v>
      </c>
      <c r="P94" s="40">
        <f t="shared" si="108"/>
        <v>0</v>
      </c>
      <c r="Q94" s="41">
        <f t="shared" si="109"/>
        <v>0</v>
      </c>
      <c r="R94" s="42">
        <f t="shared" si="110"/>
        <v>0</v>
      </c>
      <c r="S94" s="42">
        <f t="shared" si="111"/>
        <v>0</v>
      </c>
      <c r="T94" s="43">
        <f t="shared" si="112"/>
        <v>0</v>
      </c>
      <c r="U94" s="44">
        <f t="shared" si="113"/>
        <v>0</v>
      </c>
      <c r="V94" s="48">
        <f t="shared" si="114"/>
        <v>0</v>
      </c>
      <c r="W94" s="49">
        <f t="shared" si="115"/>
        <v>0</v>
      </c>
      <c r="X94" s="35"/>
      <c r="Y94" s="12">
        <v>273.3</v>
      </c>
      <c r="Z94" s="39">
        <f t="shared" si="116"/>
        <v>0</v>
      </c>
      <c r="AA94" s="40">
        <f t="shared" si="117"/>
        <v>0</v>
      </c>
      <c r="AB94" s="41">
        <f t="shared" si="118"/>
        <v>0</v>
      </c>
      <c r="AC94" s="42">
        <f t="shared" si="119"/>
        <v>0</v>
      </c>
      <c r="AD94" s="42">
        <f t="shared" si="120"/>
        <v>0</v>
      </c>
      <c r="AE94" s="43">
        <f t="shared" si="121"/>
        <v>0</v>
      </c>
      <c r="AF94" s="44">
        <f t="shared" si="122"/>
        <v>0</v>
      </c>
      <c r="AG94" s="48">
        <f t="shared" si="123"/>
        <v>0</v>
      </c>
      <c r="AH94" s="49">
        <f t="shared" si="124"/>
        <v>0</v>
      </c>
    </row>
    <row r="95" ht="13.5" customHeight="1">
      <c r="A95" s="60" t="s">
        <v>133</v>
      </c>
      <c r="B95" s="61">
        <f>SUM(B84:B94)</f>
        <v>309.842</v>
      </c>
      <c r="C95" s="21"/>
      <c r="D95" s="21"/>
      <c r="E95" s="60"/>
      <c r="F95" s="60"/>
      <c r="G95" s="60"/>
      <c r="H95" s="60"/>
      <c r="I95" s="60"/>
      <c r="J95" s="60"/>
      <c r="K95" s="60"/>
      <c r="L95" s="60"/>
      <c r="M95" s="60"/>
      <c r="N95" s="60"/>
      <c r="O95" s="61">
        <f t="shared" ref="O95:W95" si="125">SUM(O84:O94)</f>
        <v>2.028966962</v>
      </c>
      <c r="P95" s="61">
        <f t="shared" si="125"/>
        <v>2.391648587</v>
      </c>
      <c r="Q95" s="61">
        <f t="shared" si="125"/>
        <v>3.708083823</v>
      </c>
      <c r="R95" s="61">
        <f t="shared" si="125"/>
        <v>1821521.348</v>
      </c>
      <c r="S95" s="61">
        <f t="shared" si="125"/>
        <v>18934260.9</v>
      </c>
      <c r="T95" s="61">
        <f t="shared" si="125"/>
        <v>834740187.8</v>
      </c>
      <c r="U95" s="61">
        <f t="shared" si="125"/>
        <v>1333102.747</v>
      </c>
      <c r="V95" s="61">
        <f t="shared" si="125"/>
        <v>3858145.063</v>
      </c>
      <c r="W95" s="61">
        <f t="shared" si="125"/>
        <v>9399150.969</v>
      </c>
      <c r="X95" s="60"/>
      <c r="Y95" s="35"/>
      <c r="Z95" s="61">
        <f t="shared" ref="Z95:AH95" si="126">SUM(Z84:Z94)</f>
        <v>109.9707819</v>
      </c>
      <c r="AA95" s="61">
        <f t="shared" si="126"/>
        <v>129.6282641</v>
      </c>
      <c r="AB95" s="61">
        <f t="shared" si="126"/>
        <v>200.9795551</v>
      </c>
      <c r="AC95" s="61">
        <f t="shared" si="126"/>
        <v>98727150.62</v>
      </c>
      <c r="AD95" s="61">
        <f t="shared" si="126"/>
        <v>1026244151</v>
      </c>
      <c r="AE95" s="61">
        <f t="shared" si="126"/>
        <v>45243236026</v>
      </c>
      <c r="AF95" s="61">
        <f t="shared" si="126"/>
        <v>72254676.51</v>
      </c>
      <c r="AG95" s="61">
        <f t="shared" si="126"/>
        <v>209112931.5</v>
      </c>
      <c r="AH95" s="61">
        <f t="shared" si="126"/>
        <v>509437561.4</v>
      </c>
    </row>
    <row r="96" ht="13.5" customHeight="1">
      <c r="A96" s="35"/>
      <c r="B96" s="35"/>
      <c r="C96" s="12"/>
      <c r="D96" s="12"/>
      <c r="E96" s="35"/>
      <c r="F96" s="35"/>
      <c r="G96" s="35"/>
      <c r="H96" s="35"/>
      <c r="I96" s="35"/>
      <c r="J96" s="35"/>
      <c r="K96" s="35"/>
      <c r="L96" s="35"/>
      <c r="M96" s="35"/>
      <c r="N96" s="35"/>
      <c r="O96" s="35"/>
      <c r="P96" s="35"/>
      <c r="Q96" s="35"/>
      <c r="R96" s="35"/>
      <c r="S96" s="35"/>
      <c r="T96" s="35"/>
      <c r="U96" s="35"/>
      <c r="V96" s="35"/>
      <c r="W96" s="35"/>
      <c r="X96" s="35"/>
      <c r="Y96" s="35"/>
      <c r="Z96" s="35"/>
      <c r="AA96" s="35"/>
      <c r="AB96" s="35"/>
      <c r="AC96" s="35"/>
      <c r="AD96" s="35"/>
      <c r="AE96" s="35"/>
      <c r="AF96" s="35"/>
      <c r="AG96" s="35"/>
      <c r="AH96" s="35"/>
    </row>
    <row r="97" ht="13.5" customHeight="1">
      <c r="A97" s="62" t="s">
        <v>21</v>
      </c>
      <c r="B97" s="35"/>
      <c r="C97" s="12"/>
      <c r="D97" s="12"/>
      <c r="E97" s="35"/>
      <c r="F97" s="35"/>
      <c r="G97" s="35"/>
      <c r="H97" s="35"/>
      <c r="I97" s="35"/>
      <c r="J97" s="35"/>
      <c r="K97" s="35"/>
      <c r="L97" s="35"/>
      <c r="M97" s="35"/>
      <c r="N97" s="35"/>
      <c r="O97" s="35"/>
      <c r="P97" s="35"/>
      <c r="Q97" s="35"/>
      <c r="R97" s="35"/>
      <c r="S97" s="35"/>
      <c r="T97" s="35"/>
      <c r="U97" s="35"/>
      <c r="V97" s="35"/>
      <c r="W97" s="35"/>
      <c r="X97" s="35"/>
      <c r="Y97" s="35"/>
      <c r="Z97" s="35"/>
      <c r="AA97" s="35"/>
      <c r="AB97" s="35"/>
      <c r="AC97" s="35"/>
      <c r="AD97" s="35"/>
      <c r="AE97" s="35"/>
      <c r="AF97" s="35"/>
      <c r="AG97" s="35"/>
      <c r="AH97" s="35"/>
    </row>
    <row r="98" ht="13.5" customHeight="1">
      <c r="A98" s="12" t="s">
        <v>105</v>
      </c>
      <c r="C98" s="35"/>
      <c r="D98" s="12"/>
      <c r="E98" s="36" t="s">
        <v>129</v>
      </c>
      <c r="F98" s="3"/>
      <c r="G98" s="4"/>
      <c r="H98" s="37" t="s">
        <v>130</v>
      </c>
      <c r="I98" s="3"/>
      <c r="J98" s="4"/>
      <c r="K98" s="38" t="s">
        <v>131</v>
      </c>
      <c r="L98" s="3"/>
      <c r="M98" s="4"/>
      <c r="N98" s="35"/>
      <c r="O98" s="36" t="s">
        <v>110</v>
      </c>
      <c r="P98" s="3"/>
      <c r="Q98" s="4"/>
      <c r="R98" s="37" t="s">
        <v>111</v>
      </c>
      <c r="S98" s="3"/>
      <c r="T98" s="4"/>
      <c r="U98" s="38" t="s">
        <v>112</v>
      </c>
      <c r="V98" s="3"/>
      <c r="W98" s="4"/>
      <c r="X98" s="35"/>
      <c r="Y98" s="35"/>
      <c r="Z98" s="36" t="s">
        <v>110</v>
      </c>
      <c r="AA98" s="3"/>
      <c r="AB98" s="4"/>
      <c r="AC98" s="37" t="s">
        <v>111</v>
      </c>
      <c r="AD98" s="3"/>
      <c r="AE98" s="4"/>
      <c r="AF98" s="38" t="s">
        <v>112</v>
      </c>
      <c r="AG98" s="3"/>
      <c r="AH98" s="4"/>
    </row>
    <row r="99" ht="13.5" customHeight="1">
      <c r="A99" s="12" t="s">
        <v>94</v>
      </c>
      <c r="B99" s="12" t="s">
        <v>114</v>
      </c>
      <c r="C99" s="12" t="s">
        <v>115</v>
      </c>
      <c r="D99" s="12"/>
      <c r="E99" s="39" t="s">
        <v>12</v>
      </c>
      <c r="F99" s="40" t="s">
        <v>13</v>
      </c>
      <c r="G99" s="41" t="s">
        <v>14</v>
      </c>
      <c r="H99" s="42" t="s">
        <v>12</v>
      </c>
      <c r="I99" s="42" t="s">
        <v>13</v>
      </c>
      <c r="J99" s="43" t="s">
        <v>14</v>
      </c>
      <c r="K99" s="44" t="s">
        <v>12</v>
      </c>
      <c r="L99" s="45" t="s">
        <v>116</v>
      </c>
      <c r="M99" s="46" t="s">
        <v>14</v>
      </c>
      <c r="N99" s="35"/>
      <c r="O99" s="39" t="s">
        <v>12</v>
      </c>
      <c r="P99" s="40" t="s">
        <v>13</v>
      </c>
      <c r="Q99" s="41" t="s">
        <v>14</v>
      </c>
      <c r="R99" s="42" t="s">
        <v>12</v>
      </c>
      <c r="S99" s="42" t="s">
        <v>13</v>
      </c>
      <c r="T99" s="43" t="s">
        <v>14</v>
      </c>
      <c r="U99" s="44" t="s">
        <v>12</v>
      </c>
      <c r="V99" s="45" t="s">
        <v>116</v>
      </c>
      <c r="W99" s="46" t="s">
        <v>14</v>
      </c>
      <c r="X99" s="35"/>
      <c r="Y99" s="35"/>
      <c r="Z99" s="39" t="s">
        <v>12</v>
      </c>
      <c r="AA99" s="40" t="s">
        <v>13</v>
      </c>
      <c r="AB99" s="41" t="s">
        <v>14</v>
      </c>
      <c r="AC99" s="42" t="s">
        <v>12</v>
      </c>
      <c r="AD99" s="42" t="s">
        <v>13</v>
      </c>
      <c r="AE99" s="43" t="s">
        <v>14</v>
      </c>
      <c r="AF99" s="44" t="s">
        <v>12</v>
      </c>
      <c r="AG99" s="45" t="s">
        <v>116</v>
      </c>
      <c r="AH99" s="46" t="s">
        <v>14</v>
      </c>
    </row>
    <row r="100" ht="13.5" customHeight="1">
      <c r="A100" s="47" t="s">
        <v>117</v>
      </c>
      <c r="B100" s="12">
        <v>50.53</v>
      </c>
      <c r="C100" s="12">
        <f t="shared" ref="C100:C110" si="127">B100/$B$111</f>
        <v>0.07772315606</v>
      </c>
      <c r="D100" s="12">
        <v>1.0824</v>
      </c>
      <c r="E100" s="39">
        <v>740.0</v>
      </c>
      <c r="F100" s="40">
        <v>820.0</v>
      </c>
      <c r="G100" s="41">
        <v>910.0</v>
      </c>
      <c r="H100" s="42">
        <v>0.079</v>
      </c>
      <c r="I100" s="42">
        <v>1.1480588235000002</v>
      </c>
      <c r="J100" s="43">
        <v>3.654</v>
      </c>
      <c r="K100" s="44">
        <v>0.2</v>
      </c>
      <c r="L100" s="48">
        <v>5.0</v>
      </c>
      <c r="M100" s="49">
        <v>15.0</v>
      </c>
      <c r="N100" s="35"/>
      <c r="O100" s="39">
        <f t="shared" ref="O100:O110" si="128">C100*D100*E100*10^(-3)</f>
        <v>0.06225438264</v>
      </c>
      <c r="P100" s="40">
        <f t="shared" ref="P100:P110" si="129">C100*D100*F100*10^(-3)</f>
        <v>0.06898458617</v>
      </c>
      <c r="Q100" s="41">
        <f t="shared" ref="Q100:Q110" si="130">C100*D100*G100*10^(-3)</f>
        <v>0.07655606514</v>
      </c>
      <c r="R100" s="42">
        <f t="shared" ref="R100:R110" si="131">(C100*D100*H100*3.6*10^(-3))*10^(9)</f>
        <v>23925.87355</v>
      </c>
      <c r="S100" s="42">
        <f t="shared" ref="S100:S110" si="132">(C100*D100*I100*3.6*10^(-3))*10^(9)</f>
        <v>347700.1296</v>
      </c>
      <c r="T100" s="43">
        <f t="shared" ref="T100:T110" si="133">(C100*D100*J100*3.6*10^(-3))*10^(9)</f>
        <v>1106647.366</v>
      </c>
      <c r="U100" s="44">
        <f t="shared" ref="U100:U110" si="134">C100*D100*10^(-3)*K100*10^9</f>
        <v>16825.50882</v>
      </c>
      <c r="V100" s="48">
        <f t="shared" ref="V100:V110" si="135">C100*D100*10^(-3)*L100*10^9</f>
        <v>420637.7206</v>
      </c>
      <c r="W100" s="49">
        <f t="shared" ref="W100:W110" si="136">C100*D100*10^(-3)*M100*10^9</f>
        <v>1261913.162</v>
      </c>
      <c r="X100" s="35"/>
      <c r="Y100" s="12">
        <v>572.1</v>
      </c>
      <c r="Z100" s="39">
        <f t="shared" ref="Z100:Z110" si="137">C100*Y100*E100*10^(-3)</f>
        <v>32.90440901</v>
      </c>
      <c r="AA100" s="40">
        <f t="shared" ref="AA100:AA110" si="138">C100*Y100*F100*10^(-3)</f>
        <v>36.46164242</v>
      </c>
      <c r="AB100" s="41">
        <f t="shared" ref="AB100:AB110" si="139">C100*Y100*G100*10^(-3)</f>
        <v>40.46353</v>
      </c>
      <c r="AC100" s="42">
        <f t="shared" ref="AC100:AC110" si="140">(C100*Y100*H100*3.6*10^(-3))*10^(9)</f>
        <v>12645964.76</v>
      </c>
      <c r="AD100" s="42">
        <f t="shared" ref="AD100:AD110" si="141">(C100*Y100*I100*3.6*10^(-3))*10^(9)</f>
        <v>183776094</v>
      </c>
      <c r="AE100" s="43">
        <f t="shared" ref="AE100:AE110" si="142">(C100*Y100*J100*3.6*10^(-3))*10^(9)</f>
        <v>584915889</v>
      </c>
      <c r="AF100" s="44">
        <f t="shared" ref="AF100:AF110" si="143">C100*Y100*10^(-3)*K100*10^9</f>
        <v>8893083.516</v>
      </c>
      <c r="AG100" s="48">
        <f t="shared" ref="AG100:AG110" si="144">C100*Y100*10^(-3)*L100*10^9</f>
        <v>222327087.9</v>
      </c>
      <c r="AH100" s="49">
        <f t="shared" ref="AH100:AH110" si="145">C100*Y100*10^(-3)*M100*10^9</f>
        <v>666981263.7</v>
      </c>
    </row>
    <row r="101" ht="13.5" customHeight="1">
      <c r="A101" s="47" t="s">
        <v>118</v>
      </c>
      <c r="B101" s="12">
        <v>6.11</v>
      </c>
      <c r="C101" s="12">
        <f t="shared" si="127"/>
        <v>0.009398149288</v>
      </c>
      <c r="D101" s="12">
        <v>1.0824</v>
      </c>
      <c r="E101" s="39">
        <v>657.0</v>
      </c>
      <c r="F101" s="40">
        <v>702.0</v>
      </c>
      <c r="G101" s="41">
        <v>866.0</v>
      </c>
      <c r="H101" s="42">
        <v>0.214</v>
      </c>
      <c r="I101" s="42">
        <v>0.82</v>
      </c>
      <c r="J101" s="43">
        <v>2.7439999999999998</v>
      </c>
      <c r="K101" s="44">
        <v>0.1</v>
      </c>
      <c r="L101" s="45">
        <v>0.4</v>
      </c>
      <c r="M101" s="46">
        <v>0.6</v>
      </c>
      <c r="N101" s="35"/>
      <c r="O101" s="39">
        <f t="shared" si="128"/>
        <v>0.00668336981</v>
      </c>
      <c r="P101" s="40">
        <f t="shared" si="129"/>
        <v>0.007141134866</v>
      </c>
      <c r="Q101" s="41">
        <f t="shared" si="130"/>
        <v>0.008809434179</v>
      </c>
      <c r="R101" s="42">
        <f t="shared" si="131"/>
        <v>7836.93775</v>
      </c>
      <c r="S101" s="42">
        <f t="shared" si="132"/>
        <v>30029.38764</v>
      </c>
      <c r="T101" s="43">
        <f t="shared" si="133"/>
        <v>100488.585</v>
      </c>
      <c r="U101" s="44">
        <f t="shared" si="134"/>
        <v>1017.255679</v>
      </c>
      <c r="V101" s="48">
        <f t="shared" si="135"/>
        <v>4069.022716</v>
      </c>
      <c r="W101" s="49">
        <f t="shared" si="136"/>
        <v>6103.534073</v>
      </c>
      <c r="X101" s="35"/>
      <c r="Y101" s="12">
        <v>572.1</v>
      </c>
      <c r="Z101" s="39">
        <f t="shared" si="137"/>
        <v>3.532479553</v>
      </c>
      <c r="AA101" s="40">
        <f t="shared" si="138"/>
        <v>3.774430208</v>
      </c>
      <c r="AB101" s="41">
        <f t="shared" si="139"/>
        <v>4.656205926</v>
      </c>
      <c r="AC101" s="42">
        <f t="shared" si="140"/>
        <v>4142195.202</v>
      </c>
      <c r="AD101" s="42">
        <f t="shared" si="141"/>
        <v>15871962.92</v>
      </c>
      <c r="AE101" s="43">
        <f t="shared" si="142"/>
        <v>53113007.64</v>
      </c>
      <c r="AF101" s="44">
        <f t="shared" si="143"/>
        <v>537668.1207</v>
      </c>
      <c r="AG101" s="48">
        <f t="shared" si="144"/>
        <v>2150672.483</v>
      </c>
      <c r="AH101" s="49">
        <f t="shared" si="145"/>
        <v>3226008.724</v>
      </c>
    </row>
    <row r="102" ht="13.5" customHeight="1">
      <c r="A102" s="47" t="s">
        <v>119</v>
      </c>
      <c r="B102" s="12">
        <v>63.114</v>
      </c>
      <c r="C102" s="12">
        <f t="shared" si="127"/>
        <v>0.09707934438</v>
      </c>
      <c r="D102" s="12">
        <v>1.0824</v>
      </c>
      <c r="E102" s="39">
        <v>410.0</v>
      </c>
      <c r="F102" s="40">
        <v>490.0</v>
      </c>
      <c r="G102" s="41">
        <v>650.0</v>
      </c>
      <c r="H102" s="42">
        <v>0.076</v>
      </c>
      <c r="I102" s="42">
        <v>0.5820000000000001</v>
      </c>
      <c r="J102" s="43">
        <v>2.794</v>
      </c>
      <c r="K102" s="44">
        <v>0.1</v>
      </c>
      <c r="L102" s="45">
        <v>0.2</v>
      </c>
      <c r="M102" s="46">
        <v>1.0</v>
      </c>
      <c r="N102" s="35"/>
      <c r="O102" s="39">
        <f t="shared" si="128"/>
        <v>0.04308225976</v>
      </c>
      <c r="P102" s="40">
        <f t="shared" si="129"/>
        <v>0.05148855435</v>
      </c>
      <c r="Q102" s="41">
        <f t="shared" si="130"/>
        <v>0.06830114353</v>
      </c>
      <c r="R102" s="42">
        <f t="shared" si="131"/>
        <v>28749.52749</v>
      </c>
      <c r="S102" s="42">
        <f t="shared" si="132"/>
        <v>220160.8553</v>
      </c>
      <c r="T102" s="43">
        <f t="shared" si="133"/>
        <v>1056923.419</v>
      </c>
      <c r="U102" s="44">
        <f t="shared" si="134"/>
        <v>10507.86824</v>
      </c>
      <c r="V102" s="48">
        <f t="shared" si="135"/>
        <v>21015.73647</v>
      </c>
      <c r="W102" s="49">
        <f t="shared" si="136"/>
        <v>105078.6824</v>
      </c>
      <c r="X102" s="35"/>
      <c r="Y102" s="12">
        <v>572.1</v>
      </c>
      <c r="Z102" s="39">
        <f t="shared" si="137"/>
        <v>22.7710281</v>
      </c>
      <c r="AA102" s="40">
        <f t="shared" si="138"/>
        <v>27.21415553</v>
      </c>
      <c r="AB102" s="41">
        <f t="shared" si="139"/>
        <v>36.1004104</v>
      </c>
      <c r="AC102" s="42">
        <f t="shared" si="140"/>
        <v>15195495.82</v>
      </c>
      <c r="AD102" s="42">
        <f t="shared" si="141"/>
        <v>116365507.5</v>
      </c>
      <c r="AE102" s="43">
        <f t="shared" si="142"/>
        <v>558634412.2</v>
      </c>
      <c r="AF102" s="44">
        <f t="shared" si="143"/>
        <v>5553909.292</v>
      </c>
      <c r="AG102" s="48">
        <f t="shared" si="144"/>
        <v>11107818.58</v>
      </c>
      <c r="AH102" s="49">
        <f t="shared" si="145"/>
        <v>55539092.92</v>
      </c>
    </row>
    <row r="103" ht="13.5" customHeight="1">
      <c r="A103" s="47" t="s">
        <v>120</v>
      </c>
      <c r="B103" s="12">
        <v>100.731</v>
      </c>
      <c r="C103" s="12">
        <f t="shared" si="127"/>
        <v>0.1549402579</v>
      </c>
      <c r="D103" s="12">
        <v>1.0824</v>
      </c>
      <c r="E103" s="39">
        <v>3.7</v>
      </c>
      <c r="F103" s="40">
        <v>12.0</v>
      </c>
      <c r="G103" s="41">
        <v>110.0</v>
      </c>
      <c r="H103" s="42">
        <v>0.018</v>
      </c>
      <c r="I103" s="42">
        <v>0.2478118532</v>
      </c>
      <c r="J103" s="43">
        <v>3.004</v>
      </c>
      <c r="K103" s="44">
        <v>0.1</v>
      </c>
      <c r="L103" s="45">
        <v>0.1</v>
      </c>
      <c r="M103" s="46">
        <v>1.0</v>
      </c>
      <c r="N103" s="35"/>
      <c r="O103" s="39">
        <f t="shared" si="128"/>
        <v>0.0006205171401</v>
      </c>
      <c r="P103" s="40">
        <f t="shared" si="129"/>
        <v>0.002012488022</v>
      </c>
      <c r="Q103" s="41">
        <f t="shared" si="130"/>
        <v>0.01844780687</v>
      </c>
      <c r="R103" s="42">
        <f t="shared" si="131"/>
        <v>10867.43532</v>
      </c>
      <c r="S103" s="42">
        <f t="shared" si="132"/>
        <v>149615.5159</v>
      </c>
      <c r="T103" s="43">
        <f t="shared" si="133"/>
        <v>1813654.205</v>
      </c>
      <c r="U103" s="44">
        <f t="shared" si="134"/>
        <v>16770.73352</v>
      </c>
      <c r="V103" s="48">
        <f t="shared" si="135"/>
        <v>16770.73352</v>
      </c>
      <c r="W103" s="49">
        <f t="shared" si="136"/>
        <v>167707.3352</v>
      </c>
      <c r="X103" s="35"/>
      <c r="Y103" s="12">
        <v>572.1</v>
      </c>
      <c r="Z103" s="39">
        <f t="shared" si="137"/>
        <v>0.3279728898</v>
      </c>
      <c r="AA103" s="40">
        <f t="shared" si="138"/>
        <v>1.063695859</v>
      </c>
      <c r="AB103" s="41">
        <f t="shared" si="139"/>
        <v>9.750545371</v>
      </c>
      <c r="AC103" s="42">
        <f t="shared" si="140"/>
        <v>5743957.637</v>
      </c>
      <c r="AD103" s="42">
        <f t="shared" si="141"/>
        <v>79078932.59</v>
      </c>
      <c r="AE103" s="43">
        <f t="shared" si="142"/>
        <v>958602707.8</v>
      </c>
      <c r="AF103" s="44">
        <f t="shared" si="143"/>
        <v>8864132.156</v>
      </c>
      <c r="AG103" s="48">
        <f t="shared" si="144"/>
        <v>8864132.156</v>
      </c>
      <c r="AH103" s="49">
        <f t="shared" si="145"/>
        <v>88641321.56</v>
      </c>
    </row>
    <row r="104" ht="13.5" customHeight="1">
      <c r="A104" s="47" t="s">
        <v>121</v>
      </c>
      <c r="B104" s="12">
        <v>385.951</v>
      </c>
      <c r="C104" s="12">
        <f t="shared" si="127"/>
        <v>0.5936538651</v>
      </c>
      <c r="D104" s="12">
        <v>1.0824</v>
      </c>
      <c r="E104" s="39">
        <v>1.0</v>
      </c>
      <c r="F104" s="40">
        <v>24.0</v>
      </c>
      <c r="G104" s="41">
        <v>2200.0</v>
      </c>
      <c r="H104" s="42">
        <v>0.3</v>
      </c>
      <c r="I104" s="42">
        <v>9.305266939500001</v>
      </c>
      <c r="J104" s="43">
        <v>851.554</v>
      </c>
      <c r="K104" s="44">
        <v>3.3</v>
      </c>
      <c r="L104" s="48">
        <v>10.0</v>
      </c>
      <c r="M104" s="49">
        <v>16.9</v>
      </c>
      <c r="N104" s="35"/>
      <c r="O104" s="39">
        <f t="shared" si="128"/>
        <v>0.0006425709436</v>
      </c>
      <c r="P104" s="40">
        <f t="shared" si="129"/>
        <v>0.01542170265</v>
      </c>
      <c r="Q104" s="41">
        <f t="shared" si="130"/>
        <v>1.413656076</v>
      </c>
      <c r="R104" s="42">
        <f t="shared" si="131"/>
        <v>693976.6191</v>
      </c>
      <c r="S104" s="42">
        <f t="shared" si="132"/>
        <v>21525458.97</v>
      </c>
      <c r="T104" s="43">
        <f t="shared" si="133"/>
        <v>1969861886</v>
      </c>
      <c r="U104" s="44">
        <f t="shared" si="134"/>
        <v>2120484.114</v>
      </c>
      <c r="V104" s="48">
        <f t="shared" si="135"/>
        <v>6425709.436</v>
      </c>
      <c r="W104" s="49">
        <f t="shared" si="136"/>
        <v>10859448.95</v>
      </c>
      <c r="X104" s="35"/>
      <c r="Y104" s="12">
        <v>572.1</v>
      </c>
      <c r="Z104" s="39">
        <f t="shared" si="137"/>
        <v>0.3396293762</v>
      </c>
      <c r="AA104" s="40">
        <f t="shared" si="138"/>
        <v>8.151105029</v>
      </c>
      <c r="AB104" s="41">
        <f t="shared" si="139"/>
        <v>747.1846277</v>
      </c>
      <c r="AC104" s="42">
        <f t="shared" si="140"/>
        <v>366799726.3</v>
      </c>
      <c r="AD104" s="42">
        <f t="shared" si="141"/>
        <v>11377231222</v>
      </c>
      <c r="AE104" s="43">
        <f t="shared" si="142"/>
        <v>1041165913801</v>
      </c>
      <c r="AF104" s="44">
        <f t="shared" si="143"/>
        <v>1120776942</v>
      </c>
      <c r="AG104" s="48">
        <f t="shared" si="144"/>
        <v>3396293762</v>
      </c>
      <c r="AH104" s="49">
        <f t="shared" si="145"/>
        <v>5739736458</v>
      </c>
    </row>
    <row r="105" ht="13.5" customHeight="1">
      <c r="A105" s="47" t="s">
        <v>122</v>
      </c>
      <c r="B105" s="12">
        <v>10.489</v>
      </c>
      <c r="C105" s="12">
        <f t="shared" si="127"/>
        <v>0.01613374597</v>
      </c>
      <c r="D105" s="12">
        <v>1.0824</v>
      </c>
      <c r="E105" s="39">
        <v>130.0</v>
      </c>
      <c r="F105" s="40">
        <v>230.0</v>
      </c>
      <c r="G105" s="50">
        <v>420.0</v>
      </c>
      <c r="H105" s="42">
        <v>20.0</v>
      </c>
      <c r="I105" s="42">
        <v>35.2904137931</v>
      </c>
      <c r="J105" s="43">
        <v>65.554</v>
      </c>
      <c r="K105" s="44">
        <v>13.0</v>
      </c>
      <c r="L105" s="48">
        <v>500.0</v>
      </c>
      <c r="M105" s="49">
        <v>810.0</v>
      </c>
      <c r="N105" s="35"/>
      <c r="O105" s="39">
        <f t="shared" si="128"/>
        <v>0.002270211663</v>
      </c>
      <c r="P105" s="40">
        <f t="shared" si="129"/>
        <v>0.004016528327</v>
      </c>
      <c r="Q105" s="41">
        <f t="shared" si="130"/>
        <v>0.007334529988</v>
      </c>
      <c r="R105" s="42">
        <f t="shared" si="131"/>
        <v>1257347.998</v>
      </c>
      <c r="S105" s="42">
        <f t="shared" si="132"/>
        <v>2218616.556</v>
      </c>
      <c r="T105" s="43">
        <f t="shared" si="133"/>
        <v>4121209.533</v>
      </c>
      <c r="U105" s="44">
        <f t="shared" si="134"/>
        <v>227021.1663</v>
      </c>
      <c r="V105" s="48">
        <f t="shared" si="135"/>
        <v>8731583.319</v>
      </c>
      <c r="W105" s="49">
        <f t="shared" si="136"/>
        <v>14145164.98</v>
      </c>
      <c r="X105" s="35"/>
      <c r="Y105" s="12">
        <v>572.1</v>
      </c>
      <c r="Z105" s="39">
        <f t="shared" si="137"/>
        <v>1.199915089</v>
      </c>
      <c r="AA105" s="40">
        <f t="shared" si="138"/>
        <v>2.122926696</v>
      </c>
      <c r="AB105" s="41">
        <f t="shared" si="139"/>
        <v>3.876648749</v>
      </c>
      <c r="AC105" s="42">
        <f t="shared" si="140"/>
        <v>664568357</v>
      </c>
      <c r="AD105" s="42">
        <f t="shared" si="141"/>
        <v>1172644616</v>
      </c>
      <c r="AE105" s="43">
        <f t="shared" si="142"/>
        <v>2178255704</v>
      </c>
      <c r="AF105" s="44">
        <f t="shared" si="143"/>
        <v>119991508.9</v>
      </c>
      <c r="AG105" s="48">
        <f t="shared" si="144"/>
        <v>4615058035</v>
      </c>
      <c r="AH105" s="49">
        <f t="shared" si="145"/>
        <v>7476394016</v>
      </c>
    </row>
    <row r="106" ht="13.5" customHeight="1">
      <c r="A106" s="32" t="s">
        <v>123</v>
      </c>
      <c r="B106" s="51">
        <v>0.02</v>
      </c>
      <c r="C106" s="12">
        <f t="shared" si="127"/>
        <v>0.00003076317279</v>
      </c>
      <c r="D106" s="12">
        <v>1.0824</v>
      </c>
      <c r="E106" s="39">
        <v>7.0</v>
      </c>
      <c r="F106" s="40">
        <v>11.0</v>
      </c>
      <c r="G106" s="41">
        <v>56.0</v>
      </c>
      <c r="H106" s="42">
        <v>2.0E-4</v>
      </c>
      <c r="I106" s="42">
        <v>0.11828163270000001</v>
      </c>
      <c r="J106" s="43">
        <v>1.5552000000000001</v>
      </c>
      <c r="K106" s="44">
        <v>0.3</v>
      </c>
      <c r="L106" s="48">
        <v>1.0</v>
      </c>
      <c r="M106" s="49">
        <v>1.3</v>
      </c>
      <c r="N106" s="35"/>
      <c r="O106" s="39">
        <f t="shared" si="128"/>
        <v>0.0000002330864076</v>
      </c>
      <c r="P106" s="40">
        <f t="shared" si="129"/>
        <v>0.0000003662786405</v>
      </c>
      <c r="Q106" s="41">
        <f t="shared" si="130"/>
        <v>0.000001864691261</v>
      </c>
      <c r="R106" s="42">
        <f t="shared" si="131"/>
        <v>0.02397460192</v>
      </c>
      <c r="S106" s="42">
        <f t="shared" si="132"/>
        <v>14.17877529</v>
      </c>
      <c r="T106" s="43">
        <f t="shared" si="133"/>
        <v>186.4265046</v>
      </c>
      <c r="U106" s="44">
        <f t="shared" si="134"/>
        <v>9.989417469</v>
      </c>
      <c r="V106" s="48">
        <f t="shared" si="135"/>
        <v>33.29805823</v>
      </c>
      <c r="W106" s="49">
        <f t="shared" si="136"/>
        <v>43.2874757</v>
      </c>
      <c r="X106" s="35"/>
      <c r="Y106" s="12">
        <v>572.1</v>
      </c>
      <c r="Z106" s="39">
        <f t="shared" si="137"/>
        <v>0.0001231972781</v>
      </c>
      <c r="AA106" s="40">
        <f t="shared" si="138"/>
        <v>0.0001935957227</v>
      </c>
      <c r="AB106" s="41">
        <f t="shared" si="139"/>
        <v>0.0009855782246</v>
      </c>
      <c r="AC106" s="42">
        <f t="shared" si="140"/>
        <v>12.67172003</v>
      </c>
      <c r="AD106" s="42">
        <f t="shared" si="141"/>
        <v>7494.158672</v>
      </c>
      <c r="AE106" s="43">
        <f t="shared" si="142"/>
        <v>98535.29496</v>
      </c>
      <c r="AF106" s="44">
        <f t="shared" si="143"/>
        <v>5279.883346</v>
      </c>
      <c r="AG106" s="48">
        <f t="shared" si="144"/>
        <v>17599.61115</v>
      </c>
      <c r="AH106" s="49">
        <f t="shared" si="145"/>
        <v>22879.4945</v>
      </c>
    </row>
    <row r="107" ht="13.5" customHeight="1">
      <c r="A107" s="32" t="s">
        <v>124</v>
      </c>
      <c r="B107" s="12">
        <v>33.183</v>
      </c>
      <c r="C107" s="12">
        <f t="shared" si="127"/>
        <v>0.05104071814</v>
      </c>
      <c r="D107" s="12">
        <v>1.0824</v>
      </c>
      <c r="E107" s="39">
        <v>8.0</v>
      </c>
      <c r="F107" s="40">
        <v>12.0</v>
      </c>
      <c r="G107" s="41">
        <v>35.0</v>
      </c>
      <c r="H107" s="42">
        <v>2.0E-4</v>
      </c>
      <c r="I107" s="42">
        <v>0.11834814810000001</v>
      </c>
      <c r="J107" s="43">
        <v>1.5552000000000001</v>
      </c>
      <c r="K107" s="44">
        <v>0.3</v>
      </c>
      <c r="L107" s="48">
        <v>1.0</v>
      </c>
      <c r="M107" s="49">
        <v>1.3</v>
      </c>
      <c r="N107" s="35"/>
      <c r="O107" s="39">
        <f t="shared" si="128"/>
        <v>0.0004419717865</v>
      </c>
      <c r="P107" s="40">
        <f t="shared" si="129"/>
        <v>0.0006629576797</v>
      </c>
      <c r="Q107" s="41">
        <f t="shared" si="130"/>
        <v>0.001933626566</v>
      </c>
      <c r="R107" s="42">
        <f t="shared" si="131"/>
        <v>39.77746078</v>
      </c>
      <c r="S107" s="42">
        <f t="shared" si="132"/>
        <v>23537.9441</v>
      </c>
      <c r="T107" s="43">
        <f t="shared" si="133"/>
        <v>309309.535</v>
      </c>
      <c r="U107" s="44">
        <f t="shared" si="134"/>
        <v>16573.94199</v>
      </c>
      <c r="V107" s="48">
        <f t="shared" si="135"/>
        <v>55246.47331</v>
      </c>
      <c r="W107" s="49">
        <f t="shared" si="136"/>
        <v>71820.4153</v>
      </c>
      <c r="X107" s="35"/>
      <c r="Y107" s="12">
        <v>572.1</v>
      </c>
      <c r="Z107" s="39">
        <f t="shared" si="137"/>
        <v>0.2336031588</v>
      </c>
      <c r="AA107" s="40">
        <f t="shared" si="138"/>
        <v>0.3504047381</v>
      </c>
      <c r="AB107" s="41">
        <f t="shared" si="139"/>
        <v>1.02201382</v>
      </c>
      <c r="AC107" s="42">
        <f t="shared" si="140"/>
        <v>21024.28429</v>
      </c>
      <c r="AD107" s="42">
        <f t="shared" si="141"/>
        <v>12440925.55</v>
      </c>
      <c r="AE107" s="43">
        <f t="shared" si="142"/>
        <v>163484834.6</v>
      </c>
      <c r="AF107" s="44">
        <f t="shared" si="143"/>
        <v>8760118.454</v>
      </c>
      <c r="AG107" s="48">
        <f t="shared" si="144"/>
        <v>29200394.85</v>
      </c>
      <c r="AH107" s="49">
        <f t="shared" si="145"/>
        <v>37960513.3</v>
      </c>
    </row>
    <row r="108" ht="13.5" customHeight="1">
      <c r="A108" s="32" t="s">
        <v>125</v>
      </c>
      <c r="B108" s="12">
        <v>0.0</v>
      </c>
      <c r="C108" s="12">
        <f t="shared" si="127"/>
        <v>0</v>
      </c>
      <c r="D108" s="12">
        <v>1.0824</v>
      </c>
      <c r="E108" s="39">
        <v>18.0</v>
      </c>
      <c r="F108" s="40">
        <v>48.0</v>
      </c>
      <c r="G108" s="41">
        <v>180.0</v>
      </c>
      <c r="H108" s="42">
        <v>0.0064</v>
      </c>
      <c r="I108" s="42">
        <v>0.17932592590000002</v>
      </c>
      <c r="J108" s="43">
        <v>1.857</v>
      </c>
      <c r="K108" s="44">
        <v>0.3</v>
      </c>
      <c r="L108" s="45">
        <v>10.0</v>
      </c>
      <c r="M108" s="46">
        <v>15.0</v>
      </c>
      <c r="N108" s="35"/>
      <c r="O108" s="39">
        <f t="shared" si="128"/>
        <v>0</v>
      </c>
      <c r="P108" s="40">
        <f t="shared" si="129"/>
        <v>0</v>
      </c>
      <c r="Q108" s="41">
        <f t="shared" si="130"/>
        <v>0</v>
      </c>
      <c r="R108" s="42">
        <f t="shared" si="131"/>
        <v>0</v>
      </c>
      <c r="S108" s="42">
        <f t="shared" si="132"/>
        <v>0</v>
      </c>
      <c r="T108" s="43">
        <f t="shared" si="133"/>
        <v>0</v>
      </c>
      <c r="U108" s="44">
        <f t="shared" si="134"/>
        <v>0</v>
      </c>
      <c r="V108" s="48">
        <f t="shared" si="135"/>
        <v>0</v>
      </c>
      <c r="W108" s="49">
        <f t="shared" si="136"/>
        <v>0</v>
      </c>
      <c r="X108" s="35"/>
      <c r="Y108" s="12">
        <v>572.1</v>
      </c>
      <c r="Z108" s="39">
        <f t="shared" si="137"/>
        <v>0</v>
      </c>
      <c r="AA108" s="40">
        <f t="shared" si="138"/>
        <v>0</v>
      </c>
      <c r="AB108" s="41">
        <f t="shared" si="139"/>
        <v>0</v>
      </c>
      <c r="AC108" s="42">
        <f t="shared" si="140"/>
        <v>0</v>
      </c>
      <c r="AD108" s="42">
        <f t="shared" si="141"/>
        <v>0</v>
      </c>
      <c r="AE108" s="43">
        <f t="shared" si="142"/>
        <v>0</v>
      </c>
      <c r="AF108" s="44">
        <f t="shared" si="143"/>
        <v>0</v>
      </c>
      <c r="AG108" s="48">
        <f t="shared" si="144"/>
        <v>0</v>
      </c>
      <c r="AH108" s="49">
        <f t="shared" si="145"/>
        <v>0</v>
      </c>
    </row>
    <row r="109" ht="13.5" customHeight="1">
      <c r="A109" s="32" t="s">
        <v>126</v>
      </c>
      <c r="B109" s="12">
        <v>0.0</v>
      </c>
      <c r="C109" s="12">
        <f t="shared" si="127"/>
        <v>0</v>
      </c>
      <c r="D109" s="12">
        <v>1.0824</v>
      </c>
      <c r="E109" s="39">
        <v>6.0</v>
      </c>
      <c r="F109" s="40">
        <v>38.0</v>
      </c>
      <c r="G109" s="41">
        <v>79.0</v>
      </c>
      <c r="H109" s="42">
        <v>0.0073</v>
      </c>
      <c r="I109" s="42">
        <v>0.4548123288</v>
      </c>
      <c r="J109" s="43">
        <v>2.313</v>
      </c>
      <c r="K109" s="44">
        <v>0.3</v>
      </c>
      <c r="L109" s="45">
        <v>2.5</v>
      </c>
      <c r="M109" s="46">
        <v>5.1</v>
      </c>
      <c r="N109" s="35"/>
      <c r="O109" s="39">
        <f t="shared" si="128"/>
        <v>0</v>
      </c>
      <c r="P109" s="40">
        <f t="shared" si="129"/>
        <v>0</v>
      </c>
      <c r="Q109" s="41">
        <f t="shared" si="130"/>
        <v>0</v>
      </c>
      <c r="R109" s="42">
        <f t="shared" si="131"/>
        <v>0</v>
      </c>
      <c r="S109" s="42">
        <f t="shared" si="132"/>
        <v>0</v>
      </c>
      <c r="T109" s="43">
        <f t="shared" si="133"/>
        <v>0</v>
      </c>
      <c r="U109" s="44">
        <f t="shared" si="134"/>
        <v>0</v>
      </c>
      <c r="V109" s="48">
        <f t="shared" si="135"/>
        <v>0</v>
      </c>
      <c r="W109" s="49">
        <f t="shared" si="136"/>
        <v>0</v>
      </c>
      <c r="X109" s="35"/>
      <c r="Y109" s="12">
        <v>572.1</v>
      </c>
      <c r="Z109" s="39">
        <f t="shared" si="137"/>
        <v>0</v>
      </c>
      <c r="AA109" s="40">
        <f t="shared" si="138"/>
        <v>0</v>
      </c>
      <c r="AB109" s="41">
        <f t="shared" si="139"/>
        <v>0</v>
      </c>
      <c r="AC109" s="42">
        <f t="shared" si="140"/>
        <v>0</v>
      </c>
      <c r="AD109" s="42">
        <f t="shared" si="141"/>
        <v>0</v>
      </c>
      <c r="AE109" s="43">
        <f t="shared" si="142"/>
        <v>0</v>
      </c>
      <c r="AF109" s="44">
        <f t="shared" si="143"/>
        <v>0</v>
      </c>
      <c r="AG109" s="48">
        <f t="shared" si="144"/>
        <v>0</v>
      </c>
      <c r="AH109" s="49">
        <f t="shared" si="145"/>
        <v>0</v>
      </c>
    </row>
    <row r="110" ht="13.5" customHeight="1">
      <c r="A110" s="32" t="s">
        <v>127</v>
      </c>
      <c r="B110" s="51">
        <v>0.0</v>
      </c>
      <c r="C110" s="12">
        <f t="shared" si="127"/>
        <v>0</v>
      </c>
      <c r="D110" s="12">
        <v>1.0824</v>
      </c>
      <c r="E110" s="52">
        <v>8.8</v>
      </c>
      <c r="F110" s="53">
        <v>27.0</v>
      </c>
      <c r="G110" s="54">
        <v>63.0</v>
      </c>
      <c r="H110" s="55">
        <v>0.118</v>
      </c>
      <c r="I110" s="55">
        <v>0.9284059041</v>
      </c>
      <c r="J110" s="56">
        <v>3.734</v>
      </c>
      <c r="K110" s="57">
        <v>7.8</v>
      </c>
      <c r="L110" s="58">
        <v>15.0</v>
      </c>
      <c r="M110" s="59">
        <v>19.3</v>
      </c>
      <c r="N110" s="35"/>
      <c r="O110" s="39">
        <f t="shared" si="128"/>
        <v>0</v>
      </c>
      <c r="P110" s="40">
        <f t="shared" si="129"/>
        <v>0</v>
      </c>
      <c r="Q110" s="41">
        <f t="shared" si="130"/>
        <v>0</v>
      </c>
      <c r="R110" s="42">
        <f t="shared" si="131"/>
        <v>0</v>
      </c>
      <c r="S110" s="42">
        <f t="shared" si="132"/>
        <v>0</v>
      </c>
      <c r="T110" s="43">
        <f t="shared" si="133"/>
        <v>0</v>
      </c>
      <c r="U110" s="44">
        <f t="shared" si="134"/>
        <v>0</v>
      </c>
      <c r="V110" s="48">
        <f t="shared" si="135"/>
        <v>0</v>
      </c>
      <c r="W110" s="49">
        <f t="shared" si="136"/>
        <v>0</v>
      </c>
      <c r="X110" s="35"/>
      <c r="Y110" s="12">
        <v>572.1</v>
      </c>
      <c r="Z110" s="39">
        <f t="shared" si="137"/>
        <v>0</v>
      </c>
      <c r="AA110" s="40">
        <f t="shared" si="138"/>
        <v>0</v>
      </c>
      <c r="AB110" s="41">
        <f t="shared" si="139"/>
        <v>0</v>
      </c>
      <c r="AC110" s="42">
        <f t="shared" si="140"/>
        <v>0</v>
      </c>
      <c r="AD110" s="42">
        <f t="shared" si="141"/>
        <v>0</v>
      </c>
      <c r="AE110" s="43">
        <f t="shared" si="142"/>
        <v>0</v>
      </c>
      <c r="AF110" s="44">
        <f t="shared" si="143"/>
        <v>0</v>
      </c>
      <c r="AG110" s="48">
        <f t="shared" si="144"/>
        <v>0</v>
      </c>
      <c r="AH110" s="49">
        <f t="shared" si="145"/>
        <v>0</v>
      </c>
    </row>
    <row r="111" ht="13.5" customHeight="1">
      <c r="A111" s="60" t="s">
        <v>90</v>
      </c>
      <c r="B111" s="61">
        <f>SUM(B100:B110)</f>
        <v>650.128</v>
      </c>
      <c r="C111" s="21"/>
      <c r="D111" s="21"/>
      <c r="E111" s="60"/>
      <c r="F111" s="60"/>
      <c r="G111" s="60"/>
      <c r="H111" s="60"/>
      <c r="I111" s="60"/>
      <c r="J111" s="60"/>
      <c r="K111" s="60"/>
      <c r="L111" s="60"/>
      <c r="M111" s="60"/>
      <c r="N111" s="60"/>
      <c r="O111" s="61">
        <f t="shared" ref="O111:W111" si="146">SUM(O100:O110)</f>
        <v>0.1159955168</v>
      </c>
      <c r="P111" s="61">
        <f t="shared" si="146"/>
        <v>0.1497283183</v>
      </c>
      <c r="Q111" s="61">
        <f t="shared" si="146"/>
        <v>1.595040547</v>
      </c>
      <c r="R111" s="61">
        <f t="shared" si="146"/>
        <v>2022744.193</v>
      </c>
      <c r="S111" s="61">
        <f t="shared" si="146"/>
        <v>24515133.53</v>
      </c>
      <c r="T111" s="61">
        <f t="shared" si="146"/>
        <v>1978370305</v>
      </c>
      <c r="U111" s="61">
        <f t="shared" si="146"/>
        <v>2409210.578</v>
      </c>
      <c r="V111" s="61">
        <f t="shared" si="146"/>
        <v>15675065.74</v>
      </c>
      <c r="W111" s="61">
        <f t="shared" si="146"/>
        <v>26617280.34</v>
      </c>
      <c r="X111" s="60"/>
      <c r="Y111" s="35"/>
      <c r="Z111" s="61">
        <f t="shared" ref="Z111:AH111" si="147">SUM(Z100:Z110)</f>
        <v>61.30916037</v>
      </c>
      <c r="AA111" s="61">
        <f t="shared" si="147"/>
        <v>79.13855407</v>
      </c>
      <c r="AB111" s="61">
        <f t="shared" si="147"/>
        <v>843.0549675</v>
      </c>
      <c r="AC111" s="61">
        <f t="shared" si="147"/>
        <v>1069116734</v>
      </c>
      <c r="AD111" s="61">
        <f t="shared" si="147"/>
        <v>12957416755</v>
      </c>
      <c r="AE111" s="61">
        <f t="shared" si="147"/>
        <v>1045663018891</v>
      </c>
      <c r="AF111" s="61">
        <f t="shared" si="147"/>
        <v>1273382642</v>
      </c>
      <c r="AG111" s="61">
        <f t="shared" si="147"/>
        <v>8285019502</v>
      </c>
      <c r="AH111" s="61">
        <f t="shared" si="147"/>
        <v>14068501554</v>
      </c>
    </row>
    <row r="112" ht="13.5" customHeight="1">
      <c r="A112" s="35"/>
      <c r="B112" s="35"/>
      <c r="C112" s="12"/>
      <c r="D112" s="12"/>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row>
    <row r="113" ht="13.5" customHeight="1">
      <c r="A113" s="62" t="s">
        <v>22</v>
      </c>
      <c r="B113" s="35"/>
      <c r="C113" s="12"/>
      <c r="D113" s="12"/>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row>
    <row r="114" ht="13.5" customHeight="1">
      <c r="A114" s="12" t="s">
        <v>105</v>
      </c>
      <c r="C114" s="12"/>
      <c r="D114" s="12"/>
      <c r="E114" s="36" t="s">
        <v>129</v>
      </c>
      <c r="F114" s="3"/>
      <c r="G114" s="4"/>
      <c r="H114" s="37" t="s">
        <v>130</v>
      </c>
      <c r="I114" s="3"/>
      <c r="J114" s="4"/>
      <c r="K114" s="38" t="s">
        <v>131</v>
      </c>
      <c r="L114" s="3"/>
      <c r="M114" s="4"/>
      <c r="N114" s="35"/>
      <c r="O114" s="36" t="s">
        <v>110</v>
      </c>
      <c r="P114" s="3"/>
      <c r="Q114" s="4"/>
      <c r="R114" s="37" t="s">
        <v>111</v>
      </c>
      <c r="S114" s="3"/>
      <c r="T114" s="4"/>
      <c r="U114" s="38" t="s">
        <v>112</v>
      </c>
      <c r="V114" s="3"/>
      <c r="W114" s="4"/>
      <c r="X114" s="35"/>
      <c r="Y114" s="35"/>
      <c r="Z114" s="36" t="s">
        <v>110</v>
      </c>
      <c r="AA114" s="3"/>
      <c r="AB114" s="4"/>
      <c r="AC114" s="37" t="s">
        <v>111</v>
      </c>
      <c r="AD114" s="3"/>
      <c r="AE114" s="4"/>
      <c r="AF114" s="38" t="s">
        <v>112</v>
      </c>
      <c r="AG114" s="3"/>
      <c r="AH114" s="4"/>
    </row>
    <row r="115" ht="13.5" customHeight="1">
      <c r="A115" s="12" t="s">
        <v>94</v>
      </c>
      <c r="B115" s="12" t="s">
        <v>114</v>
      </c>
      <c r="C115" s="12" t="s">
        <v>115</v>
      </c>
      <c r="D115" s="12"/>
      <c r="E115" s="39" t="s">
        <v>12</v>
      </c>
      <c r="F115" s="40" t="s">
        <v>13</v>
      </c>
      <c r="G115" s="41" t="s">
        <v>14</v>
      </c>
      <c r="H115" s="42" t="s">
        <v>12</v>
      </c>
      <c r="I115" s="42" t="s">
        <v>13</v>
      </c>
      <c r="J115" s="43" t="s">
        <v>14</v>
      </c>
      <c r="K115" s="44" t="s">
        <v>12</v>
      </c>
      <c r="L115" s="45" t="s">
        <v>116</v>
      </c>
      <c r="M115" s="46" t="s">
        <v>14</v>
      </c>
      <c r="N115" s="35"/>
      <c r="O115" s="39" t="s">
        <v>12</v>
      </c>
      <c r="P115" s="40" t="s">
        <v>13</v>
      </c>
      <c r="Q115" s="41" t="s">
        <v>14</v>
      </c>
      <c r="R115" s="42" t="s">
        <v>12</v>
      </c>
      <c r="S115" s="42" t="s">
        <v>13</v>
      </c>
      <c r="T115" s="43" t="s">
        <v>14</v>
      </c>
      <c r="U115" s="44" t="s">
        <v>12</v>
      </c>
      <c r="V115" s="45" t="s">
        <v>116</v>
      </c>
      <c r="W115" s="46" t="s">
        <v>14</v>
      </c>
      <c r="X115" s="35"/>
      <c r="Y115" s="35"/>
      <c r="Z115" s="39" t="s">
        <v>12</v>
      </c>
      <c r="AA115" s="40" t="s">
        <v>13</v>
      </c>
      <c r="AB115" s="41" t="s">
        <v>14</v>
      </c>
      <c r="AC115" s="42" t="s">
        <v>12</v>
      </c>
      <c r="AD115" s="42" t="s">
        <v>13</v>
      </c>
      <c r="AE115" s="43" t="s">
        <v>14</v>
      </c>
      <c r="AF115" s="44" t="s">
        <v>12</v>
      </c>
      <c r="AG115" s="45" t="s">
        <v>116</v>
      </c>
      <c r="AH115" s="46" t="s">
        <v>14</v>
      </c>
    </row>
    <row r="116" ht="13.5" customHeight="1">
      <c r="A116" s="47" t="s">
        <v>117</v>
      </c>
      <c r="B116" s="12">
        <v>238.974</v>
      </c>
      <c r="C116" s="12">
        <f t="shared" ref="C116:C126" si="148">B116/$B$127</f>
        <v>0.38030657</v>
      </c>
      <c r="D116" s="12">
        <v>0.7392</v>
      </c>
      <c r="E116" s="39">
        <v>740.0</v>
      </c>
      <c r="F116" s="40">
        <v>820.0</v>
      </c>
      <c r="G116" s="41">
        <v>910.0</v>
      </c>
      <c r="H116" s="42">
        <v>0.079</v>
      </c>
      <c r="I116" s="42">
        <v>1.1480588235000002</v>
      </c>
      <c r="J116" s="43">
        <v>3.654</v>
      </c>
      <c r="K116" s="44">
        <v>0.2</v>
      </c>
      <c r="L116" s="48">
        <v>5.0</v>
      </c>
      <c r="M116" s="49">
        <v>15.0</v>
      </c>
      <c r="N116" s="35"/>
      <c r="O116" s="39">
        <f t="shared" ref="O116:O126" si="149">C116*D116*E116*10^(-3)</f>
        <v>0.2080307362</v>
      </c>
      <c r="P116" s="40">
        <f t="shared" ref="P116:P126" si="150">C116*D116*F116*10^(-3)</f>
        <v>0.2305205456</v>
      </c>
      <c r="Q116" s="41">
        <f t="shared" ref="Q116:Q126" si="151">C116*D116*G116*10^(-3)</f>
        <v>0.2558215811</v>
      </c>
      <c r="R116" s="42">
        <f t="shared" ref="R116:R126" si="152">(C116*D116*H116*3.6*10^(-3))*10^(9)</f>
        <v>79951.27214</v>
      </c>
      <c r="S116" s="42">
        <f t="shared" ref="S116:S126" si="153">(C116*D116*I116*3.6*10^(-3))*10^(9)</f>
        <v>1161883.081</v>
      </c>
      <c r="T116" s="43">
        <f t="shared" ref="T116:T126" si="154">(C116*D116*J116*3.6*10^(-3))*10^(9)</f>
        <v>3697999.347</v>
      </c>
      <c r="U116" s="44">
        <f t="shared" ref="U116:U126" si="155">C116*D116*10^(-3)*K116*10^9</f>
        <v>56224.52331</v>
      </c>
      <c r="V116" s="48">
        <f t="shared" ref="V116:V126" si="156">C116*D116*10^(-3)*L116*10^9</f>
        <v>1405613.083</v>
      </c>
      <c r="W116" s="49">
        <f t="shared" ref="W116:W126" si="157">C116*D116*10^(-3)*M116*10^9</f>
        <v>4216839.248</v>
      </c>
      <c r="X116" s="35"/>
      <c r="Y116" s="12">
        <v>567.8</v>
      </c>
      <c r="Z116" s="39">
        <f t="shared" ref="Z116:Z126" si="158">C116*Y116*E116*10^(-3)</f>
        <v>159.7941721</v>
      </c>
      <c r="AA116" s="40">
        <f t="shared" ref="AA116:AA126" si="159">C116*Y116*F116*10^(-3)</f>
        <v>177.0692178</v>
      </c>
      <c r="AB116" s="41">
        <f t="shared" ref="AB116:AB126" si="160">C116*Y116*G116*10^(-3)</f>
        <v>196.5036441</v>
      </c>
      <c r="AC116" s="42">
        <f t="shared" ref="AC116:AC126" si="161">(C116*Y116*H116*3.6*10^(-3))*10^(9)</f>
        <v>61412787.23</v>
      </c>
      <c r="AD116" s="42">
        <f t="shared" ref="AD116:AD126" si="162">(C116*Y116*I116*3.6*10^(-3))*10^(9)</f>
        <v>892474585.6</v>
      </c>
      <c r="AE116" s="43">
        <f t="shared" ref="AE116:AE126" si="163">(C116*Y116*J116*3.6*10^(-3))*10^(9)</f>
        <v>2840535754</v>
      </c>
      <c r="AF116" s="44">
        <f t="shared" ref="AF116:AF126" si="164">C116*Y116*10^(-3)*K116*10^9</f>
        <v>43187614.09</v>
      </c>
      <c r="AG116" s="48">
        <f t="shared" ref="AG116:AG126" si="165">C116*Y116*10^(-3)*L116*10^9</f>
        <v>1079690352</v>
      </c>
      <c r="AH116" s="49">
        <f t="shared" ref="AH116:AH126" si="166">C116*Y116*10^(-3)*M116*10^9</f>
        <v>3239071057</v>
      </c>
    </row>
    <row r="117" ht="13.5" customHeight="1">
      <c r="A117" s="47" t="s">
        <v>118</v>
      </c>
      <c r="B117" s="12">
        <v>5.186</v>
      </c>
      <c r="C117" s="12">
        <f t="shared" si="148"/>
        <v>0.00825307302</v>
      </c>
      <c r="D117" s="12">
        <v>0.7392</v>
      </c>
      <c r="E117" s="39">
        <v>657.0</v>
      </c>
      <c r="F117" s="40">
        <v>702.0</v>
      </c>
      <c r="G117" s="41">
        <v>866.0</v>
      </c>
      <c r="H117" s="42">
        <v>0.214</v>
      </c>
      <c r="I117" s="42">
        <v>0.82</v>
      </c>
      <c r="J117" s="43">
        <v>2.7439999999999998</v>
      </c>
      <c r="K117" s="44">
        <v>0.1</v>
      </c>
      <c r="L117" s="45">
        <v>0.4</v>
      </c>
      <c r="M117" s="46">
        <v>0.6</v>
      </c>
      <c r="N117" s="35"/>
      <c r="O117" s="39">
        <f t="shared" si="149"/>
        <v>0.004008141226</v>
      </c>
      <c r="P117" s="40">
        <f t="shared" si="150"/>
        <v>0.004282671447</v>
      </c>
      <c r="Q117" s="41">
        <f t="shared" si="151"/>
        <v>0.005283181585</v>
      </c>
      <c r="R117" s="42">
        <f t="shared" si="152"/>
        <v>4699.957383</v>
      </c>
      <c r="S117" s="42">
        <f t="shared" si="153"/>
        <v>18009.18249</v>
      </c>
      <c r="T117" s="43">
        <f t="shared" si="154"/>
        <v>60264.8741</v>
      </c>
      <c r="U117" s="44">
        <f t="shared" si="155"/>
        <v>610.0671577</v>
      </c>
      <c r="V117" s="48">
        <f t="shared" si="156"/>
        <v>2440.268631</v>
      </c>
      <c r="W117" s="49">
        <f t="shared" si="157"/>
        <v>3660.402946</v>
      </c>
      <c r="X117" s="35"/>
      <c r="Y117" s="12">
        <v>567.8</v>
      </c>
      <c r="Z117" s="39">
        <f t="shared" si="158"/>
        <v>3.078764324</v>
      </c>
      <c r="AA117" s="40">
        <f t="shared" si="159"/>
        <v>3.289638592</v>
      </c>
      <c r="AB117" s="41">
        <f t="shared" si="160"/>
        <v>4.05815815</v>
      </c>
      <c r="AC117" s="42">
        <f t="shared" si="161"/>
        <v>3610167.481</v>
      </c>
      <c r="AD117" s="42">
        <f t="shared" si="162"/>
        <v>13833352.03</v>
      </c>
      <c r="AE117" s="43">
        <f t="shared" si="163"/>
        <v>46291119.47</v>
      </c>
      <c r="AF117" s="44">
        <f t="shared" si="164"/>
        <v>468609.4861</v>
      </c>
      <c r="AG117" s="48">
        <f t="shared" si="165"/>
        <v>1874437.944</v>
      </c>
      <c r="AH117" s="49">
        <f t="shared" si="166"/>
        <v>2811656.917</v>
      </c>
    </row>
    <row r="118" ht="13.5" customHeight="1">
      <c r="A118" s="47" t="s">
        <v>119</v>
      </c>
      <c r="B118" s="12">
        <v>83.425</v>
      </c>
      <c r="C118" s="12">
        <f t="shared" si="148"/>
        <v>0.1327637132</v>
      </c>
      <c r="D118" s="12">
        <v>0.7392</v>
      </c>
      <c r="E118" s="39">
        <v>410.0</v>
      </c>
      <c r="F118" s="40">
        <v>490.0</v>
      </c>
      <c r="G118" s="41">
        <v>650.0</v>
      </c>
      <c r="H118" s="42">
        <v>0.076</v>
      </c>
      <c r="I118" s="42">
        <v>0.5820000000000001</v>
      </c>
      <c r="J118" s="43">
        <v>2.794</v>
      </c>
      <c r="K118" s="44">
        <v>0.1</v>
      </c>
      <c r="L118" s="45">
        <v>0.2</v>
      </c>
      <c r="M118" s="46">
        <v>1.0</v>
      </c>
      <c r="N118" s="35"/>
      <c r="O118" s="39">
        <f t="shared" si="149"/>
        <v>0.04023696409</v>
      </c>
      <c r="P118" s="40">
        <f t="shared" si="150"/>
        <v>0.04808807904</v>
      </c>
      <c r="Q118" s="41">
        <f t="shared" si="151"/>
        <v>0.06379030893</v>
      </c>
      <c r="R118" s="42">
        <f t="shared" si="152"/>
        <v>26850.81311</v>
      </c>
      <c r="S118" s="42">
        <f t="shared" si="153"/>
        <v>205620.7004</v>
      </c>
      <c r="T118" s="43">
        <f t="shared" si="154"/>
        <v>987120.682</v>
      </c>
      <c r="U118" s="44">
        <f t="shared" si="155"/>
        <v>9813.893681</v>
      </c>
      <c r="V118" s="48">
        <f t="shared" si="156"/>
        <v>19627.78736</v>
      </c>
      <c r="W118" s="49">
        <f t="shared" si="157"/>
        <v>98138.93681</v>
      </c>
      <c r="X118" s="35"/>
      <c r="Y118" s="12">
        <v>567.8</v>
      </c>
      <c r="Z118" s="39">
        <f t="shared" si="158"/>
        <v>30.90712691</v>
      </c>
      <c r="AA118" s="40">
        <f t="shared" si="159"/>
        <v>36.93778582</v>
      </c>
      <c r="AB118" s="41">
        <f t="shared" si="160"/>
        <v>48.99910364</v>
      </c>
      <c r="AC118" s="42">
        <f t="shared" si="161"/>
        <v>20624853.47</v>
      </c>
      <c r="AD118" s="42">
        <f t="shared" si="162"/>
        <v>157942956.8</v>
      </c>
      <c r="AE118" s="43">
        <f t="shared" si="163"/>
        <v>758234744.6</v>
      </c>
      <c r="AF118" s="44">
        <f t="shared" si="164"/>
        <v>7538323.636</v>
      </c>
      <c r="AG118" s="48">
        <f t="shared" si="165"/>
        <v>15076647.27</v>
      </c>
      <c r="AH118" s="49">
        <f t="shared" si="166"/>
        <v>75383236.36</v>
      </c>
    </row>
    <row r="119" ht="13.5" customHeight="1">
      <c r="A119" s="47" t="s">
        <v>120</v>
      </c>
      <c r="B119" s="12">
        <v>76.005</v>
      </c>
      <c r="C119" s="12">
        <f t="shared" si="148"/>
        <v>0.1209554213</v>
      </c>
      <c r="D119" s="12">
        <v>0.7392</v>
      </c>
      <c r="E119" s="39">
        <v>3.7</v>
      </c>
      <c r="F119" s="40">
        <v>12.0</v>
      </c>
      <c r="G119" s="41">
        <v>110.0</v>
      </c>
      <c r="H119" s="42">
        <v>0.018</v>
      </c>
      <c r="I119" s="42">
        <v>0.2478118532</v>
      </c>
      <c r="J119" s="43">
        <v>3.004</v>
      </c>
      <c r="K119" s="44">
        <v>0.1</v>
      </c>
      <c r="L119" s="45">
        <v>0.1</v>
      </c>
      <c r="M119" s="46">
        <v>1.0</v>
      </c>
      <c r="N119" s="35"/>
      <c r="O119" s="39">
        <f t="shared" si="149"/>
        <v>0.0003308179155</v>
      </c>
      <c r="P119" s="40">
        <f t="shared" si="150"/>
        <v>0.001072922969</v>
      </c>
      <c r="Q119" s="41">
        <f t="shared" si="151"/>
        <v>0.009835127218</v>
      </c>
      <c r="R119" s="42">
        <f t="shared" si="152"/>
        <v>5793.784034</v>
      </c>
      <c r="S119" s="42">
        <f t="shared" si="153"/>
        <v>79764.9088</v>
      </c>
      <c r="T119" s="43">
        <f t="shared" si="154"/>
        <v>966918.1798</v>
      </c>
      <c r="U119" s="44">
        <f t="shared" si="155"/>
        <v>8941.024743</v>
      </c>
      <c r="V119" s="48">
        <f t="shared" si="156"/>
        <v>8941.024743</v>
      </c>
      <c r="W119" s="49">
        <f t="shared" si="157"/>
        <v>89410.24743</v>
      </c>
      <c r="X119" s="35"/>
      <c r="Y119" s="12">
        <v>567.8</v>
      </c>
      <c r="Z119" s="39">
        <f t="shared" si="158"/>
        <v>0.2541104064</v>
      </c>
      <c r="AA119" s="40">
        <f t="shared" si="159"/>
        <v>0.8241418586</v>
      </c>
      <c r="AB119" s="41">
        <f t="shared" si="160"/>
        <v>7.554633704</v>
      </c>
      <c r="AC119" s="42">
        <f t="shared" si="161"/>
        <v>4450366.037</v>
      </c>
      <c r="AD119" s="42">
        <f t="shared" si="162"/>
        <v>61269636.39</v>
      </c>
      <c r="AE119" s="43">
        <f t="shared" si="163"/>
        <v>742716643</v>
      </c>
      <c r="AF119" s="44">
        <f t="shared" si="164"/>
        <v>6867848.822</v>
      </c>
      <c r="AG119" s="48">
        <f t="shared" si="165"/>
        <v>6867848.822</v>
      </c>
      <c r="AH119" s="49">
        <f t="shared" si="166"/>
        <v>68678488.22</v>
      </c>
    </row>
    <row r="120" ht="13.5" customHeight="1">
      <c r="A120" s="47" t="s">
        <v>121</v>
      </c>
      <c r="B120" s="12">
        <v>24.143</v>
      </c>
      <c r="C120" s="12">
        <f t="shared" si="148"/>
        <v>0.03842150828</v>
      </c>
      <c r="D120" s="12">
        <v>0.7392</v>
      </c>
      <c r="E120" s="39">
        <v>1.0</v>
      </c>
      <c r="F120" s="40">
        <v>24.0</v>
      </c>
      <c r="G120" s="41">
        <v>2200.0</v>
      </c>
      <c r="H120" s="42">
        <v>0.3</v>
      </c>
      <c r="I120" s="42">
        <v>9.305266939500001</v>
      </c>
      <c r="J120" s="43">
        <v>851.554</v>
      </c>
      <c r="K120" s="44">
        <v>3.3</v>
      </c>
      <c r="L120" s="48">
        <v>10.0</v>
      </c>
      <c r="M120" s="49">
        <v>16.9</v>
      </c>
      <c r="N120" s="35"/>
      <c r="O120" s="39">
        <f t="shared" si="149"/>
        <v>0.00002840117892</v>
      </c>
      <c r="P120" s="40">
        <f t="shared" si="150"/>
        <v>0.0006816282941</v>
      </c>
      <c r="Q120" s="41">
        <f t="shared" si="151"/>
        <v>0.06248259362</v>
      </c>
      <c r="R120" s="42">
        <f t="shared" si="152"/>
        <v>30673.27323</v>
      </c>
      <c r="S120" s="42">
        <f t="shared" si="153"/>
        <v>951409.9845</v>
      </c>
      <c r="T120" s="43">
        <f t="shared" si="154"/>
        <v>87066495.05</v>
      </c>
      <c r="U120" s="44">
        <f t="shared" si="155"/>
        <v>93723.89043</v>
      </c>
      <c r="V120" s="48">
        <f t="shared" si="156"/>
        <v>284011.7892</v>
      </c>
      <c r="W120" s="49">
        <f t="shared" si="157"/>
        <v>479979.9237</v>
      </c>
      <c r="X120" s="35"/>
      <c r="Y120" s="12">
        <v>567.8</v>
      </c>
      <c r="Z120" s="39">
        <f t="shared" si="158"/>
        <v>0.0218157324</v>
      </c>
      <c r="AA120" s="40">
        <f t="shared" si="159"/>
        <v>0.5235775776</v>
      </c>
      <c r="AB120" s="41">
        <f t="shared" si="160"/>
        <v>47.99461128</v>
      </c>
      <c r="AC120" s="42">
        <f t="shared" si="161"/>
        <v>23560990.99</v>
      </c>
      <c r="AD120" s="42">
        <f t="shared" si="162"/>
        <v>730804368.5</v>
      </c>
      <c r="AE120" s="43">
        <f t="shared" si="163"/>
        <v>66878187079</v>
      </c>
      <c r="AF120" s="44">
        <f t="shared" si="164"/>
        <v>71991916.92</v>
      </c>
      <c r="AG120" s="48">
        <f t="shared" si="165"/>
        <v>218157324</v>
      </c>
      <c r="AH120" s="49">
        <f t="shared" si="166"/>
        <v>368685877.6</v>
      </c>
    </row>
    <row r="121" ht="13.5" customHeight="1">
      <c r="A121" s="47" t="s">
        <v>122</v>
      </c>
      <c r="B121" s="12">
        <v>44.717</v>
      </c>
      <c r="C121" s="12">
        <f t="shared" si="148"/>
        <v>0.07116325998</v>
      </c>
      <c r="D121" s="12">
        <v>0.7392</v>
      </c>
      <c r="E121" s="39">
        <v>130.0</v>
      </c>
      <c r="F121" s="40">
        <v>230.0</v>
      </c>
      <c r="G121" s="50">
        <v>420.0</v>
      </c>
      <c r="H121" s="42">
        <v>20.0</v>
      </c>
      <c r="I121" s="42">
        <v>35.2904137931</v>
      </c>
      <c r="J121" s="43">
        <v>65.554</v>
      </c>
      <c r="K121" s="44">
        <v>13.0</v>
      </c>
      <c r="L121" s="48">
        <v>500.0</v>
      </c>
      <c r="M121" s="49">
        <v>810.0</v>
      </c>
      <c r="N121" s="35"/>
      <c r="O121" s="39">
        <f t="shared" si="149"/>
        <v>0.006838504631</v>
      </c>
      <c r="P121" s="40">
        <f t="shared" si="150"/>
        <v>0.01209889281</v>
      </c>
      <c r="Q121" s="41">
        <f t="shared" si="151"/>
        <v>0.02209363035</v>
      </c>
      <c r="R121" s="42">
        <f t="shared" si="152"/>
        <v>3787479.488</v>
      </c>
      <c r="S121" s="42">
        <f t="shared" si="153"/>
        <v>6683085.918</v>
      </c>
      <c r="T121" s="43">
        <f t="shared" si="154"/>
        <v>12414221.52</v>
      </c>
      <c r="U121" s="44">
        <f t="shared" si="155"/>
        <v>683850.4631</v>
      </c>
      <c r="V121" s="48">
        <f t="shared" si="156"/>
        <v>26301940.89</v>
      </c>
      <c r="W121" s="49">
        <f t="shared" si="157"/>
        <v>42609144.24</v>
      </c>
      <c r="X121" s="35"/>
      <c r="Y121" s="12">
        <v>567.8</v>
      </c>
      <c r="Z121" s="39">
        <f t="shared" si="158"/>
        <v>5.252844872</v>
      </c>
      <c r="AA121" s="40">
        <f t="shared" si="159"/>
        <v>9.293494774</v>
      </c>
      <c r="AB121" s="41">
        <f t="shared" si="160"/>
        <v>16.97072959</v>
      </c>
      <c r="AC121" s="42">
        <f t="shared" si="161"/>
        <v>2909267929</v>
      </c>
      <c r="AD121" s="42">
        <f t="shared" si="162"/>
        <v>5133463453</v>
      </c>
      <c r="AE121" s="43">
        <f t="shared" si="163"/>
        <v>9535707492</v>
      </c>
      <c r="AF121" s="44">
        <f t="shared" si="164"/>
        <v>525284487.2</v>
      </c>
      <c r="AG121" s="48">
        <f t="shared" si="165"/>
        <v>20203249508</v>
      </c>
      <c r="AH121" s="49">
        <f t="shared" si="166"/>
        <v>32729264203</v>
      </c>
    </row>
    <row r="122" ht="13.5" customHeight="1">
      <c r="A122" s="32" t="s">
        <v>123</v>
      </c>
      <c r="B122" s="51">
        <v>0.0</v>
      </c>
      <c r="C122" s="12">
        <f t="shared" si="148"/>
        <v>0</v>
      </c>
      <c r="D122" s="12">
        <v>0.7392</v>
      </c>
      <c r="E122" s="39">
        <v>7.0</v>
      </c>
      <c r="F122" s="40">
        <v>11.0</v>
      </c>
      <c r="G122" s="41">
        <v>56.0</v>
      </c>
      <c r="H122" s="42">
        <v>2.0E-4</v>
      </c>
      <c r="I122" s="42">
        <v>0.11828163270000001</v>
      </c>
      <c r="J122" s="43">
        <v>1.5552000000000001</v>
      </c>
      <c r="K122" s="44">
        <v>0.3</v>
      </c>
      <c r="L122" s="48">
        <v>1.0</v>
      </c>
      <c r="M122" s="49">
        <v>1.3</v>
      </c>
      <c r="N122" s="35"/>
      <c r="O122" s="39">
        <f t="shared" si="149"/>
        <v>0</v>
      </c>
      <c r="P122" s="40">
        <f t="shared" si="150"/>
        <v>0</v>
      </c>
      <c r="Q122" s="41">
        <f t="shared" si="151"/>
        <v>0</v>
      </c>
      <c r="R122" s="42">
        <f t="shared" si="152"/>
        <v>0</v>
      </c>
      <c r="S122" s="42">
        <f t="shared" si="153"/>
        <v>0</v>
      </c>
      <c r="T122" s="43">
        <f t="shared" si="154"/>
        <v>0</v>
      </c>
      <c r="U122" s="44">
        <f t="shared" si="155"/>
        <v>0</v>
      </c>
      <c r="V122" s="48">
        <f t="shared" si="156"/>
        <v>0</v>
      </c>
      <c r="W122" s="49">
        <f t="shared" si="157"/>
        <v>0</v>
      </c>
      <c r="X122" s="35"/>
      <c r="Y122" s="12">
        <v>567.8</v>
      </c>
      <c r="Z122" s="39">
        <f t="shared" si="158"/>
        <v>0</v>
      </c>
      <c r="AA122" s="40">
        <f t="shared" si="159"/>
        <v>0</v>
      </c>
      <c r="AB122" s="41">
        <f t="shared" si="160"/>
        <v>0</v>
      </c>
      <c r="AC122" s="42">
        <f t="shared" si="161"/>
        <v>0</v>
      </c>
      <c r="AD122" s="42">
        <f t="shared" si="162"/>
        <v>0</v>
      </c>
      <c r="AE122" s="43">
        <f t="shared" si="163"/>
        <v>0</v>
      </c>
      <c r="AF122" s="44">
        <f t="shared" si="164"/>
        <v>0</v>
      </c>
      <c r="AG122" s="48">
        <f t="shared" si="165"/>
        <v>0</v>
      </c>
      <c r="AH122" s="49">
        <f t="shared" si="166"/>
        <v>0</v>
      </c>
    </row>
    <row r="123" ht="13.5" customHeight="1">
      <c r="A123" s="32" t="s">
        <v>124</v>
      </c>
      <c r="B123" s="12">
        <v>109.951</v>
      </c>
      <c r="C123" s="12">
        <f t="shared" si="148"/>
        <v>0.1749775611</v>
      </c>
      <c r="D123" s="12">
        <v>0.7392</v>
      </c>
      <c r="E123" s="39">
        <v>8.0</v>
      </c>
      <c r="F123" s="40">
        <v>12.0</v>
      </c>
      <c r="G123" s="41">
        <v>35.0</v>
      </c>
      <c r="H123" s="42">
        <v>2.0E-4</v>
      </c>
      <c r="I123" s="42">
        <v>0.11834814810000001</v>
      </c>
      <c r="J123" s="43">
        <v>1.5552000000000001</v>
      </c>
      <c r="K123" s="44">
        <v>0.3</v>
      </c>
      <c r="L123" s="48">
        <v>1.0</v>
      </c>
      <c r="M123" s="49">
        <v>1.3</v>
      </c>
      <c r="N123" s="35"/>
      <c r="O123" s="39">
        <f t="shared" si="149"/>
        <v>0.001034747305</v>
      </c>
      <c r="P123" s="40">
        <f t="shared" si="150"/>
        <v>0.001552120958</v>
      </c>
      <c r="Q123" s="41">
        <f t="shared" si="151"/>
        <v>0.00452701946</v>
      </c>
      <c r="R123" s="42">
        <f t="shared" si="152"/>
        <v>93.12725746</v>
      </c>
      <c r="S123" s="42">
        <f t="shared" si="153"/>
        <v>55107.19229</v>
      </c>
      <c r="T123" s="43">
        <f t="shared" si="154"/>
        <v>724157.554</v>
      </c>
      <c r="U123" s="44">
        <f t="shared" si="155"/>
        <v>38803.02394</v>
      </c>
      <c r="V123" s="48">
        <f t="shared" si="156"/>
        <v>129343.4131</v>
      </c>
      <c r="W123" s="49">
        <f t="shared" si="157"/>
        <v>168146.4371</v>
      </c>
      <c r="X123" s="35"/>
      <c r="Y123" s="12">
        <v>567.8</v>
      </c>
      <c r="Z123" s="39">
        <f t="shared" si="158"/>
        <v>0.7948180734</v>
      </c>
      <c r="AA123" s="40">
        <f t="shared" si="159"/>
        <v>1.19222711</v>
      </c>
      <c r="AB123" s="41">
        <f t="shared" si="160"/>
        <v>3.477329071</v>
      </c>
      <c r="AC123" s="42">
        <f t="shared" si="161"/>
        <v>71533.6266</v>
      </c>
      <c r="AD123" s="42">
        <f t="shared" si="162"/>
        <v>42329361.18</v>
      </c>
      <c r="AE123" s="43">
        <f t="shared" si="163"/>
        <v>556245480.5</v>
      </c>
      <c r="AF123" s="44">
        <f t="shared" si="164"/>
        <v>29805677.75</v>
      </c>
      <c r="AG123" s="48">
        <f t="shared" si="165"/>
        <v>99352259.17</v>
      </c>
      <c r="AH123" s="49">
        <f t="shared" si="166"/>
        <v>129157936.9</v>
      </c>
    </row>
    <row r="124" ht="13.5" customHeight="1">
      <c r="A124" s="32" t="s">
        <v>125</v>
      </c>
      <c r="B124" s="12">
        <v>45.784</v>
      </c>
      <c r="C124" s="12">
        <f t="shared" si="148"/>
        <v>0.07286129872</v>
      </c>
      <c r="D124" s="12">
        <v>0.7392</v>
      </c>
      <c r="E124" s="39">
        <v>18.0</v>
      </c>
      <c r="F124" s="40">
        <v>48.0</v>
      </c>
      <c r="G124" s="41">
        <v>180.0</v>
      </c>
      <c r="H124" s="42">
        <v>0.0064</v>
      </c>
      <c r="I124" s="42">
        <v>0.17932592590000002</v>
      </c>
      <c r="J124" s="43">
        <v>1.857</v>
      </c>
      <c r="K124" s="44">
        <v>0.3</v>
      </c>
      <c r="L124" s="45">
        <v>10.0</v>
      </c>
      <c r="M124" s="46">
        <v>15.0</v>
      </c>
      <c r="N124" s="35"/>
      <c r="O124" s="39">
        <f t="shared" si="149"/>
        <v>0.0009694632963</v>
      </c>
      <c r="P124" s="40">
        <f t="shared" si="150"/>
        <v>0.002585235457</v>
      </c>
      <c r="Q124" s="41">
        <f t="shared" si="151"/>
        <v>0.009694632963</v>
      </c>
      <c r="R124" s="42">
        <f t="shared" si="152"/>
        <v>1240.913019</v>
      </c>
      <c r="S124" s="42">
        <f t="shared" si="153"/>
        <v>34769.98065</v>
      </c>
      <c r="T124" s="43">
        <f t="shared" si="154"/>
        <v>360058.6682</v>
      </c>
      <c r="U124" s="44">
        <f t="shared" si="155"/>
        <v>16157.7216</v>
      </c>
      <c r="V124" s="48">
        <f t="shared" si="156"/>
        <v>538590.7201</v>
      </c>
      <c r="W124" s="49">
        <f t="shared" si="157"/>
        <v>807886.0802</v>
      </c>
      <c r="X124" s="35"/>
      <c r="Y124" s="12">
        <v>567.8</v>
      </c>
      <c r="Z124" s="39">
        <f t="shared" si="158"/>
        <v>0.7446716174</v>
      </c>
      <c r="AA124" s="40">
        <f t="shared" si="159"/>
        <v>1.98579098</v>
      </c>
      <c r="AB124" s="41">
        <f t="shared" si="160"/>
        <v>7.446716174</v>
      </c>
      <c r="AC124" s="42">
        <f t="shared" si="161"/>
        <v>953179.6703</v>
      </c>
      <c r="AD124" s="42">
        <f t="shared" si="162"/>
        <v>26707785.46</v>
      </c>
      <c r="AE124" s="43">
        <f t="shared" si="163"/>
        <v>276571038.7</v>
      </c>
      <c r="AF124" s="44">
        <f t="shared" si="164"/>
        <v>12411193.62</v>
      </c>
      <c r="AG124" s="48">
        <f t="shared" si="165"/>
        <v>413706454.1</v>
      </c>
      <c r="AH124" s="49">
        <f t="shared" si="166"/>
        <v>620559681.2</v>
      </c>
    </row>
    <row r="125" ht="13.5" customHeight="1">
      <c r="A125" s="32" t="s">
        <v>126</v>
      </c>
      <c r="B125" s="12">
        <v>0.187</v>
      </c>
      <c r="C125" s="12">
        <f t="shared" si="148"/>
        <v>0.0002975944186</v>
      </c>
      <c r="D125" s="12">
        <v>0.7392</v>
      </c>
      <c r="E125" s="39">
        <v>6.0</v>
      </c>
      <c r="F125" s="40">
        <v>38.0</v>
      </c>
      <c r="G125" s="41">
        <v>79.0</v>
      </c>
      <c r="H125" s="42">
        <v>0.0073</v>
      </c>
      <c r="I125" s="42">
        <v>0.4548123288</v>
      </c>
      <c r="J125" s="43">
        <v>2.313</v>
      </c>
      <c r="K125" s="44">
        <v>0.3</v>
      </c>
      <c r="L125" s="45">
        <v>2.5</v>
      </c>
      <c r="M125" s="46">
        <v>5.1</v>
      </c>
      <c r="N125" s="35"/>
      <c r="O125" s="39">
        <f t="shared" si="149"/>
        <v>0.000001319890765</v>
      </c>
      <c r="P125" s="40">
        <f t="shared" si="150"/>
        <v>0.000008359308181</v>
      </c>
      <c r="Q125" s="41">
        <f t="shared" si="151"/>
        <v>0.00001737856174</v>
      </c>
      <c r="R125" s="42">
        <f t="shared" si="152"/>
        <v>5.781121552</v>
      </c>
      <c r="S125" s="42">
        <f t="shared" si="153"/>
        <v>360.1815556</v>
      </c>
      <c r="T125" s="43">
        <f t="shared" si="154"/>
        <v>1831.744404</v>
      </c>
      <c r="U125" s="44">
        <f t="shared" si="155"/>
        <v>65.99453827</v>
      </c>
      <c r="V125" s="48">
        <f t="shared" si="156"/>
        <v>549.9544856</v>
      </c>
      <c r="W125" s="49">
        <f t="shared" si="157"/>
        <v>1121.907151</v>
      </c>
      <c r="X125" s="35"/>
      <c r="Y125" s="12">
        <v>567.8</v>
      </c>
      <c r="Z125" s="39">
        <f t="shared" si="158"/>
        <v>0.001013844665</v>
      </c>
      <c r="AA125" s="40">
        <f t="shared" si="159"/>
        <v>0.006421016213</v>
      </c>
      <c r="AB125" s="41">
        <f t="shared" si="160"/>
        <v>0.01334895476</v>
      </c>
      <c r="AC125" s="42">
        <f t="shared" si="161"/>
        <v>4440.639634</v>
      </c>
      <c r="AD125" s="42">
        <f t="shared" si="162"/>
        <v>276665.4319</v>
      </c>
      <c r="AE125" s="43">
        <f t="shared" si="163"/>
        <v>1407013.626</v>
      </c>
      <c r="AF125" s="44">
        <f t="shared" si="164"/>
        <v>50692.23326</v>
      </c>
      <c r="AG125" s="48">
        <f t="shared" si="165"/>
        <v>422435.2772</v>
      </c>
      <c r="AH125" s="49">
        <f t="shared" si="166"/>
        <v>861767.9655</v>
      </c>
    </row>
    <row r="126" ht="13.5" customHeight="1">
      <c r="A126" s="32" t="s">
        <v>127</v>
      </c>
      <c r="B126" s="12">
        <v>0.0</v>
      </c>
      <c r="C126" s="12">
        <f t="shared" si="148"/>
        <v>0</v>
      </c>
      <c r="D126" s="12">
        <v>0.7392</v>
      </c>
      <c r="E126" s="52">
        <v>8.8</v>
      </c>
      <c r="F126" s="53">
        <v>27.0</v>
      </c>
      <c r="G126" s="54">
        <v>63.0</v>
      </c>
      <c r="H126" s="55">
        <v>0.118</v>
      </c>
      <c r="I126" s="55">
        <v>0.9284059041</v>
      </c>
      <c r="J126" s="56">
        <v>3.734</v>
      </c>
      <c r="K126" s="57">
        <v>7.8</v>
      </c>
      <c r="L126" s="58">
        <v>15.0</v>
      </c>
      <c r="M126" s="59">
        <v>19.3</v>
      </c>
      <c r="N126" s="35"/>
      <c r="O126" s="39">
        <f t="shared" si="149"/>
        <v>0</v>
      </c>
      <c r="P126" s="40">
        <f t="shared" si="150"/>
        <v>0</v>
      </c>
      <c r="Q126" s="41">
        <f t="shared" si="151"/>
        <v>0</v>
      </c>
      <c r="R126" s="42">
        <f t="shared" si="152"/>
        <v>0</v>
      </c>
      <c r="S126" s="42">
        <f t="shared" si="153"/>
        <v>0</v>
      </c>
      <c r="T126" s="43">
        <f t="shared" si="154"/>
        <v>0</v>
      </c>
      <c r="U126" s="44">
        <f t="shared" si="155"/>
        <v>0</v>
      </c>
      <c r="V126" s="48">
        <f t="shared" si="156"/>
        <v>0</v>
      </c>
      <c r="W126" s="49">
        <f t="shared" si="157"/>
        <v>0</v>
      </c>
      <c r="X126" s="35"/>
      <c r="Y126" s="12">
        <v>567.8</v>
      </c>
      <c r="Z126" s="39">
        <f t="shared" si="158"/>
        <v>0</v>
      </c>
      <c r="AA126" s="40">
        <f t="shared" si="159"/>
        <v>0</v>
      </c>
      <c r="AB126" s="41">
        <f t="shared" si="160"/>
        <v>0</v>
      </c>
      <c r="AC126" s="42">
        <f t="shared" si="161"/>
        <v>0</v>
      </c>
      <c r="AD126" s="42">
        <f t="shared" si="162"/>
        <v>0</v>
      </c>
      <c r="AE126" s="43">
        <f t="shared" si="163"/>
        <v>0</v>
      </c>
      <c r="AF126" s="44">
        <f t="shared" si="164"/>
        <v>0</v>
      </c>
      <c r="AG126" s="48">
        <f t="shared" si="165"/>
        <v>0</v>
      </c>
      <c r="AH126" s="49">
        <f t="shared" si="166"/>
        <v>0</v>
      </c>
    </row>
    <row r="127" ht="13.5" customHeight="1">
      <c r="A127" s="60" t="s">
        <v>133</v>
      </c>
      <c r="B127" s="61">
        <f>SUM(B116:B126)</f>
        <v>628.372</v>
      </c>
      <c r="C127" s="21"/>
      <c r="D127" s="21"/>
      <c r="E127" s="60"/>
      <c r="F127" s="60"/>
      <c r="G127" s="60"/>
      <c r="H127" s="60"/>
      <c r="I127" s="60"/>
      <c r="J127" s="60"/>
      <c r="K127" s="60"/>
      <c r="L127" s="60"/>
      <c r="M127" s="60"/>
      <c r="N127" s="60"/>
      <c r="O127" s="61">
        <f t="shared" ref="O127:W127" si="167">SUM(O116:O126)</f>
        <v>0.2614790958</v>
      </c>
      <c r="P127" s="61">
        <f t="shared" si="167"/>
        <v>0.3008904558</v>
      </c>
      <c r="Q127" s="61">
        <f t="shared" si="167"/>
        <v>0.4335454537</v>
      </c>
      <c r="R127" s="61">
        <f t="shared" si="167"/>
        <v>3936788.409</v>
      </c>
      <c r="S127" s="61">
        <f t="shared" si="167"/>
        <v>9190011.13</v>
      </c>
      <c r="T127" s="61">
        <f t="shared" si="167"/>
        <v>106279067.6</v>
      </c>
      <c r="U127" s="61">
        <f t="shared" si="167"/>
        <v>908190.6025</v>
      </c>
      <c r="V127" s="61">
        <f t="shared" si="167"/>
        <v>28691058.93</v>
      </c>
      <c r="W127" s="61">
        <f t="shared" si="167"/>
        <v>48474327.42</v>
      </c>
      <c r="X127" s="60"/>
      <c r="Y127" s="35"/>
      <c r="Z127" s="61">
        <f t="shared" ref="Z127:AH127" si="168">SUM(Z116:Z126)</f>
        <v>200.8493379</v>
      </c>
      <c r="AA127" s="61">
        <f t="shared" si="168"/>
        <v>231.1222955</v>
      </c>
      <c r="AB127" s="61">
        <f t="shared" si="168"/>
        <v>333.0182747</v>
      </c>
      <c r="AC127" s="61">
        <f t="shared" si="168"/>
        <v>3023956248</v>
      </c>
      <c r="AD127" s="61">
        <f t="shared" si="168"/>
        <v>7059102164</v>
      </c>
      <c r="AE127" s="61">
        <f t="shared" si="168"/>
        <v>81635896364</v>
      </c>
      <c r="AF127" s="61">
        <f t="shared" si="168"/>
        <v>697606363.8</v>
      </c>
      <c r="AG127" s="61">
        <f t="shared" si="168"/>
        <v>22038397267</v>
      </c>
      <c r="AH127" s="61">
        <f t="shared" si="168"/>
        <v>37234473905</v>
      </c>
    </row>
    <row r="128" ht="13.5" customHeight="1">
      <c r="A128" s="35"/>
      <c r="B128" s="35"/>
      <c r="C128" s="12"/>
      <c r="D128" s="12"/>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row>
    <row r="129" ht="13.5" customHeight="1">
      <c r="A129" s="62" t="s">
        <v>23</v>
      </c>
      <c r="B129" s="35"/>
      <c r="C129" s="12"/>
      <c r="D129" s="12"/>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row>
    <row r="130" ht="13.5" customHeight="1">
      <c r="A130" s="12" t="s">
        <v>105</v>
      </c>
      <c r="C130" s="12"/>
      <c r="D130" s="12"/>
      <c r="E130" s="36" t="s">
        <v>129</v>
      </c>
      <c r="F130" s="3"/>
      <c r="G130" s="4"/>
      <c r="H130" s="37" t="s">
        <v>130</v>
      </c>
      <c r="I130" s="3"/>
      <c r="J130" s="4"/>
      <c r="K130" s="38" t="s">
        <v>131</v>
      </c>
      <c r="L130" s="3"/>
      <c r="M130" s="4"/>
      <c r="N130" s="35"/>
      <c r="O130" s="36" t="s">
        <v>110</v>
      </c>
      <c r="P130" s="3"/>
      <c r="Q130" s="4"/>
      <c r="R130" s="37" t="s">
        <v>111</v>
      </c>
      <c r="S130" s="3"/>
      <c r="T130" s="4"/>
      <c r="U130" s="38" t="s">
        <v>112</v>
      </c>
      <c r="V130" s="3"/>
      <c r="W130" s="4"/>
      <c r="X130" s="35"/>
      <c r="Y130" s="35"/>
      <c r="Z130" s="36" t="s">
        <v>110</v>
      </c>
      <c r="AA130" s="3"/>
      <c r="AB130" s="4"/>
      <c r="AC130" s="37" t="s">
        <v>111</v>
      </c>
      <c r="AD130" s="3"/>
      <c r="AE130" s="4"/>
      <c r="AF130" s="38" t="s">
        <v>112</v>
      </c>
      <c r="AG130" s="3"/>
      <c r="AH130" s="4"/>
    </row>
    <row r="131" ht="13.5" customHeight="1">
      <c r="A131" s="12" t="s">
        <v>94</v>
      </c>
      <c r="B131" s="12" t="s">
        <v>114</v>
      </c>
      <c r="C131" s="12" t="s">
        <v>115</v>
      </c>
      <c r="D131" s="12"/>
      <c r="E131" s="39" t="s">
        <v>12</v>
      </c>
      <c r="F131" s="40" t="s">
        <v>13</v>
      </c>
      <c r="G131" s="41" t="s">
        <v>14</v>
      </c>
      <c r="H131" s="42" t="s">
        <v>12</v>
      </c>
      <c r="I131" s="42" t="s">
        <v>13</v>
      </c>
      <c r="J131" s="43" t="s">
        <v>14</v>
      </c>
      <c r="K131" s="44" t="s">
        <v>12</v>
      </c>
      <c r="L131" s="45" t="s">
        <v>116</v>
      </c>
      <c r="M131" s="46" t="s">
        <v>14</v>
      </c>
      <c r="N131" s="35"/>
      <c r="O131" s="39" t="s">
        <v>12</v>
      </c>
      <c r="P131" s="40" t="s">
        <v>13</v>
      </c>
      <c r="Q131" s="41" t="s">
        <v>14</v>
      </c>
      <c r="R131" s="42" t="s">
        <v>12</v>
      </c>
      <c r="S131" s="42" t="s">
        <v>13</v>
      </c>
      <c r="T131" s="43" t="s">
        <v>14</v>
      </c>
      <c r="U131" s="44" t="s">
        <v>12</v>
      </c>
      <c r="V131" s="45" t="s">
        <v>116</v>
      </c>
      <c r="W131" s="46" t="s">
        <v>14</v>
      </c>
      <c r="X131" s="35"/>
      <c r="Y131" s="35"/>
      <c r="Z131" s="39" t="s">
        <v>12</v>
      </c>
      <c r="AA131" s="40" t="s">
        <v>13</v>
      </c>
      <c r="AB131" s="41" t="s">
        <v>14</v>
      </c>
      <c r="AC131" s="42" t="s">
        <v>12</v>
      </c>
      <c r="AD131" s="42" t="s">
        <v>13</v>
      </c>
      <c r="AE131" s="43" t="s">
        <v>14</v>
      </c>
      <c r="AF131" s="44" t="s">
        <v>12</v>
      </c>
      <c r="AG131" s="45" t="s">
        <v>116</v>
      </c>
      <c r="AH131" s="46" t="s">
        <v>14</v>
      </c>
    </row>
    <row r="132" ht="13.5" customHeight="1">
      <c r="A132" s="47" t="s">
        <v>117</v>
      </c>
      <c r="B132" s="12">
        <v>0.178</v>
      </c>
      <c r="C132" s="12">
        <f t="shared" ref="C132:C142" si="169">B132/$B$143</f>
        <v>0.001217668507</v>
      </c>
      <c r="D132" s="12">
        <v>0.6335999999999999</v>
      </c>
      <c r="E132" s="39">
        <v>740.0</v>
      </c>
      <c r="F132" s="40">
        <v>820.0</v>
      </c>
      <c r="G132" s="41">
        <v>910.0</v>
      </c>
      <c r="H132" s="42">
        <v>0.079</v>
      </c>
      <c r="I132" s="42">
        <v>1.1480588235000002</v>
      </c>
      <c r="J132" s="43">
        <v>3.654</v>
      </c>
      <c r="K132" s="44">
        <v>0.2</v>
      </c>
      <c r="L132" s="48">
        <v>5.0</v>
      </c>
      <c r="M132" s="49">
        <v>15.0</v>
      </c>
      <c r="N132" s="35"/>
      <c r="O132" s="39">
        <f t="shared" ref="O132:O142" si="170">C132*D132*E132*10^(-3)</f>
        <v>0.0005709209268</v>
      </c>
      <c r="P132" s="40">
        <f t="shared" ref="P132:P142" si="171">C132*D132*F132*10^(-3)</f>
        <v>0.0006326421081</v>
      </c>
      <c r="Q132" s="41">
        <f t="shared" ref="Q132:Q142" si="172">C132*D132*G132*10^(-3)</f>
        <v>0.000702078437</v>
      </c>
      <c r="R132" s="42">
        <f t="shared" ref="R132:R142" si="173">(C132*D132*H132*3.6*10^(-3))*10^(9)</f>
        <v>219.4187994</v>
      </c>
      <c r="S132" s="42">
        <f t="shared" ref="S132:S142" si="174">(C132*D132*I132*3.6*10^(-3))*10^(9)</f>
        <v>3188.679604</v>
      </c>
      <c r="T132" s="43">
        <f t="shared" ref="T132:T142" si="175">(C132*D132*J132*3.6*10^(-3))*10^(9)</f>
        <v>10148.81384</v>
      </c>
      <c r="U132" s="44">
        <f t="shared" ref="U132:U142" si="176">C132*D132*10^(-3)*K132*10^9</f>
        <v>154.3029532</v>
      </c>
      <c r="V132" s="48">
        <f t="shared" ref="V132:V142" si="177">C132*D132*10^(-3)*L132*10^9</f>
        <v>3857.57383</v>
      </c>
      <c r="W132" s="49">
        <f t="shared" ref="W132:W142" si="178">C132*D132*10^(-3)*M132*10^9</f>
        <v>11572.72149</v>
      </c>
      <c r="X132" s="35"/>
      <c r="Y132" s="12">
        <v>127.7</v>
      </c>
      <c r="Z132" s="39">
        <f t="shared" ref="Z132:Z142" si="179">C132*Y132*E132*10^(-3)</f>
        <v>0.1150672386</v>
      </c>
      <c r="AA132" s="40">
        <f t="shared" ref="AA132:AA142" si="180">C132*Y132*F132*10^(-3)</f>
        <v>0.12750694</v>
      </c>
      <c r="AB132" s="41">
        <f t="shared" ref="AB132:AB142" si="181">C132*Y132*G132*10^(-3)</f>
        <v>0.1415016042</v>
      </c>
      <c r="AC132" s="42">
        <f t="shared" ref="AC132:AC142" si="182">(C132*Y132*H132*3.6*10^(-3))*10^(9)</f>
        <v>44223.13871</v>
      </c>
      <c r="AD132" s="42">
        <f t="shared" ref="AD132:AD142" si="183">(C132*Y132*I132*3.6*10^(-3))*10^(9)</f>
        <v>642667.9063</v>
      </c>
      <c r="AE132" s="43">
        <f t="shared" ref="AE132:AE142" si="184">(C132*Y132*J132*3.6*10^(-3))*10^(9)</f>
        <v>2045460.112</v>
      </c>
      <c r="AF132" s="44">
        <f t="shared" ref="AF132:AF142" si="185">C132*Y132*10^(-3)*K132*10^9</f>
        <v>31099.25366</v>
      </c>
      <c r="AG132" s="48">
        <f t="shared" ref="AG132:AG142" si="186">C132*Y132*10^(-3)*L132*10^9</f>
        <v>777481.3416</v>
      </c>
      <c r="AH132" s="49">
        <f t="shared" ref="AH132:AH142" si="187">C132*Y132*10^(-3)*M132*10^9</f>
        <v>2332444.025</v>
      </c>
    </row>
    <row r="133" ht="13.5" customHeight="1">
      <c r="A133" s="47" t="s">
        <v>118</v>
      </c>
      <c r="B133" s="12">
        <v>0.03</v>
      </c>
      <c r="C133" s="12">
        <f t="shared" si="169"/>
        <v>0.0002052250292</v>
      </c>
      <c r="D133" s="12">
        <v>0.6335999999999999</v>
      </c>
      <c r="E133" s="39">
        <v>657.0</v>
      </c>
      <c r="F133" s="40">
        <v>702.0</v>
      </c>
      <c r="G133" s="41">
        <v>866.0</v>
      </c>
      <c r="H133" s="42">
        <v>0.214</v>
      </c>
      <c r="I133" s="42">
        <v>0.82</v>
      </c>
      <c r="J133" s="43">
        <v>2.7439999999999998</v>
      </c>
      <c r="K133" s="44">
        <v>0.1</v>
      </c>
      <c r="L133" s="45">
        <v>0.4</v>
      </c>
      <c r="M133" s="46">
        <v>0.6</v>
      </c>
      <c r="N133" s="35"/>
      <c r="O133" s="39">
        <f t="shared" si="170"/>
        <v>0.00008543009009</v>
      </c>
      <c r="P133" s="40">
        <f t="shared" si="171"/>
        <v>0.00009128146613</v>
      </c>
      <c r="Q133" s="41">
        <f t="shared" si="172"/>
        <v>0.000112606481</v>
      </c>
      <c r="R133" s="42">
        <f t="shared" si="173"/>
        <v>100.1755577</v>
      </c>
      <c r="S133" s="42">
        <f t="shared" si="174"/>
        <v>383.8502678</v>
      </c>
      <c r="T133" s="43">
        <f t="shared" si="175"/>
        <v>1284.494067</v>
      </c>
      <c r="U133" s="44">
        <f t="shared" si="176"/>
        <v>13.00305785</v>
      </c>
      <c r="V133" s="48">
        <f t="shared" si="177"/>
        <v>52.01223141</v>
      </c>
      <c r="W133" s="49">
        <f t="shared" si="178"/>
        <v>78.01834712</v>
      </c>
      <c r="X133" s="35"/>
      <c r="Y133" s="12">
        <v>127.7</v>
      </c>
      <c r="Z133" s="39">
        <f t="shared" si="179"/>
        <v>0.01721815421</v>
      </c>
      <c r="AA133" s="40">
        <f t="shared" si="180"/>
        <v>0.01839747984</v>
      </c>
      <c r="AB133" s="41">
        <f t="shared" si="181"/>
        <v>0.02269546658</v>
      </c>
      <c r="AC133" s="42">
        <f t="shared" si="182"/>
        <v>20190.0548</v>
      </c>
      <c r="AD133" s="42">
        <f t="shared" si="183"/>
        <v>77363.76136</v>
      </c>
      <c r="AE133" s="43">
        <f t="shared" si="184"/>
        <v>258885.5624</v>
      </c>
      <c r="AF133" s="44">
        <f t="shared" si="185"/>
        <v>2620.723623</v>
      </c>
      <c r="AG133" s="48">
        <f t="shared" si="186"/>
        <v>10482.89449</v>
      </c>
      <c r="AH133" s="49">
        <f t="shared" si="187"/>
        <v>15724.34174</v>
      </c>
    </row>
    <row r="134" ht="13.5" customHeight="1">
      <c r="A134" s="47" t="s">
        <v>119</v>
      </c>
      <c r="B134" s="12">
        <v>2.586</v>
      </c>
      <c r="C134" s="12">
        <f t="shared" si="169"/>
        <v>0.01769039752</v>
      </c>
      <c r="D134" s="12">
        <v>0.6335999999999999</v>
      </c>
      <c r="E134" s="39">
        <v>410.0</v>
      </c>
      <c r="F134" s="40">
        <v>490.0</v>
      </c>
      <c r="G134" s="41">
        <v>650.0</v>
      </c>
      <c r="H134" s="42">
        <v>0.076</v>
      </c>
      <c r="I134" s="42">
        <v>0.5820000000000001</v>
      </c>
      <c r="J134" s="43">
        <v>2.794</v>
      </c>
      <c r="K134" s="44">
        <v>0.1</v>
      </c>
      <c r="L134" s="45">
        <v>0.2</v>
      </c>
      <c r="M134" s="46">
        <v>1.0</v>
      </c>
      <c r="N134" s="35"/>
      <c r="O134" s="39">
        <f t="shared" si="170"/>
        <v>0.004595540706</v>
      </c>
      <c r="P134" s="40">
        <f t="shared" si="171"/>
        <v>0.005492231576</v>
      </c>
      <c r="Q134" s="41">
        <f t="shared" si="172"/>
        <v>0.007285613315</v>
      </c>
      <c r="R134" s="42">
        <f t="shared" si="173"/>
        <v>3066.682774</v>
      </c>
      <c r="S134" s="42">
        <f t="shared" si="174"/>
        <v>23484.33387</v>
      </c>
      <c r="T134" s="43">
        <f t="shared" si="175"/>
        <v>112740.943</v>
      </c>
      <c r="U134" s="44">
        <f t="shared" si="176"/>
        <v>1120.863587</v>
      </c>
      <c r="V134" s="48">
        <f t="shared" si="177"/>
        <v>2241.727174</v>
      </c>
      <c r="W134" s="49">
        <f t="shared" si="178"/>
        <v>11208.63587</v>
      </c>
      <c r="X134" s="35"/>
      <c r="Y134" s="12">
        <v>127.7</v>
      </c>
      <c r="Z134" s="39">
        <f t="shared" si="179"/>
        <v>0.926216143</v>
      </c>
      <c r="AA134" s="40">
        <f t="shared" si="180"/>
        <v>1.106941244</v>
      </c>
      <c r="AB134" s="41">
        <f t="shared" si="181"/>
        <v>1.468391446</v>
      </c>
      <c r="AC134" s="42">
        <f t="shared" si="182"/>
        <v>618079.8457</v>
      </c>
      <c r="AD134" s="42">
        <f t="shared" si="183"/>
        <v>4733190.397</v>
      </c>
      <c r="AE134" s="43">
        <f t="shared" si="184"/>
        <v>22722566.96</v>
      </c>
      <c r="AF134" s="44">
        <f t="shared" si="185"/>
        <v>225906.3763</v>
      </c>
      <c r="AG134" s="48">
        <f t="shared" si="186"/>
        <v>451812.7527</v>
      </c>
      <c r="AH134" s="49">
        <f t="shared" si="187"/>
        <v>2259063.763</v>
      </c>
    </row>
    <row r="135" ht="13.5" customHeight="1">
      <c r="A135" s="47" t="s">
        <v>120</v>
      </c>
      <c r="B135" s="12">
        <v>0.0</v>
      </c>
      <c r="C135" s="12">
        <f t="shared" si="169"/>
        <v>0</v>
      </c>
      <c r="D135" s="12">
        <v>0.6335999999999999</v>
      </c>
      <c r="E135" s="39">
        <v>3.7</v>
      </c>
      <c r="F135" s="40">
        <v>12.0</v>
      </c>
      <c r="G135" s="41">
        <v>110.0</v>
      </c>
      <c r="H135" s="42">
        <v>0.018</v>
      </c>
      <c r="I135" s="42">
        <v>0.2478118532</v>
      </c>
      <c r="J135" s="43">
        <v>3.004</v>
      </c>
      <c r="K135" s="44">
        <v>0.1</v>
      </c>
      <c r="L135" s="45">
        <v>0.1</v>
      </c>
      <c r="M135" s="46">
        <v>1.0</v>
      </c>
      <c r="N135" s="35"/>
      <c r="O135" s="39">
        <f t="shared" si="170"/>
        <v>0</v>
      </c>
      <c r="P135" s="40">
        <f t="shared" si="171"/>
        <v>0</v>
      </c>
      <c r="Q135" s="41">
        <f t="shared" si="172"/>
        <v>0</v>
      </c>
      <c r="R135" s="42">
        <f t="shared" si="173"/>
        <v>0</v>
      </c>
      <c r="S135" s="42">
        <f t="shared" si="174"/>
        <v>0</v>
      </c>
      <c r="T135" s="43">
        <f t="shared" si="175"/>
        <v>0</v>
      </c>
      <c r="U135" s="44">
        <f t="shared" si="176"/>
        <v>0</v>
      </c>
      <c r="V135" s="48">
        <f t="shared" si="177"/>
        <v>0</v>
      </c>
      <c r="W135" s="49">
        <f t="shared" si="178"/>
        <v>0</v>
      </c>
      <c r="X135" s="35"/>
      <c r="Y135" s="12">
        <v>127.7</v>
      </c>
      <c r="Z135" s="39">
        <f t="shared" si="179"/>
        <v>0</v>
      </c>
      <c r="AA135" s="40">
        <f t="shared" si="180"/>
        <v>0</v>
      </c>
      <c r="AB135" s="41">
        <f t="shared" si="181"/>
        <v>0</v>
      </c>
      <c r="AC135" s="42">
        <f t="shared" si="182"/>
        <v>0</v>
      </c>
      <c r="AD135" s="42">
        <f t="shared" si="183"/>
        <v>0</v>
      </c>
      <c r="AE135" s="43">
        <f t="shared" si="184"/>
        <v>0</v>
      </c>
      <c r="AF135" s="44">
        <f t="shared" si="185"/>
        <v>0</v>
      </c>
      <c r="AG135" s="48">
        <f t="shared" si="186"/>
        <v>0</v>
      </c>
      <c r="AH135" s="49">
        <f t="shared" si="187"/>
        <v>0</v>
      </c>
    </row>
    <row r="136" ht="13.5" customHeight="1">
      <c r="A136" s="47" t="s">
        <v>121</v>
      </c>
      <c r="B136" s="12">
        <v>139.509</v>
      </c>
      <c r="C136" s="12">
        <f t="shared" si="169"/>
        <v>0.9543579535</v>
      </c>
      <c r="D136" s="12">
        <v>0.6335999999999999</v>
      </c>
      <c r="E136" s="39">
        <v>1.0</v>
      </c>
      <c r="F136" s="40">
        <v>24.0</v>
      </c>
      <c r="G136" s="41">
        <v>2200.0</v>
      </c>
      <c r="H136" s="42">
        <v>0.3</v>
      </c>
      <c r="I136" s="42">
        <v>9.305266939500001</v>
      </c>
      <c r="J136" s="43">
        <v>851.554</v>
      </c>
      <c r="K136" s="44">
        <v>3.3</v>
      </c>
      <c r="L136" s="48">
        <v>10.0</v>
      </c>
      <c r="M136" s="49">
        <v>16.9</v>
      </c>
      <c r="N136" s="35"/>
      <c r="O136" s="39">
        <f t="shared" si="170"/>
        <v>0.0006046811993</v>
      </c>
      <c r="P136" s="40">
        <f t="shared" si="171"/>
        <v>0.01451234878</v>
      </c>
      <c r="Q136" s="41">
        <f t="shared" si="172"/>
        <v>1.330298639</v>
      </c>
      <c r="R136" s="42">
        <f t="shared" si="173"/>
        <v>653055.6953</v>
      </c>
      <c r="S136" s="42">
        <f t="shared" si="174"/>
        <v>20256191.9</v>
      </c>
      <c r="T136" s="43">
        <f t="shared" si="175"/>
        <v>1853707298</v>
      </c>
      <c r="U136" s="44">
        <f t="shared" si="176"/>
        <v>1995447.958</v>
      </c>
      <c r="V136" s="48">
        <f t="shared" si="177"/>
        <v>6046811.993</v>
      </c>
      <c r="W136" s="49">
        <f t="shared" si="178"/>
        <v>10219112.27</v>
      </c>
      <c r="X136" s="35"/>
      <c r="Y136" s="12">
        <v>127.7</v>
      </c>
      <c r="Z136" s="39">
        <f t="shared" si="179"/>
        <v>0.1218715107</v>
      </c>
      <c r="AA136" s="40">
        <f t="shared" si="180"/>
        <v>2.924916256</v>
      </c>
      <c r="AB136" s="41">
        <f t="shared" si="181"/>
        <v>268.1173235</v>
      </c>
      <c r="AC136" s="42">
        <f t="shared" si="182"/>
        <v>131621231.5</v>
      </c>
      <c r="AD136" s="42">
        <f t="shared" si="183"/>
        <v>4082568980</v>
      </c>
      <c r="AE136" s="43">
        <f t="shared" si="184"/>
        <v>373608620603</v>
      </c>
      <c r="AF136" s="44">
        <f t="shared" si="185"/>
        <v>402175985.2</v>
      </c>
      <c r="AG136" s="48">
        <f t="shared" si="186"/>
        <v>1218715107</v>
      </c>
      <c r="AH136" s="49">
        <f t="shared" si="187"/>
        <v>2059628530</v>
      </c>
    </row>
    <row r="137" ht="13.5" customHeight="1">
      <c r="A137" s="47" t="s">
        <v>122</v>
      </c>
      <c r="B137" s="12">
        <v>0.0</v>
      </c>
      <c r="C137" s="12">
        <f t="shared" si="169"/>
        <v>0</v>
      </c>
      <c r="D137" s="12">
        <v>0.6335999999999999</v>
      </c>
      <c r="E137" s="39">
        <v>130.0</v>
      </c>
      <c r="F137" s="40">
        <v>230.0</v>
      </c>
      <c r="G137" s="50">
        <v>420.0</v>
      </c>
      <c r="H137" s="42">
        <v>20.0</v>
      </c>
      <c r="I137" s="42">
        <v>35.2904137931</v>
      </c>
      <c r="J137" s="43">
        <v>65.554</v>
      </c>
      <c r="K137" s="44">
        <v>13.0</v>
      </c>
      <c r="L137" s="48">
        <v>500.0</v>
      </c>
      <c r="M137" s="49">
        <v>810.0</v>
      </c>
      <c r="N137" s="35"/>
      <c r="O137" s="39">
        <f t="shared" si="170"/>
        <v>0</v>
      </c>
      <c r="P137" s="40">
        <f t="shared" si="171"/>
        <v>0</v>
      </c>
      <c r="Q137" s="41">
        <f t="shared" si="172"/>
        <v>0</v>
      </c>
      <c r="R137" s="42">
        <f t="shared" si="173"/>
        <v>0</v>
      </c>
      <c r="S137" s="42">
        <f t="shared" si="174"/>
        <v>0</v>
      </c>
      <c r="T137" s="43">
        <f t="shared" si="175"/>
        <v>0</v>
      </c>
      <c r="U137" s="44">
        <f t="shared" si="176"/>
        <v>0</v>
      </c>
      <c r="V137" s="48">
        <f t="shared" si="177"/>
        <v>0</v>
      </c>
      <c r="W137" s="49">
        <f t="shared" si="178"/>
        <v>0</v>
      </c>
      <c r="X137" s="35"/>
      <c r="Y137" s="12">
        <v>127.7</v>
      </c>
      <c r="Z137" s="39">
        <f t="shared" si="179"/>
        <v>0</v>
      </c>
      <c r="AA137" s="40">
        <f t="shared" si="180"/>
        <v>0</v>
      </c>
      <c r="AB137" s="41">
        <f t="shared" si="181"/>
        <v>0</v>
      </c>
      <c r="AC137" s="42">
        <f t="shared" si="182"/>
        <v>0</v>
      </c>
      <c r="AD137" s="42">
        <f t="shared" si="183"/>
        <v>0</v>
      </c>
      <c r="AE137" s="43">
        <f t="shared" si="184"/>
        <v>0</v>
      </c>
      <c r="AF137" s="44">
        <f t="shared" si="185"/>
        <v>0</v>
      </c>
      <c r="AG137" s="48">
        <f t="shared" si="186"/>
        <v>0</v>
      </c>
      <c r="AH137" s="49">
        <f t="shared" si="187"/>
        <v>0</v>
      </c>
    </row>
    <row r="138" ht="13.5" customHeight="1">
      <c r="A138" s="32" t="s">
        <v>123</v>
      </c>
      <c r="B138" s="51">
        <v>0.0</v>
      </c>
      <c r="C138" s="12">
        <f t="shared" si="169"/>
        <v>0</v>
      </c>
      <c r="D138" s="12">
        <v>0.6335999999999999</v>
      </c>
      <c r="E138" s="39">
        <v>7.0</v>
      </c>
      <c r="F138" s="40">
        <v>11.0</v>
      </c>
      <c r="G138" s="41">
        <v>56.0</v>
      </c>
      <c r="H138" s="42">
        <v>2.0E-4</v>
      </c>
      <c r="I138" s="42">
        <v>0.11828163270000001</v>
      </c>
      <c r="J138" s="43">
        <v>1.5552000000000001</v>
      </c>
      <c r="K138" s="44">
        <v>0.3</v>
      </c>
      <c r="L138" s="48">
        <v>1.0</v>
      </c>
      <c r="M138" s="49">
        <v>1.3</v>
      </c>
      <c r="N138" s="35"/>
      <c r="O138" s="39">
        <f t="shared" si="170"/>
        <v>0</v>
      </c>
      <c r="P138" s="40">
        <f t="shared" si="171"/>
        <v>0</v>
      </c>
      <c r="Q138" s="41">
        <f t="shared" si="172"/>
        <v>0</v>
      </c>
      <c r="R138" s="42">
        <f t="shared" si="173"/>
        <v>0</v>
      </c>
      <c r="S138" s="42">
        <f t="shared" si="174"/>
        <v>0</v>
      </c>
      <c r="T138" s="43">
        <f t="shared" si="175"/>
        <v>0</v>
      </c>
      <c r="U138" s="44">
        <f t="shared" si="176"/>
        <v>0</v>
      </c>
      <c r="V138" s="48">
        <f t="shared" si="177"/>
        <v>0</v>
      </c>
      <c r="W138" s="49">
        <f t="shared" si="178"/>
        <v>0</v>
      </c>
      <c r="X138" s="35"/>
      <c r="Y138" s="12">
        <v>127.7</v>
      </c>
      <c r="Z138" s="39">
        <f t="shared" si="179"/>
        <v>0</v>
      </c>
      <c r="AA138" s="40">
        <f t="shared" si="180"/>
        <v>0</v>
      </c>
      <c r="AB138" s="41">
        <f t="shared" si="181"/>
        <v>0</v>
      </c>
      <c r="AC138" s="42">
        <f t="shared" si="182"/>
        <v>0</v>
      </c>
      <c r="AD138" s="42">
        <f t="shared" si="183"/>
        <v>0</v>
      </c>
      <c r="AE138" s="43">
        <f t="shared" si="184"/>
        <v>0</v>
      </c>
      <c r="AF138" s="44">
        <f t="shared" si="185"/>
        <v>0</v>
      </c>
      <c r="AG138" s="48">
        <f t="shared" si="186"/>
        <v>0</v>
      </c>
      <c r="AH138" s="49">
        <f t="shared" si="187"/>
        <v>0</v>
      </c>
    </row>
    <row r="139" ht="13.5" customHeight="1">
      <c r="A139" s="32" t="s">
        <v>124</v>
      </c>
      <c r="B139" s="12">
        <v>3.876</v>
      </c>
      <c r="C139" s="12">
        <f t="shared" si="169"/>
        <v>0.02651507378</v>
      </c>
      <c r="D139" s="12">
        <v>0.6335999999999999</v>
      </c>
      <c r="E139" s="39">
        <v>8.0</v>
      </c>
      <c r="F139" s="40">
        <v>12.0</v>
      </c>
      <c r="G139" s="41">
        <v>35.0</v>
      </c>
      <c r="H139" s="42">
        <v>2.0E-4</v>
      </c>
      <c r="I139" s="42">
        <v>0.11834814810000001</v>
      </c>
      <c r="J139" s="43">
        <v>1.5552000000000001</v>
      </c>
      <c r="K139" s="44">
        <v>0.3</v>
      </c>
      <c r="L139" s="48">
        <v>1.0</v>
      </c>
      <c r="M139" s="49">
        <v>1.3</v>
      </c>
      <c r="N139" s="35"/>
      <c r="O139" s="39">
        <f t="shared" si="170"/>
        <v>0.000134399606</v>
      </c>
      <c r="P139" s="40">
        <f t="shared" si="171"/>
        <v>0.000201599409</v>
      </c>
      <c r="Q139" s="41">
        <f t="shared" si="172"/>
        <v>0.0005879982761</v>
      </c>
      <c r="R139" s="42">
        <f t="shared" si="173"/>
        <v>12.09596454</v>
      </c>
      <c r="S139" s="42">
        <f t="shared" si="174"/>
        <v>7157.675012</v>
      </c>
      <c r="T139" s="43">
        <f t="shared" si="175"/>
        <v>94058.22024</v>
      </c>
      <c r="U139" s="44">
        <f t="shared" si="176"/>
        <v>5039.985224</v>
      </c>
      <c r="V139" s="48">
        <f t="shared" si="177"/>
        <v>16799.95075</v>
      </c>
      <c r="W139" s="49">
        <f t="shared" si="178"/>
        <v>21839.93597</v>
      </c>
      <c r="X139" s="35"/>
      <c r="Y139" s="12">
        <v>127.7</v>
      </c>
      <c r="Z139" s="39">
        <f t="shared" si="179"/>
        <v>0.02708779937</v>
      </c>
      <c r="AA139" s="40">
        <f t="shared" si="180"/>
        <v>0.04063169906</v>
      </c>
      <c r="AB139" s="41">
        <f t="shared" si="181"/>
        <v>0.1185091223</v>
      </c>
      <c r="AC139" s="42">
        <f t="shared" si="182"/>
        <v>2437.901943</v>
      </c>
      <c r="AD139" s="42">
        <f t="shared" si="183"/>
        <v>1442605.901</v>
      </c>
      <c r="AE139" s="43">
        <f t="shared" si="184"/>
        <v>18957125.51</v>
      </c>
      <c r="AF139" s="44">
        <f t="shared" si="185"/>
        <v>1015792.476</v>
      </c>
      <c r="AG139" s="48">
        <f t="shared" si="186"/>
        <v>3385974.922</v>
      </c>
      <c r="AH139" s="49">
        <f t="shared" si="187"/>
        <v>4401767.398</v>
      </c>
    </row>
    <row r="140" ht="13.5" customHeight="1">
      <c r="A140" s="32" t="s">
        <v>125</v>
      </c>
      <c r="B140" s="12">
        <v>0.002</v>
      </c>
      <c r="C140" s="12">
        <f t="shared" si="169"/>
        <v>0.00001368166862</v>
      </c>
      <c r="D140" s="12">
        <v>0.6335999999999999</v>
      </c>
      <c r="E140" s="39">
        <v>18.0</v>
      </c>
      <c r="F140" s="40">
        <v>48.0</v>
      </c>
      <c r="G140" s="41">
        <v>180.0</v>
      </c>
      <c r="H140" s="42">
        <v>0.0064</v>
      </c>
      <c r="I140" s="42">
        <v>0.17932592590000002</v>
      </c>
      <c r="J140" s="43">
        <v>1.857</v>
      </c>
      <c r="K140" s="44">
        <v>0.3</v>
      </c>
      <c r="L140" s="45">
        <v>10.0</v>
      </c>
      <c r="M140" s="46">
        <v>15.0</v>
      </c>
      <c r="N140" s="35"/>
      <c r="O140" s="39">
        <f t="shared" si="170"/>
        <v>0.0000001560366942</v>
      </c>
      <c r="P140" s="40">
        <f t="shared" si="171"/>
        <v>0.0000004160978513</v>
      </c>
      <c r="Q140" s="41">
        <f t="shared" si="172"/>
        <v>0.000001560366942</v>
      </c>
      <c r="R140" s="42">
        <f t="shared" si="173"/>
        <v>0.1997269686</v>
      </c>
      <c r="S140" s="42">
        <f t="shared" si="174"/>
        <v>5.596284934</v>
      </c>
      <c r="T140" s="43">
        <f t="shared" si="175"/>
        <v>57.95202824</v>
      </c>
      <c r="U140" s="44">
        <f t="shared" si="176"/>
        <v>2.600611571</v>
      </c>
      <c r="V140" s="48">
        <f t="shared" si="177"/>
        <v>86.68705235</v>
      </c>
      <c r="W140" s="49">
        <f t="shared" si="178"/>
        <v>130.0305785</v>
      </c>
      <c r="X140" s="35"/>
      <c r="Y140" s="12">
        <v>127.7</v>
      </c>
      <c r="Z140" s="39">
        <f t="shared" si="179"/>
        <v>0.00003144868348</v>
      </c>
      <c r="AA140" s="40">
        <f t="shared" si="180"/>
        <v>0.00008386315595</v>
      </c>
      <c r="AB140" s="41">
        <f t="shared" si="181"/>
        <v>0.0003144868348</v>
      </c>
      <c r="AC140" s="42">
        <f t="shared" si="182"/>
        <v>40.25431486</v>
      </c>
      <c r="AD140" s="42">
        <f t="shared" si="183"/>
        <v>1127.912857</v>
      </c>
      <c r="AE140" s="43">
        <f t="shared" si="184"/>
        <v>11680.04105</v>
      </c>
      <c r="AF140" s="44">
        <f t="shared" si="185"/>
        <v>524.1447247</v>
      </c>
      <c r="AG140" s="48">
        <f t="shared" si="186"/>
        <v>17471.49082</v>
      </c>
      <c r="AH140" s="49">
        <f t="shared" si="187"/>
        <v>26207.23623</v>
      </c>
    </row>
    <row r="141" ht="13.5" customHeight="1">
      <c r="A141" s="32" t="s">
        <v>126</v>
      </c>
      <c r="B141" s="12">
        <v>0.0</v>
      </c>
      <c r="C141" s="12">
        <f t="shared" si="169"/>
        <v>0</v>
      </c>
      <c r="D141" s="12">
        <v>0.6335999999999999</v>
      </c>
      <c r="E141" s="39">
        <v>6.0</v>
      </c>
      <c r="F141" s="40">
        <v>38.0</v>
      </c>
      <c r="G141" s="41">
        <v>79.0</v>
      </c>
      <c r="H141" s="42">
        <v>0.0073</v>
      </c>
      <c r="I141" s="42">
        <v>0.4548123288</v>
      </c>
      <c r="J141" s="43">
        <v>2.313</v>
      </c>
      <c r="K141" s="44">
        <v>0.3</v>
      </c>
      <c r="L141" s="45">
        <v>2.5</v>
      </c>
      <c r="M141" s="46">
        <v>5.1</v>
      </c>
      <c r="N141" s="35"/>
      <c r="O141" s="39">
        <f t="shared" si="170"/>
        <v>0</v>
      </c>
      <c r="P141" s="40">
        <f t="shared" si="171"/>
        <v>0</v>
      </c>
      <c r="Q141" s="41">
        <f t="shared" si="172"/>
        <v>0</v>
      </c>
      <c r="R141" s="42">
        <f t="shared" si="173"/>
        <v>0</v>
      </c>
      <c r="S141" s="42">
        <f t="shared" si="174"/>
        <v>0</v>
      </c>
      <c r="T141" s="43">
        <f t="shared" si="175"/>
        <v>0</v>
      </c>
      <c r="U141" s="44">
        <f t="shared" si="176"/>
        <v>0</v>
      </c>
      <c r="V141" s="48">
        <f t="shared" si="177"/>
        <v>0</v>
      </c>
      <c r="W141" s="49">
        <f t="shared" si="178"/>
        <v>0</v>
      </c>
      <c r="X141" s="35"/>
      <c r="Y141" s="12">
        <v>127.7</v>
      </c>
      <c r="Z141" s="39">
        <f t="shared" si="179"/>
        <v>0</v>
      </c>
      <c r="AA141" s="40">
        <f t="shared" si="180"/>
        <v>0</v>
      </c>
      <c r="AB141" s="41">
        <f t="shared" si="181"/>
        <v>0</v>
      </c>
      <c r="AC141" s="42">
        <f t="shared" si="182"/>
        <v>0</v>
      </c>
      <c r="AD141" s="42">
        <f t="shared" si="183"/>
        <v>0</v>
      </c>
      <c r="AE141" s="43">
        <f t="shared" si="184"/>
        <v>0</v>
      </c>
      <c r="AF141" s="44">
        <f t="shared" si="185"/>
        <v>0</v>
      </c>
      <c r="AG141" s="48">
        <f t="shared" si="186"/>
        <v>0</v>
      </c>
      <c r="AH141" s="49">
        <f t="shared" si="187"/>
        <v>0</v>
      </c>
    </row>
    <row r="142" ht="13.5" customHeight="1">
      <c r="A142" s="32" t="s">
        <v>127</v>
      </c>
      <c r="B142" s="12">
        <v>0.0</v>
      </c>
      <c r="C142" s="12">
        <f t="shared" si="169"/>
        <v>0</v>
      </c>
      <c r="D142" s="12">
        <v>0.6335999999999999</v>
      </c>
      <c r="E142" s="52">
        <v>8.8</v>
      </c>
      <c r="F142" s="53">
        <v>27.0</v>
      </c>
      <c r="G142" s="54">
        <v>63.0</v>
      </c>
      <c r="H142" s="55">
        <v>0.118</v>
      </c>
      <c r="I142" s="55">
        <v>0.9284059041</v>
      </c>
      <c r="J142" s="56">
        <v>3.734</v>
      </c>
      <c r="K142" s="57">
        <v>7.8</v>
      </c>
      <c r="L142" s="58">
        <v>15.0</v>
      </c>
      <c r="M142" s="59">
        <v>19.3</v>
      </c>
      <c r="N142" s="35"/>
      <c r="O142" s="39">
        <f t="shared" si="170"/>
        <v>0</v>
      </c>
      <c r="P142" s="40">
        <f t="shared" si="171"/>
        <v>0</v>
      </c>
      <c r="Q142" s="41">
        <f t="shared" si="172"/>
        <v>0</v>
      </c>
      <c r="R142" s="42">
        <f t="shared" si="173"/>
        <v>0</v>
      </c>
      <c r="S142" s="42">
        <f t="shared" si="174"/>
        <v>0</v>
      </c>
      <c r="T142" s="43">
        <f t="shared" si="175"/>
        <v>0</v>
      </c>
      <c r="U142" s="44">
        <f t="shared" si="176"/>
        <v>0</v>
      </c>
      <c r="V142" s="48">
        <f t="shared" si="177"/>
        <v>0</v>
      </c>
      <c r="W142" s="49">
        <f t="shared" si="178"/>
        <v>0</v>
      </c>
      <c r="X142" s="35"/>
      <c r="Y142" s="12">
        <v>127.7</v>
      </c>
      <c r="Z142" s="39">
        <f t="shared" si="179"/>
        <v>0</v>
      </c>
      <c r="AA142" s="40">
        <f t="shared" si="180"/>
        <v>0</v>
      </c>
      <c r="AB142" s="41">
        <f t="shared" si="181"/>
        <v>0</v>
      </c>
      <c r="AC142" s="42">
        <f t="shared" si="182"/>
        <v>0</v>
      </c>
      <c r="AD142" s="42">
        <f t="shared" si="183"/>
        <v>0</v>
      </c>
      <c r="AE142" s="43">
        <f t="shared" si="184"/>
        <v>0</v>
      </c>
      <c r="AF142" s="44">
        <f t="shared" si="185"/>
        <v>0</v>
      </c>
      <c r="AG142" s="48">
        <f t="shared" si="186"/>
        <v>0</v>
      </c>
      <c r="AH142" s="49">
        <f t="shared" si="187"/>
        <v>0</v>
      </c>
    </row>
    <row r="143" ht="13.5" customHeight="1">
      <c r="A143" s="60" t="s">
        <v>90</v>
      </c>
      <c r="B143" s="61">
        <f>SUM(B132:B142)</f>
        <v>146.181</v>
      </c>
      <c r="C143" s="21"/>
      <c r="D143" s="21"/>
      <c r="E143" s="60"/>
      <c r="F143" s="60"/>
      <c r="G143" s="60"/>
      <c r="H143" s="60"/>
      <c r="I143" s="60"/>
      <c r="J143" s="60"/>
      <c r="K143" s="60"/>
      <c r="L143" s="60"/>
      <c r="M143" s="60"/>
      <c r="N143" s="60"/>
      <c r="O143" s="61">
        <f t="shared" ref="O143:W143" si="188">SUM(O132:O142)</f>
        <v>0.005991128565</v>
      </c>
      <c r="P143" s="61">
        <f t="shared" si="188"/>
        <v>0.02093051944</v>
      </c>
      <c r="Q143" s="61">
        <f t="shared" si="188"/>
        <v>1.338988495</v>
      </c>
      <c r="R143" s="61">
        <f t="shared" si="188"/>
        <v>656454.2681</v>
      </c>
      <c r="S143" s="61">
        <f t="shared" si="188"/>
        <v>20290412.04</v>
      </c>
      <c r="T143" s="61">
        <f t="shared" si="188"/>
        <v>1853925589</v>
      </c>
      <c r="U143" s="61">
        <f t="shared" si="188"/>
        <v>2001778.713</v>
      </c>
      <c r="V143" s="61">
        <f t="shared" si="188"/>
        <v>6069849.944</v>
      </c>
      <c r="W143" s="61">
        <f t="shared" si="188"/>
        <v>10263941.61</v>
      </c>
      <c r="X143" s="60"/>
      <c r="Y143" s="35"/>
      <c r="Z143" s="61">
        <f t="shared" ref="Z143:AH143" si="189">SUM(Z132:Z142)</f>
        <v>1.207492294</v>
      </c>
      <c r="AA143" s="61">
        <f t="shared" si="189"/>
        <v>4.218477482</v>
      </c>
      <c r="AB143" s="61">
        <f t="shared" si="189"/>
        <v>269.8687356</v>
      </c>
      <c r="AC143" s="61">
        <f t="shared" si="189"/>
        <v>132306202.7</v>
      </c>
      <c r="AD143" s="61">
        <f t="shared" si="189"/>
        <v>4089465936</v>
      </c>
      <c r="AE143" s="61">
        <f t="shared" si="189"/>
        <v>373652616321</v>
      </c>
      <c r="AF143" s="61">
        <f t="shared" si="189"/>
        <v>403451928.2</v>
      </c>
      <c r="AG143" s="61">
        <f t="shared" si="189"/>
        <v>1223358330</v>
      </c>
      <c r="AH143" s="61">
        <f t="shared" si="189"/>
        <v>2068663737</v>
      </c>
    </row>
    <row r="144" ht="13.5" customHeight="1">
      <c r="A144" s="35"/>
      <c r="B144" s="35"/>
      <c r="C144" s="12"/>
      <c r="D144" s="12"/>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c r="AG144" s="35"/>
      <c r="AH144" s="35"/>
    </row>
    <row r="145" ht="13.5" customHeight="1">
      <c r="A145" s="62" t="s">
        <v>24</v>
      </c>
      <c r="B145" s="35"/>
      <c r="C145" s="12"/>
      <c r="D145" s="12"/>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c r="AE145" s="35"/>
      <c r="AF145" s="35"/>
      <c r="AG145" s="35"/>
      <c r="AH145" s="35"/>
    </row>
    <row r="146" ht="13.5" customHeight="1">
      <c r="A146" s="12" t="s">
        <v>105</v>
      </c>
      <c r="C146" s="12"/>
      <c r="D146" s="12"/>
      <c r="E146" s="36" t="s">
        <v>129</v>
      </c>
      <c r="F146" s="3"/>
      <c r="G146" s="4"/>
      <c r="H146" s="37" t="s">
        <v>130</v>
      </c>
      <c r="I146" s="3"/>
      <c r="J146" s="4"/>
      <c r="K146" s="38" t="s">
        <v>131</v>
      </c>
      <c r="L146" s="3"/>
      <c r="M146" s="4"/>
      <c r="N146" s="35"/>
      <c r="O146" s="36" t="s">
        <v>110</v>
      </c>
      <c r="P146" s="3"/>
      <c r="Q146" s="4"/>
      <c r="R146" s="37" t="s">
        <v>111</v>
      </c>
      <c r="S146" s="3"/>
      <c r="T146" s="4"/>
      <c r="U146" s="38" t="s">
        <v>112</v>
      </c>
      <c r="V146" s="3"/>
      <c r="W146" s="4"/>
      <c r="X146" s="35"/>
      <c r="Y146" s="35"/>
      <c r="Z146" s="36" t="s">
        <v>110</v>
      </c>
      <c r="AA146" s="3"/>
      <c r="AB146" s="4"/>
      <c r="AC146" s="37" t="s">
        <v>111</v>
      </c>
      <c r="AD146" s="3"/>
      <c r="AE146" s="4"/>
      <c r="AF146" s="38" t="s">
        <v>112</v>
      </c>
      <c r="AG146" s="3"/>
      <c r="AH146" s="4"/>
    </row>
    <row r="147" ht="13.5" customHeight="1">
      <c r="A147" s="12" t="s">
        <v>94</v>
      </c>
      <c r="B147" s="12" t="s">
        <v>114</v>
      </c>
      <c r="C147" s="12" t="s">
        <v>115</v>
      </c>
      <c r="D147" s="12"/>
      <c r="E147" s="39" t="s">
        <v>12</v>
      </c>
      <c r="F147" s="40" t="s">
        <v>13</v>
      </c>
      <c r="G147" s="41" t="s">
        <v>14</v>
      </c>
      <c r="H147" s="42" t="s">
        <v>12</v>
      </c>
      <c r="I147" s="42" t="s">
        <v>13</v>
      </c>
      <c r="J147" s="43" t="s">
        <v>14</v>
      </c>
      <c r="K147" s="44" t="s">
        <v>12</v>
      </c>
      <c r="L147" s="45" t="s">
        <v>116</v>
      </c>
      <c r="M147" s="46" t="s">
        <v>14</v>
      </c>
      <c r="N147" s="35"/>
      <c r="O147" s="39" t="s">
        <v>12</v>
      </c>
      <c r="P147" s="40" t="s">
        <v>13</v>
      </c>
      <c r="Q147" s="41" t="s">
        <v>14</v>
      </c>
      <c r="R147" s="42" t="s">
        <v>12</v>
      </c>
      <c r="S147" s="42" t="s">
        <v>13</v>
      </c>
      <c r="T147" s="43" t="s">
        <v>14</v>
      </c>
      <c r="U147" s="44" t="s">
        <v>12</v>
      </c>
      <c r="V147" s="45" t="s">
        <v>116</v>
      </c>
      <c r="W147" s="46" t="s">
        <v>14</v>
      </c>
      <c r="X147" s="35"/>
      <c r="Y147" s="35"/>
      <c r="Z147" s="39" t="s">
        <v>12</v>
      </c>
      <c r="AA147" s="40" t="s">
        <v>13</v>
      </c>
      <c r="AB147" s="41" t="s">
        <v>14</v>
      </c>
      <c r="AC147" s="42" t="s">
        <v>12</v>
      </c>
      <c r="AD147" s="42" t="s">
        <v>13</v>
      </c>
      <c r="AE147" s="43" t="s">
        <v>14</v>
      </c>
      <c r="AF147" s="44" t="s">
        <v>12</v>
      </c>
      <c r="AG147" s="45" t="s">
        <v>116</v>
      </c>
      <c r="AH147" s="46" t="s">
        <v>14</v>
      </c>
    </row>
    <row r="148" ht="13.5" customHeight="1">
      <c r="A148" s="47" t="s">
        <v>117</v>
      </c>
      <c r="B148" s="12">
        <v>0.0</v>
      </c>
      <c r="C148" s="12">
        <f t="shared" ref="C148:C158" si="190">B148/$B$159</f>
        <v>0</v>
      </c>
      <c r="D148" s="12">
        <v>0.5544</v>
      </c>
      <c r="E148" s="39">
        <v>740.0</v>
      </c>
      <c r="F148" s="40">
        <v>820.0</v>
      </c>
      <c r="G148" s="41">
        <v>910.0</v>
      </c>
      <c r="H148" s="42">
        <v>0.079</v>
      </c>
      <c r="I148" s="42">
        <v>1.1480588235000002</v>
      </c>
      <c r="J148" s="43">
        <v>3.654</v>
      </c>
      <c r="K148" s="44">
        <v>0.2</v>
      </c>
      <c r="L148" s="48">
        <v>5.0</v>
      </c>
      <c r="M148" s="49">
        <v>15.0</v>
      </c>
      <c r="N148" s="35"/>
      <c r="O148" s="39">
        <f t="shared" ref="O148:O158" si="191">C148*D148*E148*10^(-3)</f>
        <v>0</v>
      </c>
      <c r="P148" s="40">
        <f t="shared" ref="P148:P158" si="192">C148*D148*F148*10^(-3)</f>
        <v>0</v>
      </c>
      <c r="Q148" s="41">
        <f t="shared" ref="Q148:Q158" si="193">C148*D148*G148*10^(-3)</f>
        <v>0</v>
      </c>
      <c r="R148" s="42">
        <f t="shared" ref="R148:R158" si="194">(C148*D148*H148*3.6*10^(-3))*10^(9)</f>
        <v>0</v>
      </c>
      <c r="S148" s="42">
        <f t="shared" ref="S148:S158" si="195">(C148*D148*I148*3.6*10^(-3))*10^(9)</f>
        <v>0</v>
      </c>
      <c r="T148" s="43">
        <f t="shared" ref="T148:T158" si="196">(C148*D148*J148*3.6*10^(-3))*10^(9)</f>
        <v>0</v>
      </c>
      <c r="U148" s="44">
        <f t="shared" ref="U148:U158" si="197">C148*D148*10^(-3)*K148*10^9</f>
        <v>0</v>
      </c>
      <c r="V148" s="48">
        <f t="shared" ref="V148:V158" si="198">C148*D148*10^(-3)*L148*10^9</f>
        <v>0</v>
      </c>
      <c r="W148" s="49">
        <f t="shared" ref="W148:W158" si="199">C148*D148*10^(-3)*M148*10^9</f>
        <v>0</v>
      </c>
      <c r="X148" s="35"/>
      <c r="Y148" s="12">
        <v>67.7</v>
      </c>
      <c r="Z148" s="39">
        <f t="shared" ref="Z148:Z158" si="200">C148*Y148*E148*10^(-3)</f>
        <v>0</v>
      </c>
      <c r="AA148" s="40">
        <f t="shared" ref="AA148:AA158" si="201">C148*Y148*F148*10^(-3)</f>
        <v>0</v>
      </c>
      <c r="AB148" s="41">
        <f t="shared" ref="AB148:AB158" si="202">C148*Y148*G148*10^(-3)</f>
        <v>0</v>
      </c>
      <c r="AC148" s="42">
        <f t="shared" ref="AC148:AC158" si="203">(C148*Y148*H148*3.6*10^(-3))*10^(9)</f>
        <v>0</v>
      </c>
      <c r="AD148" s="42">
        <f t="shared" ref="AD148:AD158" si="204">(C148*Y148*I148*3.6*10^(-3))*10^(9)</f>
        <v>0</v>
      </c>
      <c r="AE148" s="43">
        <f t="shared" ref="AE148:AE158" si="205">(C148*Y148*J148*3.6*10^(-3))*10^(9)</f>
        <v>0</v>
      </c>
      <c r="AF148" s="44">
        <f t="shared" ref="AF148:AF158" si="206">C148*Y148*10^(-3)*K148*10^9</f>
        <v>0</v>
      </c>
      <c r="AG148" s="48">
        <f t="shared" ref="AG148:AG158" si="207">C148*Y148*10^(-3)*L148*10^9</f>
        <v>0</v>
      </c>
      <c r="AH148" s="49">
        <f t="shared" ref="AH148:AH158" si="208">C148*Y148*10^(-3)*M148*10^9</f>
        <v>0</v>
      </c>
    </row>
    <row r="149" ht="13.5" customHeight="1">
      <c r="A149" s="47" t="s">
        <v>118</v>
      </c>
      <c r="B149" s="12">
        <v>16.56</v>
      </c>
      <c r="C149" s="12">
        <f t="shared" si="190"/>
        <v>0.1660366765</v>
      </c>
      <c r="D149" s="12">
        <v>0.5544</v>
      </c>
      <c r="E149" s="39">
        <v>657.0</v>
      </c>
      <c r="F149" s="40">
        <v>702.0</v>
      </c>
      <c r="G149" s="41">
        <v>866.0</v>
      </c>
      <c r="H149" s="42">
        <v>0.214</v>
      </c>
      <c r="I149" s="42">
        <v>0.82</v>
      </c>
      <c r="J149" s="43">
        <v>2.7439999999999998</v>
      </c>
      <c r="K149" s="44">
        <v>0.1</v>
      </c>
      <c r="L149" s="45">
        <v>0.4</v>
      </c>
      <c r="M149" s="46">
        <v>0.6</v>
      </c>
      <c r="N149" s="35"/>
      <c r="O149" s="39">
        <f t="shared" si="191"/>
        <v>0.06047733186</v>
      </c>
      <c r="P149" s="40">
        <f t="shared" si="192"/>
        <v>0.06461961487</v>
      </c>
      <c r="Q149" s="41">
        <f t="shared" si="193"/>
        <v>0.07971593515</v>
      </c>
      <c r="R149" s="42">
        <f t="shared" si="194"/>
        <v>70915.88503</v>
      </c>
      <c r="S149" s="42">
        <f t="shared" si="195"/>
        <v>271733.7651</v>
      </c>
      <c r="T149" s="43">
        <f t="shared" si="196"/>
        <v>909313.9651</v>
      </c>
      <c r="U149" s="44">
        <f t="shared" si="197"/>
        <v>9205.073343</v>
      </c>
      <c r="V149" s="48">
        <f t="shared" si="198"/>
        <v>36820.29337</v>
      </c>
      <c r="W149" s="49">
        <f t="shared" si="199"/>
        <v>55230.44006</v>
      </c>
      <c r="X149" s="35"/>
      <c r="Y149" s="12">
        <v>67.7</v>
      </c>
      <c r="Z149" s="39">
        <f t="shared" si="200"/>
        <v>7.385128729</v>
      </c>
      <c r="AA149" s="40">
        <f t="shared" si="201"/>
        <v>7.890959463</v>
      </c>
      <c r="AB149" s="41">
        <f t="shared" si="202"/>
        <v>9.734431475</v>
      </c>
      <c r="AC149" s="42">
        <f t="shared" si="203"/>
        <v>8659822.18</v>
      </c>
      <c r="AD149" s="42">
        <f t="shared" si="204"/>
        <v>33182496.21</v>
      </c>
      <c r="AE149" s="43">
        <f t="shared" si="205"/>
        <v>111039962.9</v>
      </c>
      <c r="AF149" s="44">
        <f t="shared" si="206"/>
        <v>1124068.3</v>
      </c>
      <c r="AG149" s="48">
        <f t="shared" si="207"/>
        <v>4496273.199</v>
      </c>
      <c r="AH149" s="49">
        <f t="shared" si="208"/>
        <v>6744409.798</v>
      </c>
    </row>
    <row r="150" ht="13.5" customHeight="1">
      <c r="A150" s="47" t="s">
        <v>119</v>
      </c>
      <c r="B150" s="12">
        <v>24.95</v>
      </c>
      <c r="C150" s="12">
        <f t="shared" si="190"/>
        <v>0.2501579153</v>
      </c>
      <c r="D150" s="12">
        <v>0.5544</v>
      </c>
      <c r="E150" s="39">
        <v>410.0</v>
      </c>
      <c r="F150" s="40">
        <v>490.0</v>
      </c>
      <c r="G150" s="41">
        <v>650.0</v>
      </c>
      <c r="H150" s="42">
        <v>0.076</v>
      </c>
      <c r="I150" s="42">
        <v>0.5820000000000001</v>
      </c>
      <c r="J150" s="43">
        <v>2.794</v>
      </c>
      <c r="K150" s="44">
        <v>0.1</v>
      </c>
      <c r="L150" s="45">
        <v>0.2</v>
      </c>
      <c r="M150" s="46">
        <v>1.0</v>
      </c>
      <c r="N150" s="35"/>
      <c r="O150" s="39">
        <f t="shared" si="191"/>
        <v>0.05686189478</v>
      </c>
      <c r="P150" s="40">
        <f t="shared" si="192"/>
        <v>0.06795689864</v>
      </c>
      <c r="Q150" s="41">
        <f t="shared" si="193"/>
        <v>0.09014690636</v>
      </c>
      <c r="R150" s="42">
        <f t="shared" si="194"/>
        <v>37944.9132</v>
      </c>
      <c r="S150" s="42">
        <f t="shared" si="195"/>
        <v>290578.1511</v>
      </c>
      <c r="T150" s="43">
        <f t="shared" si="196"/>
        <v>1394974.835</v>
      </c>
      <c r="U150" s="44">
        <f t="shared" si="197"/>
        <v>13868.75483</v>
      </c>
      <c r="V150" s="48">
        <f t="shared" si="198"/>
        <v>27737.50965</v>
      </c>
      <c r="W150" s="49">
        <f t="shared" si="199"/>
        <v>138687.5483</v>
      </c>
      <c r="X150" s="35"/>
      <c r="Y150" s="12">
        <v>67.7</v>
      </c>
      <c r="Z150" s="39">
        <f t="shared" si="200"/>
        <v>6.943633255</v>
      </c>
      <c r="AA150" s="40">
        <f t="shared" si="201"/>
        <v>8.298488525</v>
      </c>
      <c r="AB150" s="41">
        <f t="shared" si="202"/>
        <v>11.00819906</v>
      </c>
      <c r="AC150" s="42">
        <f t="shared" si="203"/>
        <v>4633605.021</v>
      </c>
      <c r="AD150" s="42">
        <f t="shared" si="204"/>
        <v>35483659.5</v>
      </c>
      <c r="AE150" s="43">
        <f t="shared" si="205"/>
        <v>170345953</v>
      </c>
      <c r="AF150" s="44">
        <f t="shared" si="206"/>
        <v>1693569.087</v>
      </c>
      <c r="AG150" s="48">
        <f t="shared" si="207"/>
        <v>3387138.173</v>
      </c>
      <c r="AH150" s="49">
        <f t="shared" si="208"/>
        <v>16935690.87</v>
      </c>
    </row>
    <row r="151" ht="13.5" customHeight="1">
      <c r="A151" s="47" t="s">
        <v>120</v>
      </c>
      <c r="B151" s="12">
        <v>0.0</v>
      </c>
      <c r="C151" s="12">
        <f t="shared" si="190"/>
        <v>0</v>
      </c>
      <c r="D151" s="12">
        <v>0.5544</v>
      </c>
      <c r="E151" s="39">
        <v>3.7</v>
      </c>
      <c r="F151" s="40">
        <v>12.0</v>
      </c>
      <c r="G151" s="41">
        <v>110.0</v>
      </c>
      <c r="H151" s="42">
        <v>0.018</v>
      </c>
      <c r="I151" s="42">
        <v>0.2478118532</v>
      </c>
      <c r="J151" s="43">
        <v>3.004</v>
      </c>
      <c r="K151" s="44">
        <v>0.1</v>
      </c>
      <c r="L151" s="45">
        <v>0.1</v>
      </c>
      <c r="M151" s="46">
        <v>1.0</v>
      </c>
      <c r="N151" s="35"/>
      <c r="O151" s="39">
        <f t="shared" si="191"/>
        <v>0</v>
      </c>
      <c r="P151" s="40">
        <f t="shared" si="192"/>
        <v>0</v>
      </c>
      <c r="Q151" s="41">
        <f t="shared" si="193"/>
        <v>0</v>
      </c>
      <c r="R151" s="42">
        <f t="shared" si="194"/>
        <v>0</v>
      </c>
      <c r="S151" s="42">
        <f t="shared" si="195"/>
        <v>0</v>
      </c>
      <c r="T151" s="43">
        <f t="shared" si="196"/>
        <v>0</v>
      </c>
      <c r="U151" s="44">
        <f t="shared" si="197"/>
        <v>0</v>
      </c>
      <c r="V151" s="48">
        <f t="shared" si="198"/>
        <v>0</v>
      </c>
      <c r="W151" s="49">
        <f t="shared" si="199"/>
        <v>0</v>
      </c>
      <c r="X151" s="35"/>
      <c r="Y151" s="12">
        <v>67.7</v>
      </c>
      <c r="Z151" s="39">
        <f t="shared" si="200"/>
        <v>0</v>
      </c>
      <c r="AA151" s="40">
        <f t="shared" si="201"/>
        <v>0</v>
      </c>
      <c r="AB151" s="41">
        <f t="shared" si="202"/>
        <v>0</v>
      </c>
      <c r="AC151" s="42">
        <f t="shared" si="203"/>
        <v>0</v>
      </c>
      <c r="AD151" s="42">
        <f t="shared" si="204"/>
        <v>0</v>
      </c>
      <c r="AE151" s="43">
        <f t="shared" si="205"/>
        <v>0</v>
      </c>
      <c r="AF151" s="44">
        <f t="shared" si="206"/>
        <v>0</v>
      </c>
      <c r="AG151" s="48">
        <f t="shared" si="207"/>
        <v>0</v>
      </c>
      <c r="AH151" s="49">
        <f t="shared" si="208"/>
        <v>0</v>
      </c>
    </row>
    <row r="152" ht="13.5" customHeight="1">
      <c r="A152" s="47" t="s">
        <v>121</v>
      </c>
      <c r="B152" s="12">
        <v>58.15</v>
      </c>
      <c r="C152" s="12">
        <f t="shared" si="190"/>
        <v>0.5830333778</v>
      </c>
      <c r="D152" s="12">
        <v>0.5544</v>
      </c>
      <c r="E152" s="39">
        <v>1.0</v>
      </c>
      <c r="F152" s="40">
        <v>24.0</v>
      </c>
      <c r="G152" s="41">
        <v>2200.0</v>
      </c>
      <c r="H152" s="42">
        <v>0.3</v>
      </c>
      <c r="I152" s="42">
        <v>9.305266939500001</v>
      </c>
      <c r="J152" s="43">
        <v>851.554</v>
      </c>
      <c r="K152" s="44">
        <v>3.3</v>
      </c>
      <c r="L152" s="48">
        <v>10.0</v>
      </c>
      <c r="M152" s="49">
        <v>16.9</v>
      </c>
      <c r="N152" s="35"/>
      <c r="O152" s="39">
        <f t="shared" si="191"/>
        <v>0.0003232337046</v>
      </c>
      <c r="P152" s="40">
        <f t="shared" si="192"/>
        <v>0.007757608911</v>
      </c>
      <c r="Q152" s="41">
        <f t="shared" si="193"/>
        <v>0.7111141502</v>
      </c>
      <c r="R152" s="42">
        <f t="shared" si="194"/>
        <v>349092.401</v>
      </c>
      <c r="S152" s="42">
        <f t="shared" si="195"/>
        <v>10827993.26</v>
      </c>
      <c r="T152" s="43">
        <f t="shared" si="196"/>
        <v>990903434.8</v>
      </c>
      <c r="U152" s="44">
        <f t="shared" si="197"/>
        <v>1066671.225</v>
      </c>
      <c r="V152" s="48">
        <f t="shared" si="198"/>
        <v>3232337.046</v>
      </c>
      <c r="W152" s="49">
        <f t="shared" si="199"/>
        <v>5462649.608</v>
      </c>
      <c r="X152" s="35"/>
      <c r="Y152" s="12">
        <v>67.7</v>
      </c>
      <c r="Z152" s="39">
        <f t="shared" si="200"/>
        <v>0.03947135968</v>
      </c>
      <c r="AA152" s="40">
        <f t="shared" si="201"/>
        <v>0.9473126322</v>
      </c>
      <c r="AB152" s="41">
        <f t="shared" si="202"/>
        <v>86.83699129</v>
      </c>
      <c r="AC152" s="42">
        <f t="shared" si="203"/>
        <v>42629068.45</v>
      </c>
      <c r="AD152" s="42">
        <f t="shared" si="204"/>
        <v>1322249538</v>
      </c>
      <c r="AE152" s="43">
        <f t="shared" si="205"/>
        <v>121003179183</v>
      </c>
      <c r="AF152" s="44">
        <f t="shared" si="206"/>
        <v>130255486.9</v>
      </c>
      <c r="AG152" s="48">
        <f t="shared" si="207"/>
        <v>394713596.8</v>
      </c>
      <c r="AH152" s="49">
        <f t="shared" si="208"/>
        <v>667065978.5</v>
      </c>
    </row>
    <row r="153" ht="13.5" customHeight="1">
      <c r="A153" s="47" t="s">
        <v>122</v>
      </c>
      <c r="B153" s="12">
        <v>0.0</v>
      </c>
      <c r="C153" s="12">
        <f t="shared" si="190"/>
        <v>0</v>
      </c>
      <c r="D153" s="12">
        <v>0.5544</v>
      </c>
      <c r="E153" s="39">
        <v>130.0</v>
      </c>
      <c r="F153" s="40">
        <v>230.0</v>
      </c>
      <c r="G153" s="50">
        <v>420.0</v>
      </c>
      <c r="H153" s="42">
        <v>20.0</v>
      </c>
      <c r="I153" s="42">
        <v>35.2904137931</v>
      </c>
      <c r="J153" s="43">
        <v>65.554</v>
      </c>
      <c r="K153" s="44">
        <v>13.0</v>
      </c>
      <c r="L153" s="48">
        <v>500.0</v>
      </c>
      <c r="M153" s="49">
        <v>810.0</v>
      </c>
      <c r="N153" s="35"/>
      <c r="O153" s="39">
        <f t="shared" si="191"/>
        <v>0</v>
      </c>
      <c r="P153" s="40">
        <f t="shared" si="192"/>
        <v>0</v>
      </c>
      <c r="Q153" s="41">
        <f t="shared" si="193"/>
        <v>0</v>
      </c>
      <c r="R153" s="42">
        <f t="shared" si="194"/>
        <v>0</v>
      </c>
      <c r="S153" s="42">
        <f t="shared" si="195"/>
        <v>0</v>
      </c>
      <c r="T153" s="43">
        <f t="shared" si="196"/>
        <v>0</v>
      </c>
      <c r="U153" s="44">
        <f t="shared" si="197"/>
        <v>0</v>
      </c>
      <c r="V153" s="48">
        <f t="shared" si="198"/>
        <v>0</v>
      </c>
      <c r="W153" s="49">
        <f t="shared" si="199"/>
        <v>0</v>
      </c>
      <c r="X153" s="35"/>
      <c r="Y153" s="12">
        <v>67.7</v>
      </c>
      <c r="Z153" s="39">
        <f t="shared" si="200"/>
        <v>0</v>
      </c>
      <c r="AA153" s="40">
        <f t="shared" si="201"/>
        <v>0</v>
      </c>
      <c r="AB153" s="41">
        <f t="shared" si="202"/>
        <v>0</v>
      </c>
      <c r="AC153" s="42">
        <f t="shared" si="203"/>
        <v>0</v>
      </c>
      <c r="AD153" s="42">
        <f t="shared" si="204"/>
        <v>0</v>
      </c>
      <c r="AE153" s="43">
        <f t="shared" si="205"/>
        <v>0</v>
      </c>
      <c r="AF153" s="44">
        <f t="shared" si="206"/>
        <v>0</v>
      </c>
      <c r="AG153" s="48">
        <f t="shared" si="207"/>
        <v>0</v>
      </c>
      <c r="AH153" s="49">
        <f t="shared" si="208"/>
        <v>0</v>
      </c>
    </row>
    <row r="154" ht="13.5" customHeight="1">
      <c r="A154" s="32" t="s">
        <v>123</v>
      </c>
      <c r="B154" s="12">
        <v>0.0</v>
      </c>
      <c r="C154" s="12">
        <f t="shared" si="190"/>
        <v>0</v>
      </c>
      <c r="D154" s="12">
        <v>0.5544</v>
      </c>
      <c r="E154" s="39">
        <v>7.0</v>
      </c>
      <c r="F154" s="40">
        <v>11.0</v>
      </c>
      <c r="G154" s="41">
        <v>56.0</v>
      </c>
      <c r="H154" s="42">
        <v>2.0E-4</v>
      </c>
      <c r="I154" s="42">
        <v>0.11828163270000001</v>
      </c>
      <c r="J154" s="43">
        <v>1.5552000000000001</v>
      </c>
      <c r="K154" s="44">
        <v>0.3</v>
      </c>
      <c r="L154" s="48">
        <v>1.0</v>
      </c>
      <c r="M154" s="49">
        <v>1.3</v>
      </c>
      <c r="N154" s="35"/>
      <c r="O154" s="39">
        <f t="shared" si="191"/>
        <v>0</v>
      </c>
      <c r="P154" s="40">
        <f t="shared" si="192"/>
        <v>0</v>
      </c>
      <c r="Q154" s="41">
        <f t="shared" si="193"/>
        <v>0</v>
      </c>
      <c r="R154" s="42">
        <f t="shared" si="194"/>
        <v>0</v>
      </c>
      <c r="S154" s="42">
        <f t="shared" si="195"/>
        <v>0</v>
      </c>
      <c r="T154" s="43">
        <f t="shared" si="196"/>
        <v>0</v>
      </c>
      <c r="U154" s="44">
        <f t="shared" si="197"/>
        <v>0</v>
      </c>
      <c r="V154" s="48">
        <f t="shared" si="198"/>
        <v>0</v>
      </c>
      <c r="W154" s="49">
        <f t="shared" si="199"/>
        <v>0</v>
      </c>
      <c r="X154" s="35"/>
      <c r="Y154" s="12">
        <v>67.7</v>
      </c>
      <c r="Z154" s="39">
        <f t="shared" si="200"/>
        <v>0</v>
      </c>
      <c r="AA154" s="40">
        <f t="shared" si="201"/>
        <v>0</v>
      </c>
      <c r="AB154" s="41">
        <f t="shared" si="202"/>
        <v>0</v>
      </c>
      <c r="AC154" s="42">
        <f t="shared" si="203"/>
        <v>0</v>
      </c>
      <c r="AD154" s="42">
        <f t="shared" si="204"/>
        <v>0</v>
      </c>
      <c r="AE154" s="43">
        <f t="shared" si="205"/>
        <v>0</v>
      </c>
      <c r="AF154" s="44">
        <f t="shared" si="206"/>
        <v>0</v>
      </c>
      <c r="AG154" s="48">
        <f t="shared" si="207"/>
        <v>0</v>
      </c>
      <c r="AH154" s="49">
        <f t="shared" si="208"/>
        <v>0</v>
      </c>
    </row>
    <row r="155" ht="13.5" customHeight="1">
      <c r="A155" s="32" t="s">
        <v>124</v>
      </c>
      <c r="B155" s="51">
        <v>0.071</v>
      </c>
      <c r="C155" s="12">
        <f t="shared" si="190"/>
        <v>0.0007118722239</v>
      </c>
      <c r="D155" s="12">
        <v>0.5544</v>
      </c>
      <c r="E155" s="39">
        <v>8.0</v>
      </c>
      <c r="F155" s="40">
        <v>12.0</v>
      </c>
      <c r="G155" s="41">
        <v>35.0</v>
      </c>
      <c r="H155" s="42">
        <v>2.0E-4</v>
      </c>
      <c r="I155" s="42">
        <v>0.11834814810000001</v>
      </c>
      <c r="J155" s="43">
        <v>1.5552000000000001</v>
      </c>
      <c r="K155" s="44">
        <v>0.3</v>
      </c>
      <c r="L155" s="48">
        <v>1.0</v>
      </c>
      <c r="M155" s="49">
        <v>1.3</v>
      </c>
      <c r="N155" s="35"/>
      <c r="O155" s="39">
        <f t="shared" si="191"/>
        <v>0.000003157295688</v>
      </c>
      <c r="P155" s="40">
        <f t="shared" si="192"/>
        <v>0.000004735943531</v>
      </c>
      <c r="Q155" s="41">
        <f t="shared" si="193"/>
        <v>0.00001381316863</v>
      </c>
      <c r="R155" s="42">
        <f t="shared" si="194"/>
        <v>0.2841566119</v>
      </c>
      <c r="S155" s="42">
        <f t="shared" si="195"/>
        <v>168.1470439</v>
      </c>
      <c r="T155" s="43">
        <f t="shared" si="196"/>
        <v>2209.601814</v>
      </c>
      <c r="U155" s="44">
        <f t="shared" si="197"/>
        <v>118.3985883</v>
      </c>
      <c r="V155" s="48">
        <f t="shared" si="198"/>
        <v>394.661961</v>
      </c>
      <c r="W155" s="49">
        <f t="shared" si="199"/>
        <v>513.0605492</v>
      </c>
      <c r="X155" s="35"/>
      <c r="Y155" s="12">
        <v>67.7</v>
      </c>
      <c r="Z155" s="39">
        <f t="shared" si="200"/>
        <v>0.0003855499965</v>
      </c>
      <c r="AA155" s="40">
        <f t="shared" si="201"/>
        <v>0.0005783249947</v>
      </c>
      <c r="AB155" s="41">
        <f t="shared" si="202"/>
        <v>0.001686781235</v>
      </c>
      <c r="AC155" s="42">
        <f t="shared" si="203"/>
        <v>34.69949968</v>
      </c>
      <c r="AD155" s="42">
        <f t="shared" si="204"/>
        <v>20533.10764</v>
      </c>
      <c r="AE155" s="43">
        <f t="shared" si="205"/>
        <v>269823.3095</v>
      </c>
      <c r="AF155" s="44">
        <f t="shared" si="206"/>
        <v>14458.12487</v>
      </c>
      <c r="AG155" s="48">
        <f t="shared" si="207"/>
        <v>48193.74956</v>
      </c>
      <c r="AH155" s="49">
        <f t="shared" si="208"/>
        <v>62651.87443</v>
      </c>
    </row>
    <row r="156" ht="13.5" customHeight="1">
      <c r="A156" s="32" t="s">
        <v>125</v>
      </c>
      <c r="B156" s="12">
        <v>0.006</v>
      </c>
      <c r="C156" s="12">
        <f t="shared" si="190"/>
        <v>0.00006015821611</v>
      </c>
      <c r="D156" s="12">
        <v>0.5544</v>
      </c>
      <c r="E156" s="39">
        <v>18.0</v>
      </c>
      <c r="F156" s="40">
        <v>48.0</v>
      </c>
      <c r="G156" s="41">
        <v>180.0</v>
      </c>
      <c r="H156" s="42">
        <v>0.0064</v>
      </c>
      <c r="I156" s="42">
        <v>0.17932592590000002</v>
      </c>
      <c r="J156" s="43">
        <v>1.857</v>
      </c>
      <c r="K156" s="44">
        <v>0.3</v>
      </c>
      <c r="L156" s="45">
        <v>10.0</v>
      </c>
      <c r="M156" s="46">
        <v>15.0</v>
      </c>
      <c r="N156" s="35"/>
      <c r="O156" s="39">
        <f t="shared" si="191"/>
        <v>0.0000006003308702</v>
      </c>
      <c r="P156" s="40">
        <f t="shared" si="192"/>
        <v>0.000001600882321</v>
      </c>
      <c r="Q156" s="41">
        <f t="shared" si="193"/>
        <v>0.000006003308702</v>
      </c>
      <c r="R156" s="42">
        <f t="shared" si="194"/>
        <v>0.7684235138</v>
      </c>
      <c r="S156" s="42">
        <f t="shared" si="195"/>
        <v>21.53097783</v>
      </c>
      <c r="T156" s="43">
        <f t="shared" si="196"/>
        <v>222.9628852</v>
      </c>
      <c r="U156" s="44">
        <f t="shared" si="197"/>
        <v>10.0055145</v>
      </c>
      <c r="V156" s="48">
        <f t="shared" si="198"/>
        <v>333.5171501</v>
      </c>
      <c r="W156" s="49">
        <f t="shared" si="199"/>
        <v>500.2757252</v>
      </c>
      <c r="X156" s="35"/>
      <c r="Y156" s="12">
        <v>67.7</v>
      </c>
      <c r="Z156" s="39">
        <f t="shared" si="200"/>
        <v>0.00007330880215</v>
      </c>
      <c r="AA156" s="40">
        <f t="shared" si="201"/>
        <v>0.0001954901391</v>
      </c>
      <c r="AB156" s="41">
        <f t="shared" si="202"/>
        <v>0.0007330880215</v>
      </c>
      <c r="AC156" s="42">
        <f t="shared" si="203"/>
        <v>93.83526675</v>
      </c>
      <c r="AD156" s="42">
        <f t="shared" si="204"/>
        <v>2629.233764</v>
      </c>
      <c r="AE156" s="43">
        <f t="shared" si="205"/>
        <v>27226.88912</v>
      </c>
      <c r="AF156" s="44">
        <f t="shared" si="206"/>
        <v>1221.813369</v>
      </c>
      <c r="AG156" s="48">
        <f t="shared" si="207"/>
        <v>40727.11231</v>
      </c>
      <c r="AH156" s="49">
        <f t="shared" si="208"/>
        <v>61090.66846</v>
      </c>
    </row>
    <row r="157" ht="13.5" customHeight="1">
      <c r="A157" s="32" t="s">
        <v>126</v>
      </c>
      <c r="B157" s="12">
        <v>0.0</v>
      </c>
      <c r="C157" s="12">
        <f t="shared" si="190"/>
        <v>0</v>
      </c>
      <c r="D157" s="12">
        <v>0.5544</v>
      </c>
      <c r="E157" s="39">
        <v>6.0</v>
      </c>
      <c r="F157" s="40">
        <v>38.0</v>
      </c>
      <c r="G157" s="41">
        <v>79.0</v>
      </c>
      <c r="H157" s="42">
        <v>0.0073</v>
      </c>
      <c r="I157" s="42">
        <v>0.4548123288</v>
      </c>
      <c r="J157" s="43">
        <v>2.313</v>
      </c>
      <c r="K157" s="44">
        <v>0.3</v>
      </c>
      <c r="L157" s="45">
        <v>2.5</v>
      </c>
      <c r="M157" s="46">
        <v>5.1</v>
      </c>
      <c r="N157" s="35"/>
      <c r="O157" s="39">
        <f t="shared" si="191"/>
        <v>0</v>
      </c>
      <c r="P157" s="40">
        <f t="shared" si="192"/>
        <v>0</v>
      </c>
      <c r="Q157" s="41">
        <f t="shared" si="193"/>
        <v>0</v>
      </c>
      <c r="R157" s="42">
        <f t="shared" si="194"/>
        <v>0</v>
      </c>
      <c r="S157" s="42">
        <f t="shared" si="195"/>
        <v>0</v>
      </c>
      <c r="T157" s="43">
        <f t="shared" si="196"/>
        <v>0</v>
      </c>
      <c r="U157" s="44">
        <f t="shared" si="197"/>
        <v>0</v>
      </c>
      <c r="V157" s="48">
        <f t="shared" si="198"/>
        <v>0</v>
      </c>
      <c r="W157" s="49">
        <f t="shared" si="199"/>
        <v>0</v>
      </c>
      <c r="X157" s="35"/>
      <c r="Y157" s="12">
        <v>67.7</v>
      </c>
      <c r="Z157" s="39">
        <f t="shared" si="200"/>
        <v>0</v>
      </c>
      <c r="AA157" s="40">
        <f t="shared" si="201"/>
        <v>0</v>
      </c>
      <c r="AB157" s="41">
        <f t="shared" si="202"/>
        <v>0</v>
      </c>
      <c r="AC157" s="42">
        <f t="shared" si="203"/>
        <v>0</v>
      </c>
      <c r="AD157" s="42">
        <f t="shared" si="204"/>
        <v>0</v>
      </c>
      <c r="AE157" s="43">
        <f t="shared" si="205"/>
        <v>0</v>
      </c>
      <c r="AF157" s="44">
        <f t="shared" si="206"/>
        <v>0</v>
      </c>
      <c r="AG157" s="48">
        <f t="shared" si="207"/>
        <v>0</v>
      </c>
      <c r="AH157" s="49">
        <f t="shared" si="208"/>
        <v>0</v>
      </c>
    </row>
    <row r="158" ht="13.5" customHeight="1">
      <c r="A158" s="32" t="s">
        <v>127</v>
      </c>
      <c r="B158" s="12">
        <v>0.0</v>
      </c>
      <c r="C158" s="12">
        <f t="shared" si="190"/>
        <v>0</v>
      </c>
      <c r="D158" s="12">
        <v>0.5544</v>
      </c>
      <c r="E158" s="52">
        <v>8.8</v>
      </c>
      <c r="F158" s="53">
        <v>27.0</v>
      </c>
      <c r="G158" s="54">
        <v>63.0</v>
      </c>
      <c r="H158" s="55">
        <v>0.118</v>
      </c>
      <c r="I158" s="55">
        <v>0.9284059041</v>
      </c>
      <c r="J158" s="56">
        <v>3.734</v>
      </c>
      <c r="K158" s="57">
        <v>7.8</v>
      </c>
      <c r="L158" s="58">
        <v>15.0</v>
      </c>
      <c r="M158" s="59">
        <v>19.3</v>
      </c>
      <c r="N158" s="35"/>
      <c r="O158" s="39">
        <f t="shared" si="191"/>
        <v>0</v>
      </c>
      <c r="P158" s="40">
        <f t="shared" si="192"/>
        <v>0</v>
      </c>
      <c r="Q158" s="41">
        <f t="shared" si="193"/>
        <v>0</v>
      </c>
      <c r="R158" s="42">
        <f t="shared" si="194"/>
        <v>0</v>
      </c>
      <c r="S158" s="42">
        <f t="shared" si="195"/>
        <v>0</v>
      </c>
      <c r="T158" s="43">
        <f t="shared" si="196"/>
        <v>0</v>
      </c>
      <c r="U158" s="44">
        <f t="shared" si="197"/>
        <v>0</v>
      </c>
      <c r="V158" s="48">
        <f t="shared" si="198"/>
        <v>0</v>
      </c>
      <c r="W158" s="49">
        <f t="shared" si="199"/>
        <v>0</v>
      </c>
      <c r="X158" s="35"/>
      <c r="Y158" s="12">
        <v>67.7</v>
      </c>
      <c r="Z158" s="39">
        <f t="shared" si="200"/>
        <v>0</v>
      </c>
      <c r="AA158" s="40">
        <f t="shared" si="201"/>
        <v>0</v>
      </c>
      <c r="AB158" s="41">
        <f t="shared" si="202"/>
        <v>0</v>
      </c>
      <c r="AC158" s="42">
        <f t="shared" si="203"/>
        <v>0</v>
      </c>
      <c r="AD158" s="42">
        <f t="shared" si="204"/>
        <v>0</v>
      </c>
      <c r="AE158" s="43">
        <f t="shared" si="205"/>
        <v>0</v>
      </c>
      <c r="AF158" s="44">
        <f t="shared" si="206"/>
        <v>0</v>
      </c>
      <c r="AG158" s="48">
        <f t="shared" si="207"/>
        <v>0</v>
      </c>
      <c r="AH158" s="49">
        <f t="shared" si="208"/>
        <v>0</v>
      </c>
    </row>
    <row r="159" ht="13.5" customHeight="1">
      <c r="A159" s="60" t="s">
        <v>90</v>
      </c>
      <c r="B159" s="61">
        <f>SUM(B148:B158)</f>
        <v>99.737</v>
      </c>
      <c r="C159" s="12"/>
      <c r="D159" s="21"/>
      <c r="E159" s="60"/>
      <c r="F159" s="60"/>
      <c r="G159" s="60"/>
      <c r="H159" s="60"/>
      <c r="I159" s="60"/>
      <c r="J159" s="60"/>
      <c r="K159" s="60"/>
      <c r="L159" s="60"/>
      <c r="M159" s="60"/>
      <c r="N159" s="60"/>
      <c r="O159" s="61">
        <f t="shared" ref="O159:W159" si="209">SUM(O148:O158)</f>
        <v>0.117666218</v>
      </c>
      <c r="P159" s="61">
        <f t="shared" si="209"/>
        <v>0.1403404592</v>
      </c>
      <c r="Q159" s="61">
        <f t="shared" si="209"/>
        <v>0.8809968082</v>
      </c>
      <c r="R159" s="61">
        <f t="shared" si="209"/>
        <v>457954.2518</v>
      </c>
      <c r="S159" s="61">
        <f t="shared" si="209"/>
        <v>11390494.85</v>
      </c>
      <c r="T159" s="61">
        <f t="shared" si="209"/>
        <v>993210156.2</v>
      </c>
      <c r="U159" s="61">
        <f t="shared" si="209"/>
        <v>1089873.458</v>
      </c>
      <c r="V159" s="61">
        <f t="shared" si="209"/>
        <v>3297623.029</v>
      </c>
      <c r="W159" s="61">
        <f t="shared" si="209"/>
        <v>5657580.933</v>
      </c>
      <c r="X159" s="60"/>
      <c r="Y159" s="12"/>
      <c r="Z159" s="61">
        <f t="shared" ref="Z159:AH159" si="210">SUM(Z148:Z158)</f>
        <v>14.3686922</v>
      </c>
      <c r="AA159" s="61">
        <f t="shared" si="210"/>
        <v>17.13753444</v>
      </c>
      <c r="AB159" s="61">
        <f t="shared" si="210"/>
        <v>107.5820417</v>
      </c>
      <c r="AC159" s="61">
        <f t="shared" si="210"/>
        <v>55922624.19</v>
      </c>
      <c r="AD159" s="61">
        <f t="shared" si="210"/>
        <v>1390938856</v>
      </c>
      <c r="AE159" s="61">
        <f t="shared" si="210"/>
        <v>121284862149</v>
      </c>
      <c r="AF159" s="61">
        <f t="shared" si="210"/>
        <v>133088804.3</v>
      </c>
      <c r="AG159" s="61">
        <f t="shared" si="210"/>
        <v>402685929</v>
      </c>
      <c r="AH159" s="61">
        <f t="shared" si="210"/>
        <v>690869821.7</v>
      </c>
    </row>
    <row r="160" ht="13.5" customHeight="1">
      <c r="A160" s="35"/>
      <c r="B160" s="35"/>
      <c r="C160" s="12"/>
      <c r="D160" s="12"/>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c r="AD160" s="35"/>
      <c r="AE160" s="35"/>
      <c r="AF160" s="35"/>
      <c r="AG160" s="35"/>
      <c r="AH160" s="35"/>
    </row>
    <row r="161" ht="13.5" customHeight="1">
      <c r="A161" s="62" t="s">
        <v>25</v>
      </c>
      <c r="B161" s="35"/>
      <c r="C161" s="12"/>
      <c r="D161" s="12"/>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c r="AD161" s="35"/>
      <c r="AE161" s="35"/>
      <c r="AF161" s="35"/>
      <c r="AG161" s="35"/>
      <c r="AH161" s="35"/>
    </row>
    <row r="162" ht="13.5" customHeight="1">
      <c r="A162" s="12" t="s">
        <v>105</v>
      </c>
      <c r="C162" s="12"/>
      <c r="D162" s="12"/>
      <c r="E162" s="36" t="s">
        <v>129</v>
      </c>
      <c r="F162" s="3"/>
      <c r="G162" s="4"/>
      <c r="H162" s="37" t="s">
        <v>130</v>
      </c>
      <c r="I162" s="3"/>
      <c r="J162" s="4"/>
      <c r="K162" s="38" t="s">
        <v>131</v>
      </c>
      <c r="L162" s="3"/>
      <c r="M162" s="4"/>
      <c r="N162" s="35"/>
      <c r="O162" s="36" t="s">
        <v>110</v>
      </c>
      <c r="P162" s="3"/>
      <c r="Q162" s="4"/>
      <c r="R162" s="37" t="s">
        <v>111</v>
      </c>
      <c r="S162" s="3"/>
      <c r="T162" s="4"/>
      <c r="U162" s="38" t="s">
        <v>112</v>
      </c>
      <c r="V162" s="3"/>
      <c r="W162" s="4"/>
      <c r="X162" s="35"/>
      <c r="Y162" s="35"/>
      <c r="Z162" s="36" t="s">
        <v>110</v>
      </c>
      <c r="AA162" s="3"/>
      <c r="AB162" s="4"/>
      <c r="AC162" s="37" t="s">
        <v>111</v>
      </c>
      <c r="AD162" s="3"/>
      <c r="AE162" s="4"/>
      <c r="AF162" s="38" t="s">
        <v>112</v>
      </c>
      <c r="AG162" s="3"/>
      <c r="AH162" s="4"/>
    </row>
    <row r="163" ht="13.5" customHeight="1">
      <c r="A163" s="12" t="s">
        <v>94</v>
      </c>
      <c r="B163" s="12" t="s">
        <v>114</v>
      </c>
      <c r="C163" s="12" t="s">
        <v>115</v>
      </c>
      <c r="D163" s="12"/>
      <c r="E163" s="39" t="s">
        <v>12</v>
      </c>
      <c r="F163" s="40" t="s">
        <v>13</v>
      </c>
      <c r="G163" s="41" t="s">
        <v>14</v>
      </c>
      <c r="H163" s="42" t="s">
        <v>12</v>
      </c>
      <c r="I163" s="42" t="s">
        <v>13</v>
      </c>
      <c r="J163" s="43" t="s">
        <v>14</v>
      </c>
      <c r="K163" s="44" t="s">
        <v>12</v>
      </c>
      <c r="L163" s="45" t="s">
        <v>116</v>
      </c>
      <c r="M163" s="46" t="s">
        <v>14</v>
      </c>
      <c r="N163" s="35"/>
      <c r="O163" s="39" t="s">
        <v>12</v>
      </c>
      <c r="P163" s="40" t="s">
        <v>13</v>
      </c>
      <c r="Q163" s="41" t="s">
        <v>14</v>
      </c>
      <c r="R163" s="42" t="s">
        <v>12</v>
      </c>
      <c r="S163" s="42" t="s">
        <v>13</v>
      </c>
      <c r="T163" s="43" t="s">
        <v>14</v>
      </c>
      <c r="U163" s="44" t="s">
        <v>12</v>
      </c>
      <c r="V163" s="45" t="s">
        <v>116</v>
      </c>
      <c r="W163" s="46" t="s">
        <v>14</v>
      </c>
      <c r="X163" s="35"/>
      <c r="Y163" s="35"/>
      <c r="Z163" s="39" t="s">
        <v>12</v>
      </c>
      <c r="AA163" s="40" t="s">
        <v>13</v>
      </c>
      <c r="AB163" s="41" t="s">
        <v>14</v>
      </c>
      <c r="AC163" s="42" t="s">
        <v>12</v>
      </c>
      <c r="AD163" s="42" t="s">
        <v>13</v>
      </c>
      <c r="AE163" s="43" t="s">
        <v>14</v>
      </c>
      <c r="AF163" s="44" t="s">
        <v>12</v>
      </c>
      <c r="AG163" s="45" t="s">
        <v>116</v>
      </c>
      <c r="AH163" s="46" t="s">
        <v>14</v>
      </c>
    </row>
    <row r="164" ht="13.5" customHeight="1">
      <c r="A164" s="47" t="s">
        <v>117</v>
      </c>
      <c r="B164" s="12">
        <v>0.0</v>
      </c>
      <c r="C164" s="12">
        <f t="shared" ref="C164:C174" si="211">B164/$B$175</f>
        <v>0</v>
      </c>
      <c r="D164" s="12">
        <v>0.46199999999999997</v>
      </c>
      <c r="E164" s="39">
        <v>740.0</v>
      </c>
      <c r="F164" s="40">
        <v>820.0</v>
      </c>
      <c r="G164" s="41">
        <v>910.0</v>
      </c>
      <c r="H164" s="42">
        <v>0.079</v>
      </c>
      <c r="I164" s="42">
        <v>1.1480588235000002</v>
      </c>
      <c r="J164" s="43">
        <v>3.654</v>
      </c>
      <c r="K164" s="44">
        <v>0.2</v>
      </c>
      <c r="L164" s="48">
        <v>5.0</v>
      </c>
      <c r="M164" s="49">
        <v>15.0</v>
      </c>
      <c r="N164" s="35"/>
      <c r="O164" s="39">
        <f t="shared" ref="O164:O174" si="212">C164*D164*E164*10^(-3)</f>
        <v>0</v>
      </c>
      <c r="P164" s="40">
        <f t="shared" ref="P164:P174" si="213">C164*D164*F164*10^(-3)</f>
        <v>0</v>
      </c>
      <c r="Q164" s="41">
        <f t="shared" ref="Q164:Q174" si="214">C164*D164*G164*10^(-3)</f>
        <v>0</v>
      </c>
      <c r="R164" s="42">
        <f t="shared" ref="R164:R174" si="215">(C164*D164*H164*3.6*10^(-3))*10^(9)</f>
        <v>0</v>
      </c>
      <c r="S164" s="42">
        <f t="shared" ref="S164:S174" si="216">(C164*D164*I164*3.6*10^(-3))*10^(9)</f>
        <v>0</v>
      </c>
      <c r="T164" s="43">
        <f t="shared" ref="T164:T174" si="217">(C164*D164*J164*3.6*10^(-3))*10^(9)</f>
        <v>0</v>
      </c>
      <c r="U164" s="44">
        <f t="shared" ref="U164:U174" si="218">C164*D164*10^(-3)*K164*10^9</f>
        <v>0</v>
      </c>
      <c r="V164" s="48">
        <f t="shared" ref="V164:V174" si="219">C164*D164*10^(-3)*L164*10^9</f>
        <v>0</v>
      </c>
      <c r="W164" s="49">
        <f t="shared" ref="W164:W174" si="220">C164*D164*10^(-3)*M164*10^9</f>
        <v>0</v>
      </c>
      <c r="X164" s="35"/>
      <c r="Y164" s="12">
        <v>19.3</v>
      </c>
      <c r="Z164" s="39">
        <f t="shared" ref="Z164:Z174" si="221">C164*Y164*E164*10^(-3)</f>
        <v>0</v>
      </c>
      <c r="AA164" s="40">
        <f t="shared" ref="AA164:AA174" si="222">C164*Y164*F164*10^(-3)</f>
        <v>0</v>
      </c>
      <c r="AB164" s="41">
        <f t="shared" ref="AB164:AB174" si="223">C164*Y164*G164*10^(-3)</f>
        <v>0</v>
      </c>
      <c r="AC164" s="42">
        <f t="shared" ref="AC164:AC174" si="224">(C164*Y164*H164*3.6*10^(-3))*10^(9)</f>
        <v>0</v>
      </c>
      <c r="AD164" s="42">
        <f t="shared" ref="AD164:AD174" si="225">(C164*Y164*I164*3.6*10^(-3))*10^(9)</f>
        <v>0</v>
      </c>
      <c r="AE164" s="43">
        <f t="shared" ref="AE164:AE174" si="226">(C164*Y164*J164*3.6*10^(-3))*10^(9)</f>
        <v>0</v>
      </c>
      <c r="AF164" s="44">
        <f t="shared" ref="AF164:AF174" si="227">C164*Y164*10^(-3)*K164*10^9</f>
        <v>0</v>
      </c>
      <c r="AG164" s="48">
        <f t="shared" ref="AG164:AG174" si="228">C164*Y164*10^(-3)*L164*10^9</f>
        <v>0</v>
      </c>
      <c r="AH164" s="49">
        <f t="shared" ref="AH164:AH174" si="229">C164*Y164*10^(-3)*M164*10^9</f>
        <v>0</v>
      </c>
    </row>
    <row r="165" ht="13.5" customHeight="1">
      <c r="A165" s="47" t="s">
        <v>118</v>
      </c>
      <c r="B165" s="12">
        <v>0.002</v>
      </c>
      <c r="C165" s="12">
        <f t="shared" si="211"/>
        <v>0.0001008572869</v>
      </c>
      <c r="D165" s="12">
        <v>0.46199999999999997</v>
      </c>
      <c r="E165" s="39">
        <v>657.0</v>
      </c>
      <c r="F165" s="40">
        <v>702.0</v>
      </c>
      <c r="G165" s="41">
        <v>866.0</v>
      </c>
      <c r="H165" s="42">
        <v>0.214</v>
      </c>
      <c r="I165" s="42">
        <v>0.82</v>
      </c>
      <c r="J165" s="43">
        <v>2.7439999999999998</v>
      </c>
      <c r="K165" s="44">
        <v>0.1</v>
      </c>
      <c r="L165" s="45">
        <v>0.4</v>
      </c>
      <c r="M165" s="46">
        <v>0.6</v>
      </c>
      <c r="N165" s="35"/>
      <c r="O165" s="39">
        <f t="shared" si="212"/>
        <v>0.00003061361573</v>
      </c>
      <c r="P165" s="40">
        <f t="shared" si="213"/>
        <v>0.00003271043873</v>
      </c>
      <c r="Q165" s="41">
        <f t="shared" si="214"/>
        <v>0.00004035219365</v>
      </c>
      <c r="R165" s="42">
        <f t="shared" si="215"/>
        <v>35.89760968</v>
      </c>
      <c r="S165" s="42">
        <f t="shared" si="216"/>
        <v>137.5515885</v>
      </c>
      <c r="T165" s="43">
        <f t="shared" si="217"/>
        <v>460.294584</v>
      </c>
      <c r="U165" s="44">
        <f t="shared" si="218"/>
        <v>4.659606657</v>
      </c>
      <c r="V165" s="48">
        <f t="shared" si="219"/>
        <v>18.63842663</v>
      </c>
      <c r="W165" s="49">
        <f t="shared" si="220"/>
        <v>27.95763994</v>
      </c>
      <c r="X165" s="35"/>
      <c r="Y165" s="12">
        <v>19.3</v>
      </c>
      <c r="Z165" s="39">
        <f t="shared" si="221"/>
        <v>0.001278880484</v>
      </c>
      <c r="AA165" s="40">
        <f t="shared" si="222"/>
        <v>0.001366475038</v>
      </c>
      <c r="AB165" s="41">
        <f t="shared" si="223"/>
        <v>0.001685708522</v>
      </c>
      <c r="AC165" s="42">
        <f t="shared" si="224"/>
        <v>1499.618759</v>
      </c>
      <c r="AD165" s="42">
        <f t="shared" si="225"/>
        <v>5746.202723</v>
      </c>
      <c r="AE165" s="43">
        <f t="shared" si="226"/>
        <v>19228.75643</v>
      </c>
      <c r="AF165" s="44">
        <f t="shared" si="227"/>
        <v>194.6545638</v>
      </c>
      <c r="AG165" s="48">
        <f t="shared" si="228"/>
        <v>778.6182552</v>
      </c>
      <c r="AH165" s="49">
        <f t="shared" si="229"/>
        <v>1167.927383</v>
      </c>
    </row>
    <row r="166" ht="13.5" customHeight="1">
      <c r="A166" s="47" t="s">
        <v>119</v>
      </c>
      <c r="B166" s="12">
        <v>0.0</v>
      </c>
      <c r="C166" s="12">
        <f t="shared" si="211"/>
        <v>0</v>
      </c>
      <c r="D166" s="12">
        <v>0.46199999999999997</v>
      </c>
      <c r="E166" s="39">
        <v>410.0</v>
      </c>
      <c r="F166" s="40">
        <v>490.0</v>
      </c>
      <c r="G166" s="41">
        <v>650.0</v>
      </c>
      <c r="H166" s="42">
        <v>0.076</v>
      </c>
      <c r="I166" s="42">
        <v>0.5820000000000001</v>
      </c>
      <c r="J166" s="43">
        <v>2.794</v>
      </c>
      <c r="K166" s="44">
        <v>0.1</v>
      </c>
      <c r="L166" s="45">
        <v>0.2</v>
      </c>
      <c r="M166" s="46">
        <v>1.0</v>
      </c>
      <c r="N166" s="35"/>
      <c r="O166" s="39">
        <f t="shared" si="212"/>
        <v>0</v>
      </c>
      <c r="P166" s="40">
        <f t="shared" si="213"/>
        <v>0</v>
      </c>
      <c r="Q166" s="41">
        <f t="shared" si="214"/>
        <v>0</v>
      </c>
      <c r="R166" s="42">
        <f t="shared" si="215"/>
        <v>0</v>
      </c>
      <c r="S166" s="42">
        <f t="shared" si="216"/>
        <v>0</v>
      </c>
      <c r="T166" s="43">
        <f t="shared" si="217"/>
        <v>0</v>
      </c>
      <c r="U166" s="44">
        <f t="shared" si="218"/>
        <v>0</v>
      </c>
      <c r="V166" s="48">
        <f t="shared" si="219"/>
        <v>0</v>
      </c>
      <c r="W166" s="49">
        <f t="shared" si="220"/>
        <v>0</v>
      </c>
      <c r="X166" s="35"/>
      <c r="Y166" s="12">
        <v>19.3</v>
      </c>
      <c r="Z166" s="39">
        <f t="shared" si="221"/>
        <v>0</v>
      </c>
      <c r="AA166" s="40">
        <f t="shared" si="222"/>
        <v>0</v>
      </c>
      <c r="AB166" s="41">
        <f t="shared" si="223"/>
        <v>0</v>
      </c>
      <c r="AC166" s="42">
        <f t="shared" si="224"/>
        <v>0</v>
      </c>
      <c r="AD166" s="42">
        <f t="shared" si="225"/>
        <v>0</v>
      </c>
      <c r="AE166" s="43">
        <f t="shared" si="226"/>
        <v>0</v>
      </c>
      <c r="AF166" s="44">
        <f t="shared" si="227"/>
        <v>0</v>
      </c>
      <c r="AG166" s="48">
        <f t="shared" si="228"/>
        <v>0</v>
      </c>
      <c r="AH166" s="49">
        <f t="shared" si="229"/>
        <v>0</v>
      </c>
    </row>
    <row r="167" ht="13.5" customHeight="1">
      <c r="A167" s="47" t="s">
        <v>120</v>
      </c>
      <c r="B167" s="12">
        <v>0.0</v>
      </c>
      <c r="C167" s="12">
        <f t="shared" si="211"/>
        <v>0</v>
      </c>
      <c r="D167" s="12">
        <v>0.46199999999999997</v>
      </c>
      <c r="E167" s="39">
        <v>3.7</v>
      </c>
      <c r="F167" s="40">
        <v>12.0</v>
      </c>
      <c r="G167" s="41">
        <v>110.0</v>
      </c>
      <c r="H167" s="42">
        <v>0.018</v>
      </c>
      <c r="I167" s="42">
        <v>0.2478118532</v>
      </c>
      <c r="J167" s="43">
        <v>3.004</v>
      </c>
      <c r="K167" s="44">
        <v>0.1</v>
      </c>
      <c r="L167" s="45">
        <v>0.1</v>
      </c>
      <c r="M167" s="46">
        <v>1.0</v>
      </c>
      <c r="N167" s="35"/>
      <c r="O167" s="39">
        <f t="shared" si="212"/>
        <v>0</v>
      </c>
      <c r="P167" s="40">
        <f t="shared" si="213"/>
        <v>0</v>
      </c>
      <c r="Q167" s="41">
        <f t="shared" si="214"/>
        <v>0</v>
      </c>
      <c r="R167" s="42">
        <f t="shared" si="215"/>
        <v>0</v>
      </c>
      <c r="S167" s="42">
        <f t="shared" si="216"/>
        <v>0</v>
      </c>
      <c r="T167" s="43">
        <f t="shared" si="217"/>
        <v>0</v>
      </c>
      <c r="U167" s="44">
        <f t="shared" si="218"/>
        <v>0</v>
      </c>
      <c r="V167" s="48">
        <f t="shared" si="219"/>
        <v>0</v>
      </c>
      <c r="W167" s="49">
        <f t="shared" si="220"/>
        <v>0</v>
      </c>
      <c r="X167" s="35"/>
      <c r="Y167" s="12">
        <v>19.3</v>
      </c>
      <c r="Z167" s="39">
        <f t="shared" si="221"/>
        <v>0</v>
      </c>
      <c r="AA167" s="40">
        <f t="shared" si="222"/>
        <v>0</v>
      </c>
      <c r="AB167" s="41">
        <f t="shared" si="223"/>
        <v>0</v>
      </c>
      <c r="AC167" s="42">
        <f t="shared" si="224"/>
        <v>0</v>
      </c>
      <c r="AD167" s="42">
        <f t="shared" si="225"/>
        <v>0</v>
      </c>
      <c r="AE167" s="43">
        <f t="shared" si="226"/>
        <v>0</v>
      </c>
      <c r="AF167" s="44">
        <f t="shared" si="227"/>
        <v>0</v>
      </c>
      <c r="AG167" s="48">
        <f t="shared" si="228"/>
        <v>0</v>
      </c>
      <c r="AH167" s="49">
        <f t="shared" si="229"/>
        <v>0</v>
      </c>
    </row>
    <row r="168" ht="13.5" customHeight="1">
      <c r="A168" s="47" t="s">
        <v>121</v>
      </c>
      <c r="B168" s="12">
        <v>13.814</v>
      </c>
      <c r="C168" s="12">
        <f t="shared" si="211"/>
        <v>0.6966212809</v>
      </c>
      <c r="D168" s="12">
        <v>0.46199999999999997</v>
      </c>
      <c r="E168" s="39">
        <v>1.0</v>
      </c>
      <c r="F168" s="40">
        <v>24.0</v>
      </c>
      <c r="G168" s="41">
        <v>2200.0</v>
      </c>
      <c r="H168" s="42">
        <v>0.3</v>
      </c>
      <c r="I168" s="42">
        <v>9.305266939500001</v>
      </c>
      <c r="J168" s="43">
        <v>851.554</v>
      </c>
      <c r="K168" s="44">
        <v>3.3</v>
      </c>
      <c r="L168" s="48">
        <v>10.0</v>
      </c>
      <c r="M168" s="49">
        <v>16.9</v>
      </c>
      <c r="N168" s="35"/>
      <c r="O168" s="39">
        <f t="shared" si="212"/>
        <v>0.0003218390318</v>
      </c>
      <c r="P168" s="40">
        <f t="shared" si="213"/>
        <v>0.007724136762</v>
      </c>
      <c r="Q168" s="41">
        <f t="shared" si="214"/>
        <v>0.7080458699</v>
      </c>
      <c r="R168" s="42">
        <f t="shared" si="215"/>
        <v>347586.1543</v>
      </c>
      <c r="S168" s="42">
        <f t="shared" si="216"/>
        <v>10781273.17</v>
      </c>
      <c r="T168" s="43">
        <f t="shared" si="217"/>
        <v>986627933.5</v>
      </c>
      <c r="U168" s="44">
        <f t="shared" si="218"/>
        <v>1062068.805</v>
      </c>
      <c r="V168" s="48">
        <f t="shared" si="219"/>
        <v>3218390.318</v>
      </c>
      <c r="W168" s="49">
        <f t="shared" si="220"/>
        <v>5439079.637</v>
      </c>
      <c r="X168" s="35"/>
      <c r="Y168" s="12">
        <v>19.3</v>
      </c>
      <c r="Z168" s="39">
        <f t="shared" si="221"/>
        <v>0.01344479072</v>
      </c>
      <c r="AA168" s="40">
        <f t="shared" si="222"/>
        <v>0.3226749773</v>
      </c>
      <c r="AB168" s="41">
        <f t="shared" si="223"/>
        <v>29.57853959</v>
      </c>
      <c r="AC168" s="42">
        <f t="shared" si="224"/>
        <v>14520373.98</v>
      </c>
      <c r="AD168" s="42">
        <f t="shared" si="225"/>
        <v>450386519.8</v>
      </c>
      <c r="AE168" s="43">
        <f t="shared" si="226"/>
        <v>41216275144</v>
      </c>
      <c r="AF168" s="44">
        <f t="shared" si="227"/>
        <v>44367809.38</v>
      </c>
      <c r="AG168" s="48">
        <f t="shared" si="228"/>
        <v>134447907.2</v>
      </c>
      <c r="AH168" s="49">
        <f t="shared" si="229"/>
        <v>227216963.2</v>
      </c>
    </row>
    <row r="169" ht="13.5" customHeight="1">
      <c r="A169" s="47" t="s">
        <v>122</v>
      </c>
      <c r="B169" s="12">
        <v>0.0</v>
      </c>
      <c r="C169" s="12">
        <f t="shared" si="211"/>
        <v>0</v>
      </c>
      <c r="D169" s="12">
        <v>0.46199999999999997</v>
      </c>
      <c r="E169" s="39">
        <v>130.0</v>
      </c>
      <c r="F169" s="40">
        <v>230.0</v>
      </c>
      <c r="G169" s="50">
        <v>420.0</v>
      </c>
      <c r="H169" s="42">
        <v>20.0</v>
      </c>
      <c r="I169" s="42">
        <v>35.2904137931</v>
      </c>
      <c r="J169" s="43">
        <v>65.554</v>
      </c>
      <c r="K169" s="44">
        <v>13.0</v>
      </c>
      <c r="L169" s="48">
        <v>500.0</v>
      </c>
      <c r="M169" s="49">
        <v>810.0</v>
      </c>
      <c r="N169" s="35"/>
      <c r="O169" s="39">
        <f t="shared" si="212"/>
        <v>0</v>
      </c>
      <c r="P169" s="40">
        <f t="shared" si="213"/>
        <v>0</v>
      </c>
      <c r="Q169" s="41">
        <f t="shared" si="214"/>
        <v>0</v>
      </c>
      <c r="R169" s="42">
        <f t="shared" si="215"/>
        <v>0</v>
      </c>
      <c r="S169" s="42">
        <f t="shared" si="216"/>
        <v>0</v>
      </c>
      <c r="T169" s="43">
        <f t="shared" si="217"/>
        <v>0</v>
      </c>
      <c r="U169" s="44">
        <f t="shared" si="218"/>
        <v>0</v>
      </c>
      <c r="V169" s="48">
        <f t="shared" si="219"/>
        <v>0</v>
      </c>
      <c r="W169" s="49">
        <f t="shared" si="220"/>
        <v>0</v>
      </c>
      <c r="X169" s="35"/>
      <c r="Y169" s="12">
        <v>19.3</v>
      </c>
      <c r="Z169" s="39">
        <f t="shared" si="221"/>
        <v>0</v>
      </c>
      <c r="AA169" s="40">
        <f t="shared" si="222"/>
        <v>0</v>
      </c>
      <c r="AB169" s="41">
        <f t="shared" si="223"/>
        <v>0</v>
      </c>
      <c r="AC169" s="42">
        <f t="shared" si="224"/>
        <v>0</v>
      </c>
      <c r="AD169" s="42">
        <f t="shared" si="225"/>
        <v>0</v>
      </c>
      <c r="AE169" s="43">
        <f t="shared" si="226"/>
        <v>0</v>
      </c>
      <c r="AF169" s="44">
        <f t="shared" si="227"/>
        <v>0</v>
      </c>
      <c r="AG169" s="48">
        <f t="shared" si="228"/>
        <v>0</v>
      </c>
      <c r="AH169" s="49">
        <f t="shared" si="229"/>
        <v>0</v>
      </c>
    </row>
    <row r="170" ht="13.5" customHeight="1">
      <c r="A170" s="32" t="s">
        <v>123</v>
      </c>
      <c r="B170" s="12">
        <v>0.0</v>
      </c>
      <c r="C170" s="12">
        <f t="shared" si="211"/>
        <v>0</v>
      </c>
      <c r="D170" s="12">
        <v>0.46199999999999997</v>
      </c>
      <c r="E170" s="39">
        <v>7.0</v>
      </c>
      <c r="F170" s="40">
        <v>11.0</v>
      </c>
      <c r="G170" s="41">
        <v>56.0</v>
      </c>
      <c r="H170" s="42">
        <v>2.0E-4</v>
      </c>
      <c r="I170" s="42">
        <v>0.11828163270000001</v>
      </c>
      <c r="J170" s="43">
        <v>1.5552000000000001</v>
      </c>
      <c r="K170" s="44">
        <v>0.3</v>
      </c>
      <c r="L170" s="48">
        <v>1.0</v>
      </c>
      <c r="M170" s="49">
        <v>1.3</v>
      </c>
      <c r="N170" s="35"/>
      <c r="O170" s="39">
        <f t="shared" si="212"/>
        <v>0</v>
      </c>
      <c r="P170" s="40">
        <f t="shared" si="213"/>
        <v>0</v>
      </c>
      <c r="Q170" s="41">
        <f t="shared" si="214"/>
        <v>0</v>
      </c>
      <c r="R170" s="42">
        <f t="shared" si="215"/>
        <v>0</v>
      </c>
      <c r="S170" s="42">
        <f t="shared" si="216"/>
        <v>0</v>
      </c>
      <c r="T170" s="43">
        <f t="shared" si="217"/>
        <v>0</v>
      </c>
      <c r="U170" s="44">
        <f t="shared" si="218"/>
        <v>0</v>
      </c>
      <c r="V170" s="48">
        <f t="shared" si="219"/>
        <v>0</v>
      </c>
      <c r="W170" s="49">
        <f t="shared" si="220"/>
        <v>0</v>
      </c>
      <c r="X170" s="35"/>
      <c r="Y170" s="12">
        <v>19.3</v>
      </c>
      <c r="Z170" s="39">
        <f t="shared" si="221"/>
        <v>0</v>
      </c>
      <c r="AA170" s="40">
        <f t="shared" si="222"/>
        <v>0</v>
      </c>
      <c r="AB170" s="41">
        <f t="shared" si="223"/>
        <v>0</v>
      </c>
      <c r="AC170" s="42">
        <f t="shared" si="224"/>
        <v>0</v>
      </c>
      <c r="AD170" s="42">
        <f t="shared" si="225"/>
        <v>0</v>
      </c>
      <c r="AE170" s="43">
        <f t="shared" si="226"/>
        <v>0</v>
      </c>
      <c r="AF170" s="44">
        <f t="shared" si="227"/>
        <v>0</v>
      </c>
      <c r="AG170" s="48">
        <f t="shared" si="228"/>
        <v>0</v>
      </c>
      <c r="AH170" s="49">
        <f t="shared" si="229"/>
        <v>0</v>
      </c>
    </row>
    <row r="171" ht="13.5" customHeight="1">
      <c r="A171" s="32" t="s">
        <v>124</v>
      </c>
      <c r="B171" s="12">
        <v>0.004</v>
      </c>
      <c r="C171" s="12">
        <f t="shared" si="211"/>
        <v>0.0002017145739</v>
      </c>
      <c r="D171" s="12">
        <v>0.46199999999999997</v>
      </c>
      <c r="E171" s="39">
        <v>8.0</v>
      </c>
      <c r="F171" s="40">
        <v>12.0</v>
      </c>
      <c r="G171" s="41">
        <v>35.0</v>
      </c>
      <c r="H171" s="42">
        <v>2.0E-4</v>
      </c>
      <c r="I171" s="42">
        <v>0.11834814810000001</v>
      </c>
      <c r="J171" s="43">
        <v>1.5552000000000001</v>
      </c>
      <c r="K171" s="44">
        <v>0.3</v>
      </c>
      <c r="L171" s="48">
        <v>1.0</v>
      </c>
      <c r="M171" s="49">
        <v>1.3</v>
      </c>
      <c r="N171" s="35"/>
      <c r="O171" s="39">
        <f t="shared" si="212"/>
        <v>0.0000007455370651</v>
      </c>
      <c r="P171" s="40">
        <f t="shared" si="213"/>
        <v>0.000001118305598</v>
      </c>
      <c r="Q171" s="41">
        <f t="shared" si="214"/>
        <v>0.00000326172466</v>
      </c>
      <c r="R171" s="42">
        <f t="shared" si="215"/>
        <v>0.06709833585</v>
      </c>
      <c r="S171" s="42">
        <f t="shared" si="216"/>
        <v>39.70481895</v>
      </c>
      <c r="T171" s="43">
        <f t="shared" si="217"/>
        <v>521.7566596</v>
      </c>
      <c r="U171" s="44">
        <f t="shared" si="218"/>
        <v>27.95763994</v>
      </c>
      <c r="V171" s="48">
        <f t="shared" si="219"/>
        <v>93.19213313</v>
      </c>
      <c r="W171" s="49">
        <f t="shared" si="220"/>
        <v>121.1497731</v>
      </c>
      <c r="X171" s="35"/>
      <c r="Y171" s="12">
        <v>19.3</v>
      </c>
      <c r="Z171" s="39">
        <f t="shared" si="221"/>
        <v>0.00003114473021</v>
      </c>
      <c r="AA171" s="40">
        <f t="shared" si="222"/>
        <v>0.00004671709531</v>
      </c>
      <c r="AB171" s="41">
        <f t="shared" si="223"/>
        <v>0.0001362581947</v>
      </c>
      <c r="AC171" s="42">
        <f t="shared" si="224"/>
        <v>2.803025719</v>
      </c>
      <c r="AD171" s="42">
        <f t="shared" si="225"/>
        <v>1658.664514</v>
      </c>
      <c r="AE171" s="43">
        <f t="shared" si="226"/>
        <v>21796.32799</v>
      </c>
      <c r="AF171" s="44">
        <f t="shared" si="227"/>
        <v>1167.927383</v>
      </c>
      <c r="AG171" s="48">
        <f t="shared" si="228"/>
        <v>3893.091276</v>
      </c>
      <c r="AH171" s="49">
        <f t="shared" si="229"/>
        <v>5061.018659</v>
      </c>
    </row>
    <row r="172" ht="13.5" customHeight="1">
      <c r="A172" s="32" t="s">
        <v>125</v>
      </c>
      <c r="B172" s="12">
        <v>0.0</v>
      </c>
      <c r="C172" s="12">
        <f t="shared" si="211"/>
        <v>0</v>
      </c>
      <c r="D172" s="12">
        <v>0.46199999999999997</v>
      </c>
      <c r="E172" s="39">
        <v>18.0</v>
      </c>
      <c r="F172" s="40">
        <v>48.0</v>
      </c>
      <c r="G172" s="41">
        <v>180.0</v>
      </c>
      <c r="H172" s="42">
        <v>0.0064</v>
      </c>
      <c r="I172" s="42">
        <v>0.17932592590000002</v>
      </c>
      <c r="J172" s="43">
        <v>1.857</v>
      </c>
      <c r="K172" s="44">
        <v>0.3</v>
      </c>
      <c r="L172" s="45">
        <v>10.0</v>
      </c>
      <c r="M172" s="46">
        <v>15.0</v>
      </c>
      <c r="N172" s="35"/>
      <c r="O172" s="39">
        <f t="shared" si="212"/>
        <v>0</v>
      </c>
      <c r="P172" s="40">
        <f t="shared" si="213"/>
        <v>0</v>
      </c>
      <c r="Q172" s="41">
        <f t="shared" si="214"/>
        <v>0</v>
      </c>
      <c r="R172" s="42">
        <f t="shared" si="215"/>
        <v>0</v>
      </c>
      <c r="S172" s="42">
        <f t="shared" si="216"/>
        <v>0</v>
      </c>
      <c r="T172" s="43">
        <f t="shared" si="217"/>
        <v>0</v>
      </c>
      <c r="U172" s="44">
        <f t="shared" si="218"/>
        <v>0</v>
      </c>
      <c r="V172" s="48">
        <f t="shared" si="219"/>
        <v>0</v>
      </c>
      <c r="W172" s="49">
        <f t="shared" si="220"/>
        <v>0</v>
      </c>
      <c r="X172" s="35"/>
      <c r="Y172" s="12">
        <v>19.3</v>
      </c>
      <c r="Z172" s="39">
        <f t="shared" si="221"/>
        <v>0</v>
      </c>
      <c r="AA172" s="40">
        <f t="shared" si="222"/>
        <v>0</v>
      </c>
      <c r="AB172" s="41">
        <f t="shared" si="223"/>
        <v>0</v>
      </c>
      <c r="AC172" s="42">
        <f t="shared" si="224"/>
        <v>0</v>
      </c>
      <c r="AD172" s="42">
        <f t="shared" si="225"/>
        <v>0</v>
      </c>
      <c r="AE172" s="43">
        <f t="shared" si="226"/>
        <v>0</v>
      </c>
      <c r="AF172" s="44">
        <f t="shared" si="227"/>
        <v>0</v>
      </c>
      <c r="AG172" s="48">
        <f t="shared" si="228"/>
        <v>0</v>
      </c>
      <c r="AH172" s="49">
        <f t="shared" si="229"/>
        <v>0</v>
      </c>
    </row>
    <row r="173" ht="13.5" customHeight="1">
      <c r="A173" s="32" t="s">
        <v>126</v>
      </c>
      <c r="B173" s="12">
        <v>6.01</v>
      </c>
      <c r="C173" s="12">
        <f t="shared" si="211"/>
        <v>0.3030761473</v>
      </c>
      <c r="D173" s="12">
        <v>0.46199999999999997</v>
      </c>
      <c r="E173" s="39">
        <v>6.0</v>
      </c>
      <c r="F173" s="40">
        <v>38.0</v>
      </c>
      <c r="G173" s="41">
        <v>79.0</v>
      </c>
      <c r="H173" s="42">
        <v>0.0073</v>
      </c>
      <c r="I173" s="42">
        <v>0.4548123288</v>
      </c>
      <c r="J173" s="43">
        <v>2.313</v>
      </c>
      <c r="K173" s="44">
        <v>0.3</v>
      </c>
      <c r="L173" s="45">
        <v>2.5</v>
      </c>
      <c r="M173" s="46">
        <v>5.1</v>
      </c>
      <c r="N173" s="35"/>
      <c r="O173" s="39">
        <f t="shared" si="212"/>
        <v>0.0008401270802</v>
      </c>
      <c r="P173" s="40">
        <f t="shared" si="213"/>
        <v>0.005320804841</v>
      </c>
      <c r="Q173" s="41">
        <f t="shared" si="214"/>
        <v>0.01106167322</v>
      </c>
      <c r="R173" s="42">
        <f t="shared" si="215"/>
        <v>3679.756611</v>
      </c>
      <c r="S173" s="42">
        <f t="shared" si="216"/>
        <v>229260.0923</v>
      </c>
      <c r="T173" s="43">
        <f t="shared" si="217"/>
        <v>1165928.362</v>
      </c>
      <c r="U173" s="44">
        <f t="shared" si="218"/>
        <v>42006.35401</v>
      </c>
      <c r="V173" s="48">
        <f t="shared" si="219"/>
        <v>350052.9501</v>
      </c>
      <c r="W173" s="49">
        <f t="shared" si="220"/>
        <v>714108.0182</v>
      </c>
      <c r="X173" s="35"/>
      <c r="Y173" s="12">
        <v>19.3</v>
      </c>
      <c r="Z173" s="39">
        <f t="shared" si="221"/>
        <v>0.03509621785</v>
      </c>
      <c r="AA173" s="40">
        <f t="shared" si="222"/>
        <v>0.2222760464</v>
      </c>
      <c r="AB173" s="41">
        <f t="shared" si="223"/>
        <v>0.4621002017</v>
      </c>
      <c r="AC173" s="42">
        <f t="shared" si="224"/>
        <v>153721.4342</v>
      </c>
      <c r="AD173" s="42">
        <f t="shared" si="225"/>
        <v>9577315.544</v>
      </c>
      <c r="AE173" s="43">
        <f t="shared" si="226"/>
        <v>48706531.13</v>
      </c>
      <c r="AF173" s="44">
        <f t="shared" si="227"/>
        <v>1754810.893</v>
      </c>
      <c r="AG173" s="48">
        <f t="shared" si="228"/>
        <v>14623424.1</v>
      </c>
      <c r="AH173" s="49">
        <f t="shared" si="229"/>
        <v>29831785.17</v>
      </c>
    </row>
    <row r="174" ht="13.5" customHeight="1">
      <c r="A174" s="32" t="s">
        <v>127</v>
      </c>
      <c r="B174" s="12">
        <v>0.0</v>
      </c>
      <c r="C174" s="12">
        <f t="shared" si="211"/>
        <v>0</v>
      </c>
      <c r="D174" s="12">
        <v>0.46199999999999997</v>
      </c>
      <c r="E174" s="52">
        <v>8.8</v>
      </c>
      <c r="F174" s="53">
        <v>27.0</v>
      </c>
      <c r="G174" s="54">
        <v>63.0</v>
      </c>
      <c r="H174" s="55">
        <v>0.118</v>
      </c>
      <c r="I174" s="55">
        <v>0.9284059041</v>
      </c>
      <c r="J174" s="56">
        <v>3.734</v>
      </c>
      <c r="K174" s="57">
        <v>7.8</v>
      </c>
      <c r="L174" s="58">
        <v>15.0</v>
      </c>
      <c r="M174" s="59">
        <v>19.3</v>
      </c>
      <c r="N174" s="35"/>
      <c r="O174" s="39">
        <f t="shared" si="212"/>
        <v>0</v>
      </c>
      <c r="P174" s="40">
        <f t="shared" si="213"/>
        <v>0</v>
      </c>
      <c r="Q174" s="41">
        <f t="shared" si="214"/>
        <v>0</v>
      </c>
      <c r="R174" s="42">
        <f t="shared" si="215"/>
        <v>0</v>
      </c>
      <c r="S174" s="42">
        <f t="shared" si="216"/>
        <v>0</v>
      </c>
      <c r="T174" s="43">
        <f t="shared" si="217"/>
        <v>0</v>
      </c>
      <c r="U174" s="44">
        <f t="shared" si="218"/>
        <v>0</v>
      </c>
      <c r="V174" s="48">
        <f t="shared" si="219"/>
        <v>0</v>
      </c>
      <c r="W174" s="49">
        <f t="shared" si="220"/>
        <v>0</v>
      </c>
      <c r="X174" s="35"/>
      <c r="Y174" s="12">
        <v>19.3</v>
      </c>
      <c r="Z174" s="39">
        <f t="shared" si="221"/>
        <v>0</v>
      </c>
      <c r="AA174" s="40">
        <f t="shared" si="222"/>
        <v>0</v>
      </c>
      <c r="AB174" s="41">
        <f t="shared" si="223"/>
        <v>0</v>
      </c>
      <c r="AC174" s="42">
        <f t="shared" si="224"/>
        <v>0</v>
      </c>
      <c r="AD174" s="42">
        <f t="shared" si="225"/>
        <v>0</v>
      </c>
      <c r="AE174" s="43">
        <f t="shared" si="226"/>
        <v>0</v>
      </c>
      <c r="AF174" s="44">
        <f t="shared" si="227"/>
        <v>0</v>
      </c>
      <c r="AG174" s="48">
        <f t="shared" si="228"/>
        <v>0</v>
      </c>
      <c r="AH174" s="49">
        <f t="shared" si="229"/>
        <v>0</v>
      </c>
    </row>
    <row r="175" ht="13.5" customHeight="1">
      <c r="A175" s="60" t="s">
        <v>90</v>
      </c>
      <c r="B175" s="21">
        <f>SUM(B164:B174)</f>
        <v>19.83</v>
      </c>
      <c r="C175" s="21"/>
      <c r="D175" s="21"/>
      <c r="E175" s="60"/>
      <c r="F175" s="60"/>
      <c r="G175" s="60"/>
      <c r="H175" s="60"/>
      <c r="I175" s="60"/>
      <c r="J175" s="60"/>
      <c r="K175" s="60"/>
      <c r="L175" s="60"/>
      <c r="M175" s="60"/>
      <c r="N175" s="60"/>
      <c r="O175" s="61">
        <f t="shared" ref="O175:W175" si="230">SUM(O164:O174)</f>
        <v>0.001193325265</v>
      </c>
      <c r="P175" s="61">
        <f t="shared" si="230"/>
        <v>0.01307877035</v>
      </c>
      <c r="Q175" s="61">
        <f t="shared" si="230"/>
        <v>0.719151157</v>
      </c>
      <c r="R175" s="61">
        <f t="shared" si="230"/>
        <v>351301.8756</v>
      </c>
      <c r="S175" s="61">
        <f t="shared" si="230"/>
        <v>11010710.52</v>
      </c>
      <c r="T175" s="61">
        <f t="shared" si="230"/>
        <v>987794843.9</v>
      </c>
      <c r="U175" s="61">
        <f t="shared" si="230"/>
        <v>1104107.776</v>
      </c>
      <c r="V175" s="61">
        <f t="shared" si="230"/>
        <v>3568555.098</v>
      </c>
      <c r="W175" s="61">
        <f t="shared" si="230"/>
        <v>6153336.762</v>
      </c>
      <c r="X175" s="60"/>
      <c r="Y175" s="35"/>
      <c r="Z175" s="61">
        <f t="shared" ref="Z175:AH175" si="231">SUM(Z164:Z174)</f>
        <v>0.04985103379</v>
      </c>
      <c r="AA175" s="61">
        <f t="shared" si="231"/>
        <v>0.5463642158</v>
      </c>
      <c r="AB175" s="61">
        <f t="shared" si="231"/>
        <v>30.04246175</v>
      </c>
      <c r="AC175" s="61">
        <f t="shared" si="231"/>
        <v>14675597.83</v>
      </c>
      <c r="AD175" s="61">
        <f t="shared" si="231"/>
        <v>459971240.2</v>
      </c>
      <c r="AE175" s="61">
        <f t="shared" si="231"/>
        <v>41265022700</v>
      </c>
      <c r="AF175" s="61">
        <f t="shared" si="231"/>
        <v>46123982.85</v>
      </c>
      <c r="AG175" s="61">
        <f t="shared" si="231"/>
        <v>149076003</v>
      </c>
      <c r="AH175" s="61">
        <f t="shared" si="231"/>
        <v>257054977.3</v>
      </c>
    </row>
    <row r="176" ht="13.5" customHeight="1">
      <c r="A176" s="35"/>
      <c r="B176" s="35"/>
      <c r="C176" s="12"/>
      <c r="D176" s="12"/>
      <c r="E176" s="35"/>
      <c r="F176" s="35"/>
      <c r="G176" s="35"/>
      <c r="H176" s="35"/>
      <c r="I176" s="35"/>
      <c r="J176" s="35"/>
      <c r="K176" s="35"/>
      <c r="L176" s="35"/>
      <c r="M176" s="35"/>
      <c r="N176" s="35"/>
      <c r="O176" s="35"/>
      <c r="P176" s="35"/>
      <c r="Q176" s="35"/>
      <c r="R176" s="35"/>
      <c r="S176" s="35"/>
      <c r="T176" s="35"/>
      <c r="U176" s="35"/>
      <c r="V176" s="35"/>
      <c r="W176" s="35"/>
      <c r="X176" s="35"/>
      <c r="Y176" s="35"/>
      <c r="Z176" s="35"/>
      <c r="AA176" s="35"/>
      <c r="AB176" s="35"/>
      <c r="AC176" s="35"/>
      <c r="AD176" s="35"/>
      <c r="AE176" s="35"/>
      <c r="AF176" s="35"/>
      <c r="AG176" s="35"/>
      <c r="AH176" s="35"/>
    </row>
    <row r="177" ht="13.5" customHeight="1">
      <c r="A177" s="62" t="s">
        <v>26</v>
      </c>
      <c r="B177" s="35"/>
      <c r="C177" s="12"/>
      <c r="D177" s="12"/>
      <c r="E177" s="35"/>
      <c r="F177" s="35"/>
      <c r="G177" s="35"/>
      <c r="H177" s="35"/>
      <c r="I177" s="35"/>
      <c r="J177" s="35"/>
      <c r="K177" s="35"/>
      <c r="L177" s="35"/>
      <c r="M177" s="35"/>
      <c r="N177" s="35"/>
      <c r="O177" s="35"/>
      <c r="P177" s="35"/>
      <c r="Q177" s="35"/>
      <c r="R177" s="35"/>
      <c r="S177" s="35"/>
      <c r="T177" s="35"/>
      <c r="U177" s="35"/>
      <c r="V177" s="35"/>
      <c r="W177" s="35"/>
      <c r="X177" s="35"/>
      <c r="Y177" s="35"/>
      <c r="Z177" s="35"/>
      <c r="AA177" s="35"/>
      <c r="AB177" s="35"/>
      <c r="AC177" s="35"/>
      <c r="AD177" s="35"/>
      <c r="AE177" s="35"/>
      <c r="AF177" s="35"/>
      <c r="AG177" s="35"/>
      <c r="AH177" s="35"/>
    </row>
    <row r="178" ht="13.5" customHeight="1">
      <c r="A178" s="12" t="s">
        <v>105</v>
      </c>
      <c r="C178" s="12"/>
      <c r="D178" s="12"/>
      <c r="E178" s="36" t="s">
        <v>129</v>
      </c>
      <c r="F178" s="3"/>
      <c r="G178" s="4"/>
      <c r="H178" s="37" t="s">
        <v>130</v>
      </c>
      <c r="I178" s="3"/>
      <c r="J178" s="4"/>
      <c r="K178" s="38" t="s">
        <v>131</v>
      </c>
      <c r="L178" s="3"/>
      <c r="M178" s="4"/>
      <c r="N178" s="35"/>
      <c r="O178" s="36" t="s">
        <v>110</v>
      </c>
      <c r="P178" s="3"/>
      <c r="Q178" s="4"/>
      <c r="R178" s="37" t="s">
        <v>111</v>
      </c>
      <c r="S178" s="3"/>
      <c r="T178" s="4"/>
      <c r="U178" s="38" t="s">
        <v>112</v>
      </c>
      <c r="V178" s="3"/>
      <c r="W178" s="4"/>
      <c r="X178" s="35"/>
      <c r="Y178" s="35"/>
      <c r="Z178" s="36" t="s">
        <v>110</v>
      </c>
      <c r="AA178" s="3"/>
      <c r="AB178" s="4"/>
      <c r="AC178" s="37" t="s">
        <v>111</v>
      </c>
      <c r="AD178" s="3"/>
      <c r="AE178" s="4"/>
      <c r="AF178" s="38" t="s">
        <v>112</v>
      </c>
      <c r="AG178" s="3"/>
      <c r="AH178" s="4"/>
    </row>
    <row r="179" ht="13.5" customHeight="1">
      <c r="A179" s="12" t="s">
        <v>94</v>
      </c>
      <c r="B179" s="12" t="s">
        <v>114</v>
      </c>
      <c r="C179" s="12" t="s">
        <v>115</v>
      </c>
      <c r="D179" s="12"/>
      <c r="E179" s="39" t="s">
        <v>12</v>
      </c>
      <c r="F179" s="40" t="s">
        <v>13</v>
      </c>
      <c r="G179" s="41" t="s">
        <v>14</v>
      </c>
      <c r="H179" s="42" t="s">
        <v>12</v>
      </c>
      <c r="I179" s="42" t="s">
        <v>13</v>
      </c>
      <c r="J179" s="43" t="s">
        <v>14</v>
      </c>
      <c r="K179" s="44" t="s">
        <v>12</v>
      </c>
      <c r="L179" s="45" t="s">
        <v>116</v>
      </c>
      <c r="M179" s="46" t="s">
        <v>14</v>
      </c>
      <c r="N179" s="35"/>
      <c r="O179" s="39" t="s">
        <v>12</v>
      </c>
      <c r="P179" s="40" t="s">
        <v>13</v>
      </c>
      <c r="Q179" s="41" t="s">
        <v>14</v>
      </c>
      <c r="R179" s="42" t="s">
        <v>12</v>
      </c>
      <c r="S179" s="42" t="s">
        <v>13</v>
      </c>
      <c r="T179" s="43" t="s">
        <v>14</v>
      </c>
      <c r="U179" s="44" t="s">
        <v>12</v>
      </c>
      <c r="V179" s="45" t="s">
        <v>116</v>
      </c>
      <c r="W179" s="46" t="s">
        <v>14</v>
      </c>
      <c r="X179" s="35"/>
      <c r="Y179" s="35"/>
      <c r="Z179" s="39" t="s">
        <v>12</v>
      </c>
      <c r="AA179" s="40" t="s">
        <v>13</v>
      </c>
      <c r="AB179" s="41" t="s">
        <v>14</v>
      </c>
      <c r="AC179" s="42" t="s">
        <v>12</v>
      </c>
      <c r="AD179" s="42" t="s">
        <v>13</v>
      </c>
      <c r="AE179" s="43" t="s">
        <v>14</v>
      </c>
      <c r="AF179" s="44" t="s">
        <v>12</v>
      </c>
      <c r="AG179" s="45" t="s">
        <v>116</v>
      </c>
      <c r="AH179" s="46" t="s">
        <v>14</v>
      </c>
    </row>
    <row r="180" ht="13.5" customHeight="1">
      <c r="A180" s="47" t="s">
        <v>117</v>
      </c>
      <c r="B180" s="12">
        <v>36.408</v>
      </c>
      <c r="C180" s="12">
        <f t="shared" ref="C180:C190" si="232">B180/$B$191</f>
        <v>0.1998441119</v>
      </c>
      <c r="D180" s="12">
        <v>0.3827999999999999</v>
      </c>
      <c r="E180" s="39">
        <v>740.0</v>
      </c>
      <c r="F180" s="40">
        <v>820.0</v>
      </c>
      <c r="G180" s="41">
        <v>910.0</v>
      </c>
      <c r="H180" s="42">
        <v>0.079</v>
      </c>
      <c r="I180" s="42">
        <v>1.1480588235000002</v>
      </c>
      <c r="J180" s="43">
        <v>3.654</v>
      </c>
      <c r="K180" s="44">
        <v>0.2</v>
      </c>
      <c r="L180" s="48">
        <v>5.0</v>
      </c>
      <c r="M180" s="49">
        <v>15.0</v>
      </c>
      <c r="N180" s="35"/>
      <c r="O180" s="39">
        <f t="shared" ref="O180:O190" si="233">C180*D180*E180*10^(-3)</f>
        <v>0.05661024128</v>
      </c>
      <c r="P180" s="40">
        <f t="shared" ref="P180:P190" si="234">C180*D180*F180*10^(-3)</f>
        <v>0.06273026736</v>
      </c>
      <c r="Q180" s="41">
        <f t="shared" ref="Q180:Q190" si="235">C180*D180*G180*10^(-3)</f>
        <v>0.0696152967</v>
      </c>
      <c r="R180" s="42">
        <f t="shared" ref="R180:R190" si="236">(C180*D180*H180*3.6*10^(-3))*10^(9)</f>
        <v>21756.69273</v>
      </c>
      <c r="S180" s="42">
        <f t="shared" ref="S180:S190" si="237">(C180*D180*I180*3.6*10^(-3))*10^(9)</f>
        <v>316176.7476</v>
      </c>
      <c r="T180" s="43">
        <f t="shared" ref="T180:T190" si="238">(C180*D180*J180*3.6*10^(-3))*10^(9)</f>
        <v>1006315.889</v>
      </c>
      <c r="U180" s="44">
        <f t="shared" ref="U180:U190" si="239">C180*D180*10^(-3)*K180*10^9</f>
        <v>15300.06521</v>
      </c>
      <c r="V180" s="48">
        <f t="shared" ref="V180:V190" si="240">C180*D180*10^(-3)*L180*10^9</f>
        <v>382501.6302</v>
      </c>
      <c r="W180" s="49">
        <f t="shared" ref="W180:W190" si="241">C180*D180*10^(-3)*M180*10^9</f>
        <v>1147504.891</v>
      </c>
      <c r="X180" s="35"/>
      <c r="Y180" s="12">
        <v>195.1</v>
      </c>
      <c r="Z180" s="39">
        <f t="shared" ref="Z180:Z190" si="242">C180*Y180*E180*10^(-3)</f>
        <v>28.85229382</v>
      </c>
      <c r="AA180" s="40">
        <f t="shared" ref="AA180:AA190" si="243">C180*Y180*F180*10^(-3)</f>
        <v>31.97146072</v>
      </c>
      <c r="AB180" s="41">
        <f t="shared" ref="AB180:AB190" si="244">C180*Y180*G180*10^(-3)</f>
        <v>35.48052348</v>
      </c>
      <c r="AC180" s="42">
        <f t="shared" ref="AC180:AC190" si="245">(C180*Y180*H180*3.6*10^(-3))*10^(9)</f>
        <v>11088638.33</v>
      </c>
      <c r="AD180" s="42">
        <f t="shared" ref="AD180:AD190" si="246">(C180*Y180*I180*3.6*10^(-3))*10^(9)</f>
        <v>161144418.6</v>
      </c>
      <c r="AE180" s="43">
        <f t="shared" ref="AE180:AE190" si="247">(C180*Y180*J180*3.6*10^(-3))*10^(9)</f>
        <v>512884613.2</v>
      </c>
      <c r="AF180" s="44">
        <f t="shared" ref="AF180:AF190" si="248">C180*Y180*10^(-3)*K180*10^9</f>
        <v>7797917.248</v>
      </c>
      <c r="AG180" s="48">
        <f t="shared" ref="AG180:AG190" si="249">C180*Y180*10^(-3)*L180*10^9</f>
        <v>194947931.2</v>
      </c>
      <c r="AH180" s="49">
        <f t="shared" ref="AH180:AH190" si="250">C180*Y180*10^(-3)*M180*10^9</f>
        <v>584843793.6</v>
      </c>
    </row>
    <row r="181" ht="13.5" customHeight="1">
      <c r="A181" s="47" t="s">
        <v>118</v>
      </c>
      <c r="B181" s="12">
        <v>0.178</v>
      </c>
      <c r="C181" s="12">
        <f t="shared" si="232"/>
        <v>0.0009770449331</v>
      </c>
      <c r="D181" s="12">
        <v>0.3827999999999999</v>
      </c>
      <c r="E181" s="39">
        <v>657.0</v>
      </c>
      <c r="F181" s="40">
        <v>702.0</v>
      </c>
      <c r="G181" s="41">
        <v>866.0</v>
      </c>
      <c r="H181" s="42">
        <v>0.214</v>
      </c>
      <c r="I181" s="42">
        <v>0.82</v>
      </c>
      <c r="J181" s="43">
        <v>2.7439999999999998</v>
      </c>
      <c r="K181" s="44">
        <v>0.1</v>
      </c>
      <c r="L181" s="45">
        <v>0.4</v>
      </c>
      <c r="M181" s="46">
        <v>0.6</v>
      </c>
      <c r="N181" s="35"/>
      <c r="O181" s="39">
        <f t="shared" si="233"/>
        <v>0.0002457264099</v>
      </c>
      <c r="P181" s="40">
        <f t="shared" si="234"/>
        <v>0.0002625569859</v>
      </c>
      <c r="Q181" s="41">
        <f t="shared" si="235"/>
        <v>0.0003238950851</v>
      </c>
      <c r="R181" s="42">
        <f t="shared" si="236"/>
        <v>288.1394614</v>
      </c>
      <c r="S181" s="42">
        <f t="shared" si="237"/>
        <v>1104.085787</v>
      </c>
      <c r="T181" s="43">
        <f t="shared" si="238"/>
        <v>3694.648047</v>
      </c>
      <c r="U181" s="44">
        <f t="shared" si="239"/>
        <v>37.40128004</v>
      </c>
      <c r="V181" s="48">
        <f t="shared" si="240"/>
        <v>149.6051202</v>
      </c>
      <c r="W181" s="49">
        <f t="shared" si="241"/>
        <v>224.4076802</v>
      </c>
      <c r="X181" s="35"/>
      <c r="Y181" s="12">
        <v>195.1</v>
      </c>
      <c r="Z181" s="39">
        <f t="shared" si="242"/>
        <v>0.1252383035</v>
      </c>
      <c r="AA181" s="40">
        <f t="shared" si="243"/>
        <v>0.1338162694</v>
      </c>
      <c r="AB181" s="41">
        <f t="shared" si="244"/>
        <v>0.1650781899</v>
      </c>
      <c r="AC181" s="42">
        <f t="shared" si="245"/>
        <v>146854.7777</v>
      </c>
      <c r="AD181" s="42">
        <f t="shared" si="246"/>
        <v>562714.5689</v>
      </c>
      <c r="AE181" s="43">
        <f t="shared" si="247"/>
        <v>1883035.094</v>
      </c>
      <c r="AF181" s="44">
        <f t="shared" si="248"/>
        <v>19062.14664</v>
      </c>
      <c r="AG181" s="48">
        <f t="shared" si="249"/>
        <v>76248.58658</v>
      </c>
      <c r="AH181" s="49">
        <f t="shared" si="250"/>
        <v>114372.8799</v>
      </c>
    </row>
    <row r="182" ht="13.5" customHeight="1">
      <c r="A182" s="47" t="s">
        <v>119</v>
      </c>
      <c r="B182" s="12">
        <v>115.64</v>
      </c>
      <c r="C182" s="12">
        <f t="shared" si="232"/>
        <v>0.6347498655</v>
      </c>
      <c r="D182" s="12">
        <v>0.3827999999999999</v>
      </c>
      <c r="E182" s="39">
        <v>410.0</v>
      </c>
      <c r="F182" s="40">
        <v>490.0</v>
      </c>
      <c r="G182" s="41">
        <v>650.0</v>
      </c>
      <c r="H182" s="42">
        <v>0.076</v>
      </c>
      <c r="I182" s="42">
        <v>0.5820000000000001</v>
      </c>
      <c r="J182" s="43">
        <v>2.794</v>
      </c>
      <c r="K182" s="44">
        <v>0.1</v>
      </c>
      <c r="L182" s="45">
        <v>0.2</v>
      </c>
      <c r="M182" s="46">
        <v>1.0</v>
      </c>
      <c r="N182" s="35"/>
      <c r="O182" s="39">
        <f t="shared" si="233"/>
        <v>0.09962272189</v>
      </c>
      <c r="P182" s="40">
        <f t="shared" si="234"/>
        <v>0.1190613018</v>
      </c>
      <c r="Q182" s="41">
        <f t="shared" si="235"/>
        <v>0.1579384615</v>
      </c>
      <c r="R182" s="42">
        <f t="shared" si="236"/>
        <v>66479.9432</v>
      </c>
      <c r="S182" s="42">
        <f t="shared" si="237"/>
        <v>509096.4071</v>
      </c>
      <c r="T182" s="43">
        <f t="shared" si="238"/>
        <v>2444012.649</v>
      </c>
      <c r="U182" s="44">
        <f t="shared" si="239"/>
        <v>24298.22485</v>
      </c>
      <c r="V182" s="48">
        <f t="shared" si="240"/>
        <v>48596.4497</v>
      </c>
      <c r="W182" s="49">
        <f t="shared" si="241"/>
        <v>242982.2485</v>
      </c>
      <c r="X182" s="35"/>
      <c r="Y182" s="12">
        <v>195.1</v>
      </c>
      <c r="Z182" s="39">
        <f t="shared" si="242"/>
        <v>50.77427649</v>
      </c>
      <c r="AA182" s="40">
        <f t="shared" si="243"/>
        <v>60.68145239</v>
      </c>
      <c r="AB182" s="41">
        <f t="shared" si="244"/>
        <v>80.4958042</v>
      </c>
      <c r="AC182" s="42">
        <f t="shared" si="245"/>
        <v>33882541.58</v>
      </c>
      <c r="AD182" s="42">
        <f t="shared" si="246"/>
        <v>259468936.8</v>
      </c>
      <c r="AE182" s="43">
        <f t="shared" si="247"/>
        <v>1245629226</v>
      </c>
      <c r="AF182" s="44">
        <f t="shared" si="248"/>
        <v>12383969.88</v>
      </c>
      <c r="AG182" s="48">
        <f t="shared" si="249"/>
        <v>24767939.75</v>
      </c>
      <c r="AH182" s="49">
        <f t="shared" si="250"/>
        <v>123839698.8</v>
      </c>
    </row>
    <row r="183" ht="13.5" customHeight="1">
      <c r="A183" s="47" t="s">
        <v>120</v>
      </c>
      <c r="B183" s="12">
        <v>0.0</v>
      </c>
      <c r="C183" s="12">
        <f t="shared" si="232"/>
        <v>0</v>
      </c>
      <c r="D183" s="12">
        <v>0.3827999999999999</v>
      </c>
      <c r="E183" s="39">
        <v>3.7</v>
      </c>
      <c r="F183" s="40">
        <v>12.0</v>
      </c>
      <c r="G183" s="41">
        <v>110.0</v>
      </c>
      <c r="H183" s="42">
        <v>0.018</v>
      </c>
      <c r="I183" s="42">
        <v>0.2478118532</v>
      </c>
      <c r="J183" s="43">
        <v>3.004</v>
      </c>
      <c r="K183" s="44">
        <v>0.1</v>
      </c>
      <c r="L183" s="45">
        <v>0.1</v>
      </c>
      <c r="M183" s="46">
        <v>1.0</v>
      </c>
      <c r="N183" s="35"/>
      <c r="O183" s="39">
        <f t="shared" si="233"/>
        <v>0</v>
      </c>
      <c r="P183" s="40">
        <f t="shared" si="234"/>
        <v>0</v>
      </c>
      <c r="Q183" s="41">
        <f t="shared" si="235"/>
        <v>0</v>
      </c>
      <c r="R183" s="42">
        <f t="shared" si="236"/>
        <v>0</v>
      </c>
      <c r="S183" s="42">
        <f t="shared" si="237"/>
        <v>0</v>
      </c>
      <c r="T183" s="43">
        <f t="shared" si="238"/>
        <v>0</v>
      </c>
      <c r="U183" s="44">
        <f t="shared" si="239"/>
        <v>0</v>
      </c>
      <c r="V183" s="48">
        <f t="shared" si="240"/>
        <v>0</v>
      </c>
      <c r="W183" s="49">
        <f t="shared" si="241"/>
        <v>0</v>
      </c>
      <c r="X183" s="35"/>
      <c r="Y183" s="12">
        <v>195.1</v>
      </c>
      <c r="Z183" s="39">
        <f t="shared" si="242"/>
        <v>0</v>
      </c>
      <c r="AA183" s="40">
        <f t="shared" si="243"/>
        <v>0</v>
      </c>
      <c r="AB183" s="41">
        <f t="shared" si="244"/>
        <v>0</v>
      </c>
      <c r="AC183" s="42">
        <f t="shared" si="245"/>
        <v>0</v>
      </c>
      <c r="AD183" s="42">
        <f t="shared" si="246"/>
        <v>0</v>
      </c>
      <c r="AE183" s="43">
        <f t="shared" si="247"/>
        <v>0</v>
      </c>
      <c r="AF183" s="44">
        <f t="shared" si="248"/>
        <v>0</v>
      </c>
      <c r="AG183" s="48">
        <f t="shared" si="249"/>
        <v>0</v>
      </c>
      <c r="AH183" s="49">
        <f t="shared" si="250"/>
        <v>0</v>
      </c>
    </row>
    <row r="184" ht="13.5" customHeight="1">
      <c r="A184" s="47" t="s">
        <v>121</v>
      </c>
      <c r="B184" s="12">
        <v>7.565</v>
      </c>
      <c r="C184" s="12">
        <f t="shared" si="232"/>
        <v>0.04152440966</v>
      </c>
      <c r="D184" s="12">
        <v>0.3827999999999999</v>
      </c>
      <c r="E184" s="39">
        <v>1.0</v>
      </c>
      <c r="F184" s="40">
        <v>24.0</v>
      </c>
      <c r="G184" s="41">
        <v>2200.0</v>
      </c>
      <c r="H184" s="42">
        <v>0.3</v>
      </c>
      <c r="I184" s="42">
        <v>9.305266939500001</v>
      </c>
      <c r="J184" s="43">
        <v>851.554</v>
      </c>
      <c r="K184" s="44">
        <v>3.3</v>
      </c>
      <c r="L184" s="48">
        <v>10.0</v>
      </c>
      <c r="M184" s="49">
        <v>16.9</v>
      </c>
      <c r="N184" s="35"/>
      <c r="O184" s="39">
        <f t="shared" si="233"/>
        <v>0.00001589554402</v>
      </c>
      <c r="P184" s="40">
        <f t="shared" si="234"/>
        <v>0.0003814930564</v>
      </c>
      <c r="Q184" s="41">
        <f t="shared" si="235"/>
        <v>0.03497019684</v>
      </c>
      <c r="R184" s="42">
        <f t="shared" si="236"/>
        <v>17167.18754</v>
      </c>
      <c r="S184" s="42">
        <f t="shared" si="237"/>
        <v>532484.2088</v>
      </c>
      <c r="T184" s="43">
        <f t="shared" si="238"/>
        <v>48729290.72</v>
      </c>
      <c r="U184" s="44">
        <f t="shared" si="239"/>
        <v>52455.29525</v>
      </c>
      <c r="V184" s="48">
        <f t="shared" si="240"/>
        <v>158955.4402</v>
      </c>
      <c r="W184" s="49">
        <f t="shared" si="241"/>
        <v>268634.6939</v>
      </c>
      <c r="X184" s="35"/>
      <c r="Y184" s="12">
        <v>195.1</v>
      </c>
      <c r="Z184" s="39">
        <f t="shared" si="242"/>
        <v>0.008101412324</v>
      </c>
      <c r="AA184" s="40">
        <f t="shared" si="243"/>
        <v>0.1944338958</v>
      </c>
      <c r="AB184" s="41">
        <f t="shared" si="244"/>
        <v>17.82310711</v>
      </c>
      <c r="AC184" s="42">
        <f t="shared" si="245"/>
        <v>8749525.31</v>
      </c>
      <c r="AD184" s="42">
        <f t="shared" si="246"/>
        <v>271388895.3</v>
      </c>
      <c r="AE184" s="43">
        <f t="shared" si="247"/>
        <v>24835644252</v>
      </c>
      <c r="AF184" s="44">
        <f t="shared" si="248"/>
        <v>26734660.67</v>
      </c>
      <c r="AG184" s="48">
        <f t="shared" si="249"/>
        <v>81014123.24</v>
      </c>
      <c r="AH184" s="49">
        <f t="shared" si="250"/>
        <v>136913868.3</v>
      </c>
    </row>
    <row r="185" ht="13.5" customHeight="1">
      <c r="A185" s="47" t="s">
        <v>122</v>
      </c>
      <c r="B185" s="12">
        <v>16.212</v>
      </c>
      <c r="C185" s="12">
        <f t="shared" si="232"/>
        <v>0.08898793514</v>
      </c>
      <c r="D185" s="12">
        <v>0.3827999999999999</v>
      </c>
      <c r="E185" s="39">
        <v>130.0</v>
      </c>
      <c r="F185" s="40">
        <v>230.0</v>
      </c>
      <c r="G185" s="50">
        <v>420.0</v>
      </c>
      <c r="H185" s="42">
        <v>20.0</v>
      </c>
      <c r="I185" s="42">
        <v>35.2904137931</v>
      </c>
      <c r="J185" s="43">
        <v>65.554</v>
      </c>
      <c r="K185" s="44">
        <v>13.0</v>
      </c>
      <c r="L185" s="48">
        <v>500.0</v>
      </c>
      <c r="M185" s="49">
        <v>810.0</v>
      </c>
      <c r="N185" s="35"/>
      <c r="O185" s="39">
        <f t="shared" si="233"/>
        <v>0.004428395604</v>
      </c>
      <c r="P185" s="40">
        <f t="shared" si="234"/>
        <v>0.007834853762</v>
      </c>
      <c r="Q185" s="41">
        <f t="shared" si="235"/>
        <v>0.01430712426</v>
      </c>
      <c r="R185" s="42">
        <f t="shared" si="236"/>
        <v>2452649.873</v>
      </c>
      <c r="S185" s="42">
        <f t="shared" si="237"/>
        <v>4327751.446</v>
      </c>
      <c r="T185" s="43">
        <f t="shared" si="238"/>
        <v>8039050.489</v>
      </c>
      <c r="U185" s="44">
        <f t="shared" si="239"/>
        <v>442839.5604</v>
      </c>
      <c r="V185" s="48">
        <f t="shared" si="240"/>
        <v>17032290.79</v>
      </c>
      <c r="W185" s="49">
        <f t="shared" si="241"/>
        <v>27592311.07</v>
      </c>
      <c r="X185" s="35"/>
      <c r="Y185" s="12">
        <v>195.1</v>
      </c>
      <c r="Z185" s="39">
        <f t="shared" si="242"/>
        <v>2.257000999</v>
      </c>
      <c r="AA185" s="40">
        <f t="shared" si="243"/>
        <v>3.993155614</v>
      </c>
      <c r="AB185" s="41">
        <f t="shared" si="244"/>
        <v>7.291849381</v>
      </c>
      <c r="AC185" s="42">
        <f t="shared" si="245"/>
        <v>1250031323</v>
      </c>
      <c r="AD185" s="42">
        <f t="shared" si="246"/>
        <v>2205706131</v>
      </c>
      <c r="AE185" s="43">
        <f t="shared" si="247"/>
        <v>4097227666</v>
      </c>
      <c r="AF185" s="44">
        <f t="shared" si="248"/>
        <v>225700099.9</v>
      </c>
      <c r="AG185" s="48">
        <f t="shared" si="249"/>
        <v>8680773073</v>
      </c>
      <c r="AH185" s="49">
        <f t="shared" si="250"/>
        <v>14062852378</v>
      </c>
    </row>
    <row r="186" ht="13.5" customHeight="1">
      <c r="A186" s="32" t="s">
        <v>123</v>
      </c>
      <c r="B186" s="51">
        <v>0.0</v>
      </c>
      <c r="C186" s="12">
        <f t="shared" si="232"/>
        <v>0</v>
      </c>
      <c r="D186" s="12">
        <v>0.3827999999999999</v>
      </c>
      <c r="E186" s="39">
        <v>7.0</v>
      </c>
      <c r="F186" s="40">
        <v>11.0</v>
      </c>
      <c r="G186" s="41">
        <v>56.0</v>
      </c>
      <c r="H186" s="42">
        <v>2.0E-4</v>
      </c>
      <c r="I186" s="42">
        <v>0.11828163270000001</v>
      </c>
      <c r="J186" s="43">
        <v>1.5552000000000001</v>
      </c>
      <c r="K186" s="44">
        <v>0.3</v>
      </c>
      <c r="L186" s="48">
        <v>1.0</v>
      </c>
      <c r="M186" s="49">
        <v>1.3</v>
      </c>
      <c r="N186" s="35"/>
      <c r="O186" s="39">
        <f t="shared" si="233"/>
        <v>0</v>
      </c>
      <c r="P186" s="40">
        <f t="shared" si="234"/>
        <v>0</v>
      </c>
      <c r="Q186" s="41">
        <f t="shared" si="235"/>
        <v>0</v>
      </c>
      <c r="R186" s="42">
        <f t="shared" si="236"/>
        <v>0</v>
      </c>
      <c r="S186" s="42">
        <f t="shared" si="237"/>
        <v>0</v>
      </c>
      <c r="T186" s="43">
        <f t="shared" si="238"/>
        <v>0</v>
      </c>
      <c r="U186" s="44">
        <f t="shared" si="239"/>
        <v>0</v>
      </c>
      <c r="V186" s="48">
        <f t="shared" si="240"/>
        <v>0</v>
      </c>
      <c r="W186" s="49">
        <f t="shared" si="241"/>
        <v>0</v>
      </c>
      <c r="X186" s="35"/>
      <c r="Y186" s="12">
        <v>195.1</v>
      </c>
      <c r="Z186" s="39">
        <f t="shared" si="242"/>
        <v>0</v>
      </c>
      <c r="AA186" s="40">
        <f t="shared" si="243"/>
        <v>0</v>
      </c>
      <c r="AB186" s="41">
        <f t="shared" si="244"/>
        <v>0</v>
      </c>
      <c r="AC186" s="42">
        <f t="shared" si="245"/>
        <v>0</v>
      </c>
      <c r="AD186" s="42">
        <f t="shared" si="246"/>
        <v>0</v>
      </c>
      <c r="AE186" s="43">
        <f t="shared" si="247"/>
        <v>0</v>
      </c>
      <c r="AF186" s="44">
        <f t="shared" si="248"/>
        <v>0</v>
      </c>
      <c r="AG186" s="48">
        <f t="shared" si="249"/>
        <v>0</v>
      </c>
      <c r="AH186" s="49">
        <f t="shared" si="250"/>
        <v>0</v>
      </c>
    </row>
    <row r="187" ht="13.5" customHeight="1">
      <c r="A187" s="32" t="s">
        <v>124</v>
      </c>
      <c r="B187" s="12">
        <v>1.641</v>
      </c>
      <c r="C187" s="12">
        <f t="shared" si="232"/>
        <v>0.00900747604</v>
      </c>
      <c r="D187" s="12">
        <v>0.3827999999999999</v>
      </c>
      <c r="E187" s="39">
        <v>8.0</v>
      </c>
      <c r="F187" s="40">
        <v>12.0</v>
      </c>
      <c r="G187" s="41">
        <v>35.0</v>
      </c>
      <c r="H187" s="42">
        <v>2.0E-4</v>
      </c>
      <c r="I187" s="42">
        <v>0.11834814810000001</v>
      </c>
      <c r="J187" s="43">
        <v>1.5552000000000001</v>
      </c>
      <c r="K187" s="44">
        <v>0.3</v>
      </c>
      <c r="L187" s="48">
        <v>1.0</v>
      </c>
      <c r="M187" s="49">
        <v>1.3</v>
      </c>
      <c r="N187" s="35"/>
      <c r="O187" s="39">
        <f t="shared" si="233"/>
        <v>0.00002758449463</v>
      </c>
      <c r="P187" s="40">
        <f t="shared" si="234"/>
        <v>0.00004137674194</v>
      </c>
      <c r="Q187" s="41">
        <f t="shared" si="235"/>
        <v>0.000120682164</v>
      </c>
      <c r="R187" s="42">
        <f t="shared" si="236"/>
        <v>2.482604516</v>
      </c>
      <c r="S187" s="42">
        <f t="shared" si="237"/>
        <v>1469.058235</v>
      </c>
      <c r="T187" s="43">
        <f t="shared" si="238"/>
        <v>19304.73272</v>
      </c>
      <c r="U187" s="44">
        <f t="shared" si="239"/>
        <v>1034.418548</v>
      </c>
      <c r="V187" s="48">
        <f t="shared" si="240"/>
        <v>3448.061828</v>
      </c>
      <c r="W187" s="49">
        <f t="shared" si="241"/>
        <v>4482.480377</v>
      </c>
      <c r="X187" s="35"/>
      <c r="Y187" s="12">
        <v>195.1</v>
      </c>
      <c r="Z187" s="39">
        <f t="shared" si="242"/>
        <v>0.0140588686</v>
      </c>
      <c r="AA187" s="40">
        <f t="shared" si="243"/>
        <v>0.02108830291</v>
      </c>
      <c r="AB187" s="41">
        <f t="shared" si="244"/>
        <v>0.06150755014</v>
      </c>
      <c r="AC187" s="42">
        <f t="shared" si="245"/>
        <v>1265.298174</v>
      </c>
      <c r="AD187" s="42">
        <f t="shared" si="246"/>
        <v>748728.4786</v>
      </c>
      <c r="AE187" s="43">
        <f t="shared" si="247"/>
        <v>9838958.604</v>
      </c>
      <c r="AF187" s="44">
        <f t="shared" si="248"/>
        <v>527207.5726</v>
      </c>
      <c r="AG187" s="48">
        <f t="shared" si="249"/>
        <v>1757358.575</v>
      </c>
      <c r="AH187" s="49">
        <f t="shared" si="250"/>
        <v>2284566.148</v>
      </c>
    </row>
    <row r="188" ht="13.5" customHeight="1">
      <c r="A188" s="32" t="s">
        <v>125</v>
      </c>
      <c r="B188" s="12">
        <v>4.537</v>
      </c>
      <c r="C188" s="12">
        <f t="shared" si="232"/>
        <v>0.02490366776</v>
      </c>
      <c r="D188" s="12">
        <v>0.3827999999999999</v>
      </c>
      <c r="E188" s="39">
        <v>18.0</v>
      </c>
      <c r="F188" s="40">
        <v>48.0</v>
      </c>
      <c r="G188" s="41">
        <v>180.0</v>
      </c>
      <c r="H188" s="42">
        <v>0.0064</v>
      </c>
      <c r="I188" s="42">
        <v>0.17932592590000002</v>
      </c>
      <c r="J188" s="43">
        <v>1.857</v>
      </c>
      <c r="K188" s="44">
        <v>0.3</v>
      </c>
      <c r="L188" s="45">
        <v>10.0</v>
      </c>
      <c r="M188" s="46">
        <v>15.0</v>
      </c>
      <c r="N188" s="35"/>
      <c r="O188" s="39">
        <f t="shared" si="233"/>
        <v>0.0001715962323</v>
      </c>
      <c r="P188" s="40">
        <f t="shared" si="234"/>
        <v>0.0004575899529</v>
      </c>
      <c r="Q188" s="41">
        <f t="shared" si="235"/>
        <v>0.001715962323</v>
      </c>
      <c r="R188" s="42">
        <f t="shared" si="236"/>
        <v>219.6431774</v>
      </c>
      <c r="S188" s="42">
        <f t="shared" si="237"/>
        <v>6154.330649</v>
      </c>
      <c r="T188" s="43">
        <f t="shared" si="238"/>
        <v>63730.84069</v>
      </c>
      <c r="U188" s="44">
        <f t="shared" si="239"/>
        <v>2859.937206</v>
      </c>
      <c r="V188" s="48">
        <f t="shared" si="240"/>
        <v>95331.24019</v>
      </c>
      <c r="W188" s="49">
        <f t="shared" si="241"/>
        <v>142996.8603</v>
      </c>
      <c r="X188" s="35"/>
      <c r="Y188" s="12">
        <v>195.1</v>
      </c>
      <c r="Z188" s="39">
        <f t="shared" si="242"/>
        <v>0.08745670044</v>
      </c>
      <c r="AA188" s="40">
        <f t="shared" si="243"/>
        <v>0.2332178678</v>
      </c>
      <c r="AB188" s="41">
        <f t="shared" si="244"/>
        <v>0.8745670044</v>
      </c>
      <c r="AC188" s="42">
        <f t="shared" si="245"/>
        <v>111944.5766</v>
      </c>
      <c r="AD188" s="42">
        <f t="shared" si="246"/>
        <v>3136650.757</v>
      </c>
      <c r="AE188" s="43">
        <f t="shared" si="247"/>
        <v>32481418.54</v>
      </c>
      <c r="AF188" s="44">
        <f t="shared" si="248"/>
        <v>1457611.674</v>
      </c>
      <c r="AG188" s="48">
        <f t="shared" si="249"/>
        <v>48587055.8</v>
      </c>
      <c r="AH188" s="49">
        <f t="shared" si="250"/>
        <v>72880583.7</v>
      </c>
    </row>
    <row r="189" ht="13.5" customHeight="1">
      <c r="A189" s="32" t="s">
        <v>126</v>
      </c>
      <c r="B189" s="12">
        <v>0.001</v>
      </c>
      <c r="C189" s="12">
        <f t="shared" si="232"/>
        <v>0.000005489016478</v>
      </c>
      <c r="D189" s="12">
        <v>0.3827999999999999</v>
      </c>
      <c r="E189" s="39">
        <v>6.0</v>
      </c>
      <c r="F189" s="40">
        <v>38.0</v>
      </c>
      <c r="G189" s="41">
        <v>79.0</v>
      </c>
      <c r="H189" s="42">
        <v>0.0073</v>
      </c>
      <c r="I189" s="42">
        <v>0.4548123288</v>
      </c>
      <c r="J189" s="43">
        <v>2.313</v>
      </c>
      <c r="K189" s="44">
        <v>0.3</v>
      </c>
      <c r="L189" s="45">
        <v>2.5</v>
      </c>
      <c r="M189" s="46">
        <v>5.1</v>
      </c>
      <c r="N189" s="35"/>
      <c r="O189" s="39">
        <f t="shared" si="233"/>
        <v>0.00000001260717305</v>
      </c>
      <c r="P189" s="40">
        <f t="shared" si="234"/>
        <v>0.0000000798454293</v>
      </c>
      <c r="Q189" s="41">
        <f t="shared" si="235"/>
        <v>0.0000001659944451</v>
      </c>
      <c r="R189" s="42">
        <f t="shared" si="236"/>
        <v>0.05521941794</v>
      </c>
      <c r="S189" s="42">
        <f t="shared" si="237"/>
        <v>3.44033864</v>
      </c>
      <c r="T189" s="43">
        <f t="shared" si="238"/>
        <v>17.49623475</v>
      </c>
      <c r="U189" s="44">
        <f t="shared" si="239"/>
        <v>0.6303586523</v>
      </c>
      <c r="V189" s="48">
        <f t="shared" si="240"/>
        <v>5.252988769</v>
      </c>
      <c r="W189" s="49">
        <f t="shared" si="241"/>
        <v>10.71609709</v>
      </c>
      <c r="X189" s="35"/>
      <c r="Y189" s="12">
        <v>195.1</v>
      </c>
      <c r="Z189" s="39">
        <f t="shared" si="242"/>
        <v>0.000006425442689</v>
      </c>
      <c r="AA189" s="40">
        <f t="shared" si="243"/>
        <v>0.00004069447036</v>
      </c>
      <c r="AB189" s="41">
        <f t="shared" si="244"/>
        <v>0.00008460166207</v>
      </c>
      <c r="AC189" s="42">
        <f t="shared" si="245"/>
        <v>28.14343898</v>
      </c>
      <c r="AD189" s="42">
        <f t="shared" si="246"/>
        <v>1753.422332</v>
      </c>
      <c r="AE189" s="43">
        <f t="shared" si="247"/>
        <v>8917.229364</v>
      </c>
      <c r="AF189" s="44">
        <f t="shared" si="248"/>
        <v>321.2721345</v>
      </c>
      <c r="AG189" s="48">
        <f t="shared" si="249"/>
        <v>2677.267787</v>
      </c>
      <c r="AH189" s="49">
        <f t="shared" si="250"/>
        <v>5461.626286</v>
      </c>
    </row>
    <row r="190" ht="13.5" customHeight="1">
      <c r="A190" s="32" t="s">
        <v>127</v>
      </c>
      <c r="B190" s="51">
        <v>0.0</v>
      </c>
      <c r="C190" s="12">
        <f t="shared" si="232"/>
        <v>0</v>
      </c>
      <c r="D190" s="12">
        <v>0.3827999999999999</v>
      </c>
      <c r="E190" s="52">
        <v>8.8</v>
      </c>
      <c r="F190" s="53">
        <v>27.0</v>
      </c>
      <c r="G190" s="54">
        <v>63.0</v>
      </c>
      <c r="H190" s="55">
        <v>0.118</v>
      </c>
      <c r="I190" s="55">
        <v>0.9284059041</v>
      </c>
      <c r="J190" s="56">
        <v>3.734</v>
      </c>
      <c r="K190" s="57">
        <v>7.8</v>
      </c>
      <c r="L190" s="58">
        <v>15.0</v>
      </c>
      <c r="M190" s="59">
        <v>19.3</v>
      </c>
      <c r="N190" s="35"/>
      <c r="O190" s="39">
        <f t="shared" si="233"/>
        <v>0</v>
      </c>
      <c r="P190" s="40">
        <f t="shared" si="234"/>
        <v>0</v>
      </c>
      <c r="Q190" s="41">
        <f t="shared" si="235"/>
        <v>0</v>
      </c>
      <c r="R190" s="42">
        <f t="shared" si="236"/>
        <v>0</v>
      </c>
      <c r="S190" s="42">
        <f t="shared" si="237"/>
        <v>0</v>
      </c>
      <c r="T190" s="43">
        <f t="shared" si="238"/>
        <v>0</v>
      </c>
      <c r="U190" s="44">
        <f t="shared" si="239"/>
        <v>0</v>
      </c>
      <c r="V190" s="48">
        <f t="shared" si="240"/>
        <v>0</v>
      </c>
      <c r="W190" s="49">
        <f t="shared" si="241"/>
        <v>0</v>
      </c>
      <c r="X190" s="35"/>
      <c r="Y190" s="12">
        <v>195.1</v>
      </c>
      <c r="Z190" s="39">
        <f t="shared" si="242"/>
        <v>0</v>
      </c>
      <c r="AA190" s="40">
        <f t="shared" si="243"/>
        <v>0</v>
      </c>
      <c r="AB190" s="41">
        <f t="shared" si="244"/>
        <v>0</v>
      </c>
      <c r="AC190" s="42">
        <f t="shared" si="245"/>
        <v>0</v>
      </c>
      <c r="AD190" s="42">
        <f t="shared" si="246"/>
        <v>0</v>
      </c>
      <c r="AE190" s="43">
        <f t="shared" si="247"/>
        <v>0</v>
      </c>
      <c r="AF190" s="44">
        <f t="shared" si="248"/>
        <v>0</v>
      </c>
      <c r="AG190" s="48">
        <f t="shared" si="249"/>
        <v>0</v>
      </c>
      <c r="AH190" s="49">
        <f t="shared" si="250"/>
        <v>0</v>
      </c>
    </row>
    <row r="191" ht="13.5" customHeight="1">
      <c r="A191" s="60" t="s">
        <v>133</v>
      </c>
      <c r="B191" s="61">
        <f>SUM(B180:B190)</f>
        <v>182.182</v>
      </c>
      <c r="C191" s="21"/>
      <c r="D191" s="21"/>
      <c r="E191" s="60"/>
      <c r="F191" s="60"/>
      <c r="G191" s="60"/>
      <c r="H191" s="60"/>
      <c r="I191" s="60"/>
      <c r="J191" s="60"/>
      <c r="K191" s="60"/>
      <c r="L191" s="60"/>
      <c r="M191" s="60"/>
      <c r="N191" s="60"/>
      <c r="O191" s="61">
        <f t="shared" ref="O191:W191" si="251">SUM(O180:O190)</f>
        <v>0.1611221741</v>
      </c>
      <c r="P191" s="61">
        <f t="shared" si="251"/>
        <v>0.1907695195</v>
      </c>
      <c r="Q191" s="61">
        <f t="shared" si="251"/>
        <v>0.2789917849</v>
      </c>
      <c r="R191" s="61">
        <f t="shared" si="251"/>
        <v>2558564.017</v>
      </c>
      <c r="S191" s="61">
        <f t="shared" si="251"/>
        <v>5694239.724</v>
      </c>
      <c r="T191" s="61">
        <f t="shared" si="251"/>
        <v>60305417.47</v>
      </c>
      <c r="U191" s="61">
        <f t="shared" si="251"/>
        <v>538825.5331</v>
      </c>
      <c r="V191" s="61">
        <f t="shared" si="251"/>
        <v>17721278.47</v>
      </c>
      <c r="W191" s="61">
        <f t="shared" si="251"/>
        <v>29399147.37</v>
      </c>
      <c r="X191" s="60"/>
      <c r="Y191" s="35"/>
      <c r="Z191" s="61">
        <f t="shared" ref="Z191:AH191" si="252">SUM(Z180:Z190)</f>
        <v>82.11843302</v>
      </c>
      <c r="AA191" s="61">
        <f t="shared" si="252"/>
        <v>97.22866575</v>
      </c>
      <c r="AB191" s="61">
        <f t="shared" si="252"/>
        <v>142.1925215</v>
      </c>
      <c r="AC191" s="61">
        <f t="shared" si="252"/>
        <v>1304012121</v>
      </c>
      <c r="AD191" s="61">
        <f t="shared" si="252"/>
        <v>2902158229</v>
      </c>
      <c r="AE191" s="61">
        <f t="shared" si="252"/>
        <v>30735598087</v>
      </c>
      <c r="AF191" s="61">
        <f t="shared" si="252"/>
        <v>274620850.4</v>
      </c>
      <c r="AG191" s="61">
        <f t="shared" si="252"/>
        <v>9031926407</v>
      </c>
      <c r="AH191" s="61">
        <f t="shared" si="252"/>
        <v>14983734723</v>
      </c>
    </row>
    <row r="192" ht="13.5" customHeight="1">
      <c r="A192" s="35"/>
      <c r="B192" s="35"/>
      <c r="C192" s="12"/>
      <c r="D192" s="12"/>
      <c r="E192" s="35"/>
      <c r="F192" s="35"/>
      <c r="G192" s="35"/>
      <c r="H192" s="35"/>
      <c r="I192" s="35"/>
      <c r="J192" s="35"/>
      <c r="K192" s="35"/>
      <c r="L192" s="35"/>
      <c r="M192" s="35"/>
      <c r="N192" s="35"/>
      <c r="O192" s="35"/>
      <c r="P192" s="35"/>
      <c r="Q192" s="35"/>
      <c r="R192" s="35"/>
      <c r="S192" s="35"/>
      <c r="T192" s="35"/>
      <c r="U192" s="35"/>
      <c r="V192" s="35"/>
      <c r="W192" s="35"/>
      <c r="X192" s="35"/>
      <c r="Y192" s="35"/>
      <c r="Z192" s="35"/>
      <c r="AA192" s="35"/>
      <c r="AB192" s="35"/>
      <c r="AC192" s="35"/>
      <c r="AD192" s="35"/>
      <c r="AE192" s="35"/>
      <c r="AF192" s="35"/>
      <c r="AG192" s="35"/>
      <c r="AH192" s="35"/>
    </row>
    <row r="193" ht="13.5" customHeight="1">
      <c r="A193" s="62" t="s">
        <v>135</v>
      </c>
      <c r="B193" s="35"/>
      <c r="C193" s="12"/>
      <c r="D193" s="12"/>
      <c r="E193" s="35"/>
      <c r="F193" s="35"/>
      <c r="G193" s="35"/>
      <c r="H193" s="35"/>
      <c r="I193" s="35"/>
      <c r="J193" s="35"/>
      <c r="K193" s="35"/>
      <c r="L193" s="35"/>
      <c r="M193" s="35"/>
      <c r="N193" s="35"/>
      <c r="O193" s="35"/>
      <c r="P193" s="35"/>
      <c r="Q193" s="35"/>
      <c r="R193" s="35"/>
      <c r="S193" s="35"/>
      <c r="T193" s="35"/>
      <c r="U193" s="35"/>
      <c r="V193" s="35"/>
      <c r="W193" s="35"/>
      <c r="X193" s="35"/>
      <c r="Y193" s="35"/>
      <c r="Z193" s="35"/>
      <c r="AA193" s="35"/>
      <c r="AB193" s="35"/>
      <c r="AC193" s="35"/>
      <c r="AD193" s="35"/>
      <c r="AE193" s="35"/>
      <c r="AF193" s="35"/>
      <c r="AG193" s="35"/>
      <c r="AH193" s="35"/>
    </row>
    <row r="194" ht="13.5" customHeight="1">
      <c r="A194" s="12" t="s">
        <v>105</v>
      </c>
      <c r="C194" s="12"/>
      <c r="D194" s="12"/>
      <c r="E194" s="36" t="s">
        <v>129</v>
      </c>
      <c r="F194" s="3"/>
      <c r="G194" s="4"/>
      <c r="H194" s="37" t="s">
        <v>130</v>
      </c>
      <c r="I194" s="3"/>
      <c r="J194" s="4"/>
      <c r="K194" s="38" t="s">
        <v>131</v>
      </c>
      <c r="L194" s="3"/>
      <c r="M194" s="4"/>
      <c r="N194" s="35"/>
      <c r="O194" s="36" t="s">
        <v>110</v>
      </c>
      <c r="P194" s="3"/>
      <c r="Q194" s="4"/>
      <c r="R194" s="37" t="s">
        <v>111</v>
      </c>
      <c r="S194" s="3"/>
      <c r="T194" s="4"/>
      <c r="U194" s="38" t="s">
        <v>112</v>
      </c>
      <c r="V194" s="3"/>
      <c r="W194" s="4"/>
      <c r="X194" s="35"/>
      <c r="Y194" s="35"/>
      <c r="Z194" s="36" t="s">
        <v>110</v>
      </c>
      <c r="AA194" s="3"/>
      <c r="AB194" s="4"/>
      <c r="AC194" s="37" t="s">
        <v>111</v>
      </c>
      <c r="AD194" s="3"/>
      <c r="AE194" s="4"/>
      <c r="AF194" s="38" t="s">
        <v>112</v>
      </c>
      <c r="AG194" s="3"/>
      <c r="AH194" s="4"/>
    </row>
    <row r="195" ht="13.5" customHeight="1">
      <c r="A195" s="12" t="s">
        <v>94</v>
      </c>
      <c r="B195" s="12" t="s">
        <v>114</v>
      </c>
      <c r="C195" s="12" t="s">
        <v>115</v>
      </c>
      <c r="D195" s="12"/>
      <c r="E195" s="39" t="s">
        <v>12</v>
      </c>
      <c r="F195" s="40" t="s">
        <v>13</v>
      </c>
      <c r="G195" s="41" t="s">
        <v>14</v>
      </c>
      <c r="H195" s="42" t="s">
        <v>12</v>
      </c>
      <c r="I195" s="42" t="s">
        <v>13</v>
      </c>
      <c r="J195" s="43" t="s">
        <v>14</v>
      </c>
      <c r="K195" s="44" t="s">
        <v>12</v>
      </c>
      <c r="L195" s="45" t="s">
        <v>116</v>
      </c>
      <c r="M195" s="46" t="s">
        <v>14</v>
      </c>
      <c r="N195" s="35"/>
      <c r="O195" s="39" t="s">
        <v>12</v>
      </c>
      <c r="P195" s="40" t="s">
        <v>13</v>
      </c>
      <c r="Q195" s="41" t="s">
        <v>14</v>
      </c>
      <c r="R195" s="42" t="s">
        <v>12</v>
      </c>
      <c r="S195" s="42" t="s">
        <v>13</v>
      </c>
      <c r="T195" s="43" t="s">
        <v>14</v>
      </c>
      <c r="U195" s="44" t="s">
        <v>12</v>
      </c>
      <c r="V195" s="45" t="s">
        <v>116</v>
      </c>
      <c r="W195" s="46" t="s">
        <v>14</v>
      </c>
      <c r="X195" s="35"/>
      <c r="Y195" s="35"/>
      <c r="Z195" s="39" t="s">
        <v>12</v>
      </c>
      <c r="AA195" s="40" t="s">
        <v>13</v>
      </c>
      <c r="AB195" s="41" t="s">
        <v>14</v>
      </c>
      <c r="AC195" s="42" t="s">
        <v>12</v>
      </c>
      <c r="AD195" s="42" t="s">
        <v>13</v>
      </c>
      <c r="AE195" s="43" t="s">
        <v>14</v>
      </c>
      <c r="AF195" s="44" t="s">
        <v>12</v>
      </c>
      <c r="AG195" s="45" t="s">
        <v>116</v>
      </c>
      <c r="AH195" s="46" t="s">
        <v>14</v>
      </c>
    </row>
    <row r="196" ht="13.5" customHeight="1">
      <c r="A196" s="47" t="s">
        <v>117</v>
      </c>
      <c r="B196" s="12">
        <v>0.0</v>
      </c>
      <c r="C196" s="12">
        <f t="shared" ref="C196:C206" si="253">B196/$B$207</f>
        <v>0</v>
      </c>
      <c r="D196" s="12">
        <v>0.3827999999999999</v>
      </c>
      <c r="E196" s="39">
        <v>740.0</v>
      </c>
      <c r="F196" s="40">
        <v>820.0</v>
      </c>
      <c r="G196" s="41">
        <v>910.0</v>
      </c>
      <c r="H196" s="42">
        <v>0.079</v>
      </c>
      <c r="I196" s="42">
        <v>1.1480588235000002</v>
      </c>
      <c r="J196" s="43">
        <v>3.654</v>
      </c>
      <c r="K196" s="44">
        <v>0.2</v>
      </c>
      <c r="L196" s="48">
        <v>5.0</v>
      </c>
      <c r="M196" s="49">
        <v>15.0</v>
      </c>
      <c r="N196" s="35"/>
      <c r="O196" s="39">
        <f t="shared" ref="O196:O206" si="254">C196*D196*E196*10^(-3)</f>
        <v>0</v>
      </c>
      <c r="P196" s="40">
        <f t="shared" ref="P196:P206" si="255">C196*D196*F196*10^(-3)</f>
        <v>0</v>
      </c>
      <c r="Q196" s="41">
        <f t="shared" ref="Q196:Q206" si="256">C196*D196*G196*10^(-3)</f>
        <v>0</v>
      </c>
      <c r="R196" s="42">
        <f t="shared" ref="R196:R206" si="257">(C196*D196*H196*3.6*10^(-3))*10^(9)</f>
        <v>0</v>
      </c>
      <c r="S196" s="42">
        <f t="shared" ref="S196:S206" si="258">(C196*D196*I196*3.6*10^(-3))*10^(9)</f>
        <v>0</v>
      </c>
      <c r="T196" s="43">
        <f t="shared" ref="T196:T206" si="259">(C196*D196*J196*3.6*10^(-3))*10^(9)</f>
        <v>0</v>
      </c>
      <c r="U196" s="44">
        <f t="shared" ref="U196:U206" si="260">C196*D196*10^(-3)*K196*10^9</f>
        <v>0</v>
      </c>
      <c r="V196" s="48">
        <f t="shared" ref="V196:V206" si="261">C196*D196*10^(-3)*L196*10^9</f>
        <v>0</v>
      </c>
      <c r="W196" s="49">
        <f t="shared" ref="W196:W206" si="262">C196*D196*10^(-3)*M196*10^9</f>
        <v>0</v>
      </c>
      <c r="X196" s="35"/>
      <c r="Y196" s="12">
        <v>13.0</v>
      </c>
      <c r="Z196" s="39">
        <f t="shared" ref="Z196:Z206" si="263">C196*Y196*E196*10^(-3)</f>
        <v>0</v>
      </c>
      <c r="AA196" s="40">
        <f t="shared" ref="AA196:AA206" si="264">C196*Y196*F196*10^(-3)</f>
        <v>0</v>
      </c>
      <c r="AB196" s="41">
        <f t="shared" ref="AB196:AB206" si="265">C196*Y196*G196*10^(-3)</f>
        <v>0</v>
      </c>
      <c r="AC196" s="42">
        <f t="shared" ref="AC196:AC206" si="266">(C196*Y196*H196*3.6*10^(-3))*10^(9)</f>
        <v>0</v>
      </c>
      <c r="AD196" s="42">
        <f t="shared" ref="AD196:AD206" si="267">(C196*Y196*I196*3.6*10^(-3))*10^(9)</f>
        <v>0</v>
      </c>
      <c r="AE196" s="43">
        <f t="shared" ref="AE196:AE206" si="268">(C196*Y196*J196*3.6*10^(-3))*10^(9)</f>
        <v>0</v>
      </c>
      <c r="AF196" s="44">
        <f t="shared" ref="AF196:AF206" si="269">C196*Y196*10^(-3)*K196*10^9</f>
        <v>0</v>
      </c>
      <c r="AG196" s="48">
        <f t="shared" ref="AG196:AG206" si="270">C196*Y196*10^(-3)*L196*10^9</f>
        <v>0</v>
      </c>
      <c r="AH196" s="49">
        <f t="shared" ref="AH196:AH206" si="271">C196*Y196*10^(-3)*M196*10^9</f>
        <v>0</v>
      </c>
    </row>
    <row r="197" ht="13.5" customHeight="1">
      <c r="A197" s="47" t="s">
        <v>118</v>
      </c>
      <c r="B197" s="12">
        <v>0.002</v>
      </c>
      <c r="C197" s="12">
        <f t="shared" si="253"/>
        <v>0.00003377636668</v>
      </c>
      <c r="D197" s="12">
        <v>0.3827999999999999</v>
      </c>
      <c r="E197" s="39">
        <v>657.0</v>
      </c>
      <c r="F197" s="40">
        <v>702.0</v>
      </c>
      <c r="G197" s="41">
        <v>866.0</v>
      </c>
      <c r="H197" s="42">
        <v>0.214</v>
      </c>
      <c r="I197" s="42">
        <v>0.82</v>
      </c>
      <c r="J197" s="43">
        <v>2.7439999999999998</v>
      </c>
      <c r="K197" s="44">
        <v>0.1</v>
      </c>
      <c r="L197" s="45">
        <v>0.4</v>
      </c>
      <c r="M197" s="46">
        <v>0.6</v>
      </c>
      <c r="N197" s="35"/>
      <c r="O197" s="39">
        <f t="shared" si="254"/>
        <v>0.000008494742709</v>
      </c>
      <c r="P197" s="40">
        <f t="shared" si="255"/>
        <v>0.000009076574401</v>
      </c>
      <c r="Q197" s="41">
        <f t="shared" si="256"/>
        <v>0.00001119702768</v>
      </c>
      <c r="R197" s="42">
        <f t="shared" si="257"/>
        <v>9.960958573</v>
      </c>
      <c r="S197" s="42">
        <f t="shared" si="258"/>
        <v>38.16815902</v>
      </c>
      <c r="T197" s="43">
        <f t="shared" si="259"/>
        <v>127.7236931</v>
      </c>
      <c r="U197" s="44">
        <f t="shared" si="260"/>
        <v>1.292959316</v>
      </c>
      <c r="V197" s="48">
        <f t="shared" si="261"/>
        <v>5.171837265</v>
      </c>
      <c r="W197" s="49">
        <f t="shared" si="262"/>
        <v>7.757755898</v>
      </c>
      <c r="X197" s="35"/>
      <c r="Y197" s="12">
        <v>13.0</v>
      </c>
      <c r="Z197" s="39">
        <f t="shared" si="263"/>
        <v>0.0002884839478</v>
      </c>
      <c r="AA197" s="40">
        <f t="shared" si="264"/>
        <v>0.0003082431223</v>
      </c>
      <c r="AB197" s="41">
        <f t="shared" si="265"/>
        <v>0.000380254336</v>
      </c>
      <c r="AC197" s="42">
        <f t="shared" si="266"/>
        <v>338.2770675</v>
      </c>
      <c r="AD197" s="42">
        <f t="shared" si="267"/>
        <v>1296.201848</v>
      </c>
      <c r="AE197" s="43">
        <f t="shared" si="268"/>
        <v>4337.533987</v>
      </c>
      <c r="AF197" s="44">
        <f t="shared" si="269"/>
        <v>43.90927668</v>
      </c>
      <c r="AG197" s="48">
        <f t="shared" si="270"/>
        <v>175.6371067</v>
      </c>
      <c r="AH197" s="49">
        <f t="shared" si="271"/>
        <v>263.4556601</v>
      </c>
    </row>
    <row r="198" ht="13.5" customHeight="1">
      <c r="A198" s="47" t="s">
        <v>119</v>
      </c>
      <c r="B198" s="12">
        <v>0.0</v>
      </c>
      <c r="C198" s="12">
        <f t="shared" si="253"/>
        <v>0</v>
      </c>
      <c r="D198" s="12">
        <v>0.3827999999999999</v>
      </c>
      <c r="E198" s="39">
        <v>410.0</v>
      </c>
      <c r="F198" s="40">
        <v>490.0</v>
      </c>
      <c r="G198" s="41">
        <v>650.0</v>
      </c>
      <c r="H198" s="42">
        <v>0.076</v>
      </c>
      <c r="I198" s="42">
        <v>0.5820000000000001</v>
      </c>
      <c r="J198" s="43">
        <v>2.794</v>
      </c>
      <c r="K198" s="44">
        <v>0.1</v>
      </c>
      <c r="L198" s="45">
        <v>0.2</v>
      </c>
      <c r="M198" s="46">
        <v>1.0</v>
      </c>
      <c r="N198" s="35"/>
      <c r="O198" s="39">
        <f t="shared" si="254"/>
        <v>0</v>
      </c>
      <c r="P198" s="40">
        <f t="shared" si="255"/>
        <v>0</v>
      </c>
      <c r="Q198" s="41">
        <f t="shared" si="256"/>
        <v>0</v>
      </c>
      <c r="R198" s="42">
        <f t="shared" si="257"/>
        <v>0</v>
      </c>
      <c r="S198" s="42">
        <f t="shared" si="258"/>
        <v>0</v>
      </c>
      <c r="T198" s="43">
        <f t="shared" si="259"/>
        <v>0</v>
      </c>
      <c r="U198" s="44">
        <f t="shared" si="260"/>
        <v>0</v>
      </c>
      <c r="V198" s="48">
        <f t="shared" si="261"/>
        <v>0</v>
      </c>
      <c r="W198" s="49">
        <f t="shared" si="262"/>
        <v>0</v>
      </c>
      <c r="X198" s="35"/>
      <c r="Y198" s="12">
        <v>13.0</v>
      </c>
      <c r="Z198" s="39">
        <f t="shared" si="263"/>
        <v>0</v>
      </c>
      <c r="AA198" s="40">
        <f t="shared" si="264"/>
        <v>0</v>
      </c>
      <c r="AB198" s="41">
        <f t="shared" si="265"/>
        <v>0</v>
      </c>
      <c r="AC198" s="42">
        <f t="shared" si="266"/>
        <v>0</v>
      </c>
      <c r="AD198" s="42">
        <f t="shared" si="267"/>
        <v>0</v>
      </c>
      <c r="AE198" s="43">
        <f t="shared" si="268"/>
        <v>0</v>
      </c>
      <c r="AF198" s="44">
        <f t="shared" si="269"/>
        <v>0</v>
      </c>
      <c r="AG198" s="48">
        <f t="shared" si="270"/>
        <v>0</v>
      </c>
      <c r="AH198" s="49">
        <f t="shared" si="271"/>
        <v>0</v>
      </c>
    </row>
    <row r="199" ht="13.5" customHeight="1">
      <c r="A199" s="47" t="s">
        <v>120</v>
      </c>
      <c r="B199" s="12">
        <v>0.0</v>
      </c>
      <c r="C199" s="12">
        <f t="shared" si="253"/>
        <v>0</v>
      </c>
      <c r="D199" s="12">
        <v>0.3827999999999999</v>
      </c>
      <c r="E199" s="39">
        <v>3.7</v>
      </c>
      <c r="F199" s="40">
        <v>12.0</v>
      </c>
      <c r="G199" s="41">
        <v>110.0</v>
      </c>
      <c r="H199" s="42">
        <v>0.018</v>
      </c>
      <c r="I199" s="42">
        <v>0.2478118532</v>
      </c>
      <c r="J199" s="43">
        <v>3.004</v>
      </c>
      <c r="K199" s="44">
        <v>0.1</v>
      </c>
      <c r="L199" s="45">
        <v>0.1</v>
      </c>
      <c r="M199" s="46">
        <v>1.0</v>
      </c>
      <c r="N199" s="35"/>
      <c r="O199" s="39">
        <f t="shared" si="254"/>
        <v>0</v>
      </c>
      <c r="P199" s="40">
        <f t="shared" si="255"/>
        <v>0</v>
      </c>
      <c r="Q199" s="41">
        <f t="shared" si="256"/>
        <v>0</v>
      </c>
      <c r="R199" s="42">
        <f t="shared" si="257"/>
        <v>0</v>
      </c>
      <c r="S199" s="42">
        <f t="shared" si="258"/>
        <v>0</v>
      </c>
      <c r="T199" s="43">
        <f t="shared" si="259"/>
        <v>0</v>
      </c>
      <c r="U199" s="44">
        <f t="shared" si="260"/>
        <v>0</v>
      </c>
      <c r="V199" s="48">
        <f t="shared" si="261"/>
        <v>0</v>
      </c>
      <c r="W199" s="49">
        <f t="shared" si="262"/>
        <v>0</v>
      </c>
      <c r="X199" s="35"/>
      <c r="Y199" s="12">
        <v>13.0</v>
      </c>
      <c r="Z199" s="39">
        <f t="shared" si="263"/>
        <v>0</v>
      </c>
      <c r="AA199" s="40">
        <f t="shared" si="264"/>
        <v>0</v>
      </c>
      <c r="AB199" s="41">
        <f t="shared" si="265"/>
        <v>0</v>
      </c>
      <c r="AC199" s="42">
        <f t="shared" si="266"/>
        <v>0</v>
      </c>
      <c r="AD199" s="42">
        <f t="shared" si="267"/>
        <v>0</v>
      </c>
      <c r="AE199" s="43">
        <f t="shared" si="268"/>
        <v>0</v>
      </c>
      <c r="AF199" s="44">
        <f t="shared" si="269"/>
        <v>0</v>
      </c>
      <c r="AG199" s="48">
        <f t="shared" si="270"/>
        <v>0</v>
      </c>
      <c r="AH199" s="49">
        <f t="shared" si="271"/>
        <v>0</v>
      </c>
    </row>
    <row r="200" ht="13.5" customHeight="1">
      <c r="A200" s="47" t="s">
        <v>121</v>
      </c>
      <c r="B200" s="12">
        <v>59.211</v>
      </c>
      <c r="C200" s="12">
        <f t="shared" si="253"/>
        <v>0.9999662236</v>
      </c>
      <c r="D200" s="12">
        <v>0.3827999999999999</v>
      </c>
      <c r="E200" s="39">
        <v>1.0</v>
      </c>
      <c r="F200" s="40">
        <v>24.0</v>
      </c>
      <c r="G200" s="41">
        <v>2200.0</v>
      </c>
      <c r="H200" s="42">
        <v>0.3</v>
      </c>
      <c r="I200" s="42">
        <v>9.305266939500001</v>
      </c>
      <c r="J200" s="43">
        <v>851.554</v>
      </c>
      <c r="K200" s="44">
        <v>3.3</v>
      </c>
      <c r="L200" s="48">
        <v>10.0</v>
      </c>
      <c r="M200" s="49">
        <v>16.9</v>
      </c>
      <c r="N200" s="35"/>
      <c r="O200" s="39">
        <f t="shared" si="254"/>
        <v>0.0003827870704</v>
      </c>
      <c r="P200" s="40">
        <f t="shared" si="255"/>
        <v>0.00918688969</v>
      </c>
      <c r="Q200" s="41">
        <f t="shared" si="256"/>
        <v>0.8421315549</v>
      </c>
      <c r="R200" s="42">
        <f t="shared" si="257"/>
        <v>413410.036</v>
      </c>
      <c r="S200" s="42">
        <f t="shared" si="258"/>
        <v>12822969.14</v>
      </c>
      <c r="T200" s="43">
        <f t="shared" si="259"/>
        <v>1173469899</v>
      </c>
      <c r="U200" s="44">
        <f t="shared" si="260"/>
        <v>1263197.332</v>
      </c>
      <c r="V200" s="48">
        <f t="shared" si="261"/>
        <v>3827870.704</v>
      </c>
      <c r="W200" s="49">
        <f t="shared" si="262"/>
        <v>6469101.49</v>
      </c>
      <c r="X200" s="35"/>
      <c r="Y200" s="12">
        <v>13.0</v>
      </c>
      <c r="Z200" s="39">
        <f t="shared" si="263"/>
        <v>0.01299956091</v>
      </c>
      <c r="AA200" s="40">
        <f t="shared" si="264"/>
        <v>0.3119894618</v>
      </c>
      <c r="AB200" s="41">
        <f t="shared" si="265"/>
        <v>28.599034</v>
      </c>
      <c r="AC200" s="42">
        <f t="shared" si="266"/>
        <v>14039525.78</v>
      </c>
      <c r="AD200" s="42">
        <f t="shared" si="267"/>
        <v>435471783.6</v>
      </c>
      <c r="AE200" s="43">
        <f t="shared" si="268"/>
        <v>39851381120</v>
      </c>
      <c r="AF200" s="44">
        <f t="shared" si="269"/>
        <v>42898550.99</v>
      </c>
      <c r="AG200" s="48">
        <f t="shared" si="270"/>
        <v>129995609.1</v>
      </c>
      <c r="AH200" s="49">
        <f t="shared" si="271"/>
        <v>219692579.3</v>
      </c>
    </row>
    <row r="201" ht="13.5" customHeight="1">
      <c r="A201" s="47" t="s">
        <v>122</v>
      </c>
      <c r="B201" s="12">
        <v>0.0</v>
      </c>
      <c r="C201" s="12">
        <f t="shared" si="253"/>
        <v>0</v>
      </c>
      <c r="D201" s="12">
        <v>0.3827999999999999</v>
      </c>
      <c r="E201" s="39">
        <v>130.0</v>
      </c>
      <c r="F201" s="40">
        <v>230.0</v>
      </c>
      <c r="G201" s="50">
        <v>420.0</v>
      </c>
      <c r="H201" s="42">
        <v>20.0</v>
      </c>
      <c r="I201" s="42">
        <v>35.2904137931</v>
      </c>
      <c r="J201" s="43">
        <v>65.554</v>
      </c>
      <c r="K201" s="44">
        <v>13.0</v>
      </c>
      <c r="L201" s="48">
        <v>500.0</v>
      </c>
      <c r="M201" s="49">
        <v>810.0</v>
      </c>
      <c r="N201" s="35"/>
      <c r="O201" s="39">
        <f t="shared" si="254"/>
        <v>0</v>
      </c>
      <c r="P201" s="40">
        <f t="shared" si="255"/>
        <v>0</v>
      </c>
      <c r="Q201" s="41">
        <f t="shared" si="256"/>
        <v>0</v>
      </c>
      <c r="R201" s="42">
        <f t="shared" si="257"/>
        <v>0</v>
      </c>
      <c r="S201" s="42">
        <f t="shared" si="258"/>
        <v>0</v>
      </c>
      <c r="T201" s="43">
        <f t="shared" si="259"/>
        <v>0</v>
      </c>
      <c r="U201" s="44">
        <f t="shared" si="260"/>
        <v>0</v>
      </c>
      <c r="V201" s="48">
        <f t="shared" si="261"/>
        <v>0</v>
      </c>
      <c r="W201" s="49">
        <f t="shared" si="262"/>
        <v>0</v>
      </c>
      <c r="X201" s="35"/>
      <c r="Y201" s="12">
        <v>13.0</v>
      </c>
      <c r="Z201" s="39">
        <f t="shared" si="263"/>
        <v>0</v>
      </c>
      <c r="AA201" s="40">
        <f t="shared" si="264"/>
        <v>0</v>
      </c>
      <c r="AB201" s="41">
        <f t="shared" si="265"/>
        <v>0</v>
      </c>
      <c r="AC201" s="42">
        <f t="shared" si="266"/>
        <v>0</v>
      </c>
      <c r="AD201" s="42">
        <f t="shared" si="267"/>
        <v>0</v>
      </c>
      <c r="AE201" s="43">
        <f t="shared" si="268"/>
        <v>0</v>
      </c>
      <c r="AF201" s="44">
        <f t="shared" si="269"/>
        <v>0</v>
      </c>
      <c r="AG201" s="48">
        <f t="shared" si="270"/>
        <v>0</v>
      </c>
      <c r="AH201" s="49">
        <f t="shared" si="271"/>
        <v>0</v>
      </c>
    </row>
    <row r="202" ht="13.5" customHeight="1">
      <c r="A202" s="32" t="s">
        <v>123</v>
      </c>
      <c r="B202" s="12">
        <v>0.0</v>
      </c>
      <c r="C202" s="12">
        <f t="shared" si="253"/>
        <v>0</v>
      </c>
      <c r="D202" s="12">
        <v>0.3827999999999999</v>
      </c>
      <c r="E202" s="39">
        <v>7.0</v>
      </c>
      <c r="F202" s="40">
        <v>11.0</v>
      </c>
      <c r="G202" s="41">
        <v>56.0</v>
      </c>
      <c r="H202" s="42">
        <v>2.0E-4</v>
      </c>
      <c r="I202" s="42">
        <v>0.11828163270000001</v>
      </c>
      <c r="J202" s="43">
        <v>1.5552000000000001</v>
      </c>
      <c r="K202" s="44">
        <v>0.3</v>
      </c>
      <c r="L202" s="48">
        <v>1.0</v>
      </c>
      <c r="M202" s="49">
        <v>1.3</v>
      </c>
      <c r="N202" s="35"/>
      <c r="O202" s="39">
        <f t="shared" si="254"/>
        <v>0</v>
      </c>
      <c r="P202" s="40">
        <f t="shared" si="255"/>
        <v>0</v>
      </c>
      <c r="Q202" s="41">
        <f t="shared" si="256"/>
        <v>0</v>
      </c>
      <c r="R202" s="42">
        <f t="shared" si="257"/>
        <v>0</v>
      </c>
      <c r="S202" s="42">
        <f t="shared" si="258"/>
        <v>0</v>
      </c>
      <c r="T202" s="43">
        <f t="shared" si="259"/>
        <v>0</v>
      </c>
      <c r="U202" s="44">
        <f t="shared" si="260"/>
        <v>0</v>
      </c>
      <c r="V202" s="48">
        <f t="shared" si="261"/>
        <v>0</v>
      </c>
      <c r="W202" s="49">
        <f t="shared" si="262"/>
        <v>0</v>
      </c>
      <c r="X202" s="35"/>
      <c r="Y202" s="12">
        <v>13.0</v>
      </c>
      <c r="Z202" s="39">
        <f t="shared" si="263"/>
        <v>0</v>
      </c>
      <c r="AA202" s="40">
        <f t="shared" si="264"/>
        <v>0</v>
      </c>
      <c r="AB202" s="41">
        <f t="shared" si="265"/>
        <v>0</v>
      </c>
      <c r="AC202" s="42">
        <f t="shared" si="266"/>
        <v>0</v>
      </c>
      <c r="AD202" s="42">
        <f t="shared" si="267"/>
        <v>0</v>
      </c>
      <c r="AE202" s="43">
        <f t="shared" si="268"/>
        <v>0</v>
      </c>
      <c r="AF202" s="44">
        <f t="shared" si="269"/>
        <v>0</v>
      </c>
      <c r="AG202" s="48">
        <f t="shared" si="270"/>
        <v>0</v>
      </c>
      <c r="AH202" s="49">
        <f t="shared" si="271"/>
        <v>0</v>
      </c>
    </row>
    <row r="203" ht="13.5" customHeight="1">
      <c r="A203" s="32" t="s">
        <v>124</v>
      </c>
      <c r="B203" s="12">
        <v>0.0</v>
      </c>
      <c r="C203" s="12">
        <f t="shared" si="253"/>
        <v>0</v>
      </c>
      <c r="D203" s="12">
        <v>0.3827999999999999</v>
      </c>
      <c r="E203" s="39">
        <v>8.0</v>
      </c>
      <c r="F203" s="40">
        <v>12.0</v>
      </c>
      <c r="G203" s="41">
        <v>35.0</v>
      </c>
      <c r="H203" s="42">
        <v>2.0E-4</v>
      </c>
      <c r="I203" s="42">
        <v>0.11834814810000001</v>
      </c>
      <c r="J203" s="43">
        <v>1.5552000000000001</v>
      </c>
      <c r="K203" s="44">
        <v>0.3</v>
      </c>
      <c r="L203" s="48">
        <v>1.0</v>
      </c>
      <c r="M203" s="49">
        <v>1.3</v>
      </c>
      <c r="N203" s="35"/>
      <c r="O203" s="39">
        <f t="shared" si="254"/>
        <v>0</v>
      </c>
      <c r="P203" s="40">
        <f t="shared" si="255"/>
        <v>0</v>
      </c>
      <c r="Q203" s="41">
        <f t="shared" si="256"/>
        <v>0</v>
      </c>
      <c r="R203" s="42">
        <f t="shared" si="257"/>
        <v>0</v>
      </c>
      <c r="S203" s="42">
        <f t="shared" si="258"/>
        <v>0</v>
      </c>
      <c r="T203" s="43">
        <f t="shared" si="259"/>
        <v>0</v>
      </c>
      <c r="U203" s="44">
        <f t="shared" si="260"/>
        <v>0</v>
      </c>
      <c r="V203" s="48">
        <f t="shared" si="261"/>
        <v>0</v>
      </c>
      <c r="W203" s="49">
        <f t="shared" si="262"/>
        <v>0</v>
      </c>
      <c r="X203" s="35"/>
      <c r="Y203" s="12">
        <v>13.0</v>
      </c>
      <c r="Z203" s="39">
        <f t="shared" si="263"/>
        <v>0</v>
      </c>
      <c r="AA203" s="40">
        <f t="shared" si="264"/>
        <v>0</v>
      </c>
      <c r="AB203" s="41">
        <f t="shared" si="265"/>
        <v>0</v>
      </c>
      <c r="AC203" s="42">
        <f t="shared" si="266"/>
        <v>0</v>
      </c>
      <c r="AD203" s="42">
        <f t="shared" si="267"/>
        <v>0</v>
      </c>
      <c r="AE203" s="43">
        <f t="shared" si="268"/>
        <v>0</v>
      </c>
      <c r="AF203" s="44">
        <f t="shared" si="269"/>
        <v>0</v>
      </c>
      <c r="AG203" s="48">
        <f t="shared" si="270"/>
        <v>0</v>
      </c>
      <c r="AH203" s="49">
        <f t="shared" si="271"/>
        <v>0</v>
      </c>
    </row>
    <row r="204" ht="13.5" customHeight="1">
      <c r="A204" s="32" t="s">
        <v>125</v>
      </c>
      <c r="B204" s="12">
        <v>0.0</v>
      </c>
      <c r="C204" s="12">
        <f t="shared" si="253"/>
        <v>0</v>
      </c>
      <c r="D204" s="12">
        <v>0.3827999999999999</v>
      </c>
      <c r="E204" s="39">
        <v>18.0</v>
      </c>
      <c r="F204" s="40">
        <v>48.0</v>
      </c>
      <c r="G204" s="41">
        <v>180.0</v>
      </c>
      <c r="H204" s="42">
        <v>0.0064</v>
      </c>
      <c r="I204" s="42">
        <v>0.17932592590000002</v>
      </c>
      <c r="J204" s="43">
        <v>1.857</v>
      </c>
      <c r="K204" s="44">
        <v>0.3</v>
      </c>
      <c r="L204" s="45">
        <v>10.0</v>
      </c>
      <c r="M204" s="46">
        <v>15.0</v>
      </c>
      <c r="N204" s="35"/>
      <c r="O204" s="39">
        <f t="shared" si="254"/>
        <v>0</v>
      </c>
      <c r="P204" s="40">
        <f t="shared" si="255"/>
        <v>0</v>
      </c>
      <c r="Q204" s="41">
        <f t="shared" si="256"/>
        <v>0</v>
      </c>
      <c r="R204" s="42">
        <f t="shared" si="257"/>
        <v>0</v>
      </c>
      <c r="S204" s="42">
        <f t="shared" si="258"/>
        <v>0</v>
      </c>
      <c r="T204" s="43">
        <f t="shared" si="259"/>
        <v>0</v>
      </c>
      <c r="U204" s="44">
        <f t="shared" si="260"/>
        <v>0</v>
      </c>
      <c r="V204" s="48">
        <f t="shared" si="261"/>
        <v>0</v>
      </c>
      <c r="W204" s="49">
        <f t="shared" si="262"/>
        <v>0</v>
      </c>
      <c r="X204" s="35"/>
      <c r="Y204" s="12">
        <v>13.0</v>
      </c>
      <c r="Z204" s="39">
        <f t="shared" si="263"/>
        <v>0</v>
      </c>
      <c r="AA204" s="40">
        <f t="shared" si="264"/>
        <v>0</v>
      </c>
      <c r="AB204" s="41">
        <f t="shared" si="265"/>
        <v>0</v>
      </c>
      <c r="AC204" s="42">
        <f t="shared" si="266"/>
        <v>0</v>
      </c>
      <c r="AD204" s="42">
        <f t="shared" si="267"/>
        <v>0</v>
      </c>
      <c r="AE204" s="43">
        <f t="shared" si="268"/>
        <v>0</v>
      </c>
      <c r="AF204" s="44">
        <f t="shared" si="269"/>
        <v>0</v>
      </c>
      <c r="AG204" s="48">
        <f t="shared" si="270"/>
        <v>0</v>
      </c>
      <c r="AH204" s="49">
        <f t="shared" si="271"/>
        <v>0</v>
      </c>
    </row>
    <row r="205" ht="13.5" customHeight="1">
      <c r="A205" s="32" t="s">
        <v>126</v>
      </c>
      <c r="B205" s="12">
        <v>0.0</v>
      </c>
      <c r="C205" s="12">
        <f t="shared" si="253"/>
        <v>0</v>
      </c>
      <c r="D205" s="12">
        <v>0.3827999999999999</v>
      </c>
      <c r="E205" s="39">
        <v>6.0</v>
      </c>
      <c r="F205" s="40">
        <v>38.0</v>
      </c>
      <c r="G205" s="41">
        <v>79.0</v>
      </c>
      <c r="H205" s="42">
        <v>0.0073</v>
      </c>
      <c r="I205" s="42">
        <v>0.4548123288</v>
      </c>
      <c r="J205" s="43">
        <v>2.313</v>
      </c>
      <c r="K205" s="44">
        <v>0.3</v>
      </c>
      <c r="L205" s="45">
        <v>2.5</v>
      </c>
      <c r="M205" s="46">
        <v>5.1</v>
      </c>
      <c r="N205" s="35"/>
      <c r="O205" s="39">
        <f t="shared" si="254"/>
        <v>0</v>
      </c>
      <c r="P205" s="40">
        <f t="shared" si="255"/>
        <v>0</v>
      </c>
      <c r="Q205" s="41">
        <f t="shared" si="256"/>
        <v>0</v>
      </c>
      <c r="R205" s="42">
        <f t="shared" si="257"/>
        <v>0</v>
      </c>
      <c r="S205" s="42">
        <f t="shared" si="258"/>
        <v>0</v>
      </c>
      <c r="T205" s="43">
        <f t="shared" si="259"/>
        <v>0</v>
      </c>
      <c r="U205" s="44">
        <f t="shared" si="260"/>
        <v>0</v>
      </c>
      <c r="V205" s="48">
        <f t="shared" si="261"/>
        <v>0</v>
      </c>
      <c r="W205" s="49">
        <f t="shared" si="262"/>
        <v>0</v>
      </c>
      <c r="X205" s="35"/>
      <c r="Y205" s="12">
        <v>13.0</v>
      </c>
      <c r="Z205" s="39">
        <f t="shared" si="263"/>
        <v>0</v>
      </c>
      <c r="AA205" s="40">
        <f t="shared" si="264"/>
        <v>0</v>
      </c>
      <c r="AB205" s="41">
        <f t="shared" si="265"/>
        <v>0</v>
      </c>
      <c r="AC205" s="42">
        <f t="shared" si="266"/>
        <v>0</v>
      </c>
      <c r="AD205" s="42">
        <f t="shared" si="267"/>
        <v>0</v>
      </c>
      <c r="AE205" s="43">
        <f t="shared" si="268"/>
        <v>0</v>
      </c>
      <c r="AF205" s="44">
        <f t="shared" si="269"/>
        <v>0</v>
      </c>
      <c r="AG205" s="48">
        <f t="shared" si="270"/>
        <v>0</v>
      </c>
      <c r="AH205" s="49">
        <f t="shared" si="271"/>
        <v>0</v>
      </c>
    </row>
    <row r="206" ht="13.5" customHeight="1">
      <c r="A206" s="32" t="s">
        <v>127</v>
      </c>
      <c r="B206" s="51">
        <v>0.0</v>
      </c>
      <c r="C206" s="12">
        <f t="shared" si="253"/>
        <v>0</v>
      </c>
      <c r="D206" s="12">
        <v>0.3827999999999999</v>
      </c>
      <c r="E206" s="52">
        <v>8.8</v>
      </c>
      <c r="F206" s="53">
        <v>27.0</v>
      </c>
      <c r="G206" s="54">
        <v>63.0</v>
      </c>
      <c r="H206" s="55">
        <v>0.118</v>
      </c>
      <c r="I206" s="55">
        <v>0.9284059041</v>
      </c>
      <c r="J206" s="56">
        <v>3.734</v>
      </c>
      <c r="K206" s="57">
        <v>7.8</v>
      </c>
      <c r="L206" s="58">
        <v>15.0</v>
      </c>
      <c r="M206" s="59">
        <v>19.3</v>
      </c>
      <c r="N206" s="35"/>
      <c r="O206" s="39">
        <f t="shared" si="254"/>
        <v>0</v>
      </c>
      <c r="P206" s="40">
        <f t="shared" si="255"/>
        <v>0</v>
      </c>
      <c r="Q206" s="41">
        <f t="shared" si="256"/>
        <v>0</v>
      </c>
      <c r="R206" s="42">
        <f t="shared" si="257"/>
        <v>0</v>
      </c>
      <c r="S206" s="42">
        <f t="shared" si="258"/>
        <v>0</v>
      </c>
      <c r="T206" s="43">
        <f t="shared" si="259"/>
        <v>0</v>
      </c>
      <c r="U206" s="44">
        <f t="shared" si="260"/>
        <v>0</v>
      </c>
      <c r="V206" s="48">
        <f t="shared" si="261"/>
        <v>0</v>
      </c>
      <c r="W206" s="49">
        <f t="shared" si="262"/>
        <v>0</v>
      </c>
      <c r="X206" s="35"/>
      <c r="Y206" s="12">
        <v>13.0</v>
      </c>
      <c r="Z206" s="39">
        <f t="shared" si="263"/>
        <v>0</v>
      </c>
      <c r="AA206" s="40">
        <f t="shared" si="264"/>
        <v>0</v>
      </c>
      <c r="AB206" s="41">
        <f t="shared" si="265"/>
        <v>0</v>
      </c>
      <c r="AC206" s="42">
        <f t="shared" si="266"/>
        <v>0</v>
      </c>
      <c r="AD206" s="42">
        <f t="shared" si="267"/>
        <v>0</v>
      </c>
      <c r="AE206" s="43">
        <f t="shared" si="268"/>
        <v>0</v>
      </c>
      <c r="AF206" s="44">
        <f t="shared" si="269"/>
        <v>0</v>
      </c>
      <c r="AG206" s="48">
        <f t="shared" si="270"/>
        <v>0</v>
      </c>
      <c r="AH206" s="49">
        <f t="shared" si="271"/>
        <v>0</v>
      </c>
    </row>
    <row r="207" ht="13.5" customHeight="1">
      <c r="A207" s="60" t="s">
        <v>133</v>
      </c>
      <c r="B207" s="61">
        <f>SUM(B196:B206)</f>
        <v>59.213</v>
      </c>
      <c r="C207" s="21"/>
      <c r="D207" s="21"/>
      <c r="E207" s="60"/>
      <c r="F207" s="60"/>
      <c r="G207" s="60"/>
      <c r="H207" s="60"/>
      <c r="I207" s="60"/>
      <c r="J207" s="60"/>
      <c r="K207" s="60"/>
      <c r="L207" s="60"/>
      <c r="M207" s="60"/>
      <c r="N207" s="60"/>
      <c r="O207" s="61">
        <f t="shared" ref="O207:W207" si="272">SUM(O196:O206)</f>
        <v>0.0003912818131</v>
      </c>
      <c r="P207" s="61">
        <f t="shared" si="272"/>
        <v>0.009195966264</v>
      </c>
      <c r="Q207" s="61">
        <f t="shared" si="272"/>
        <v>0.8421427519</v>
      </c>
      <c r="R207" s="61">
        <f t="shared" si="272"/>
        <v>413419.997</v>
      </c>
      <c r="S207" s="61">
        <f t="shared" si="272"/>
        <v>12823007.3</v>
      </c>
      <c r="T207" s="61">
        <f t="shared" si="272"/>
        <v>1173470027</v>
      </c>
      <c r="U207" s="61">
        <f t="shared" si="272"/>
        <v>1263198.625</v>
      </c>
      <c r="V207" s="61">
        <f t="shared" si="272"/>
        <v>3827875.876</v>
      </c>
      <c r="W207" s="61">
        <f t="shared" si="272"/>
        <v>6469109.248</v>
      </c>
      <c r="X207" s="60"/>
      <c r="Y207" s="12"/>
      <c r="Z207" s="61">
        <f t="shared" ref="Z207:AH207" si="273">SUM(Z196:Z206)</f>
        <v>0.01328804486</v>
      </c>
      <c r="AA207" s="61">
        <f t="shared" si="273"/>
        <v>0.3122977049</v>
      </c>
      <c r="AB207" s="61">
        <f t="shared" si="273"/>
        <v>28.59941425</v>
      </c>
      <c r="AC207" s="61">
        <f t="shared" si="273"/>
        <v>14039864.06</v>
      </c>
      <c r="AD207" s="61">
        <f t="shared" si="273"/>
        <v>435473079.8</v>
      </c>
      <c r="AE207" s="61">
        <f t="shared" si="273"/>
        <v>39851385457</v>
      </c>
      <c r="AF207" s="61">
        <f t="shared" si="273"/>
        <v>42898594.9</v>
      </c>
      <c r="AG207" s="61">
        <f t="shared" si="273"/>
        <v>129995784.7</v>
      </c>
      <c r="AH207" s="61">
        <f t="shared" si="273"/>
        <v>219692842.8</v>
      </c>
    </row>
    <row r="208" ht="13.5" customHeight="1">
      <c r="A208" s="35"/>
      <c r="B208" s="35"/>
      <c r="C208" s="12"/>
      <c r="D208" s="12"/>
      <c r="E208" s="35"/>
      <c r="F208" s="35"/>
      <c r="G208" s="35"/>
      <c r="H208" s="35"/>
      <c r="I208" s="35"/>
      <c r="J208" s="35"/>
      <c r="K208" s="35"/>
      <c r="L208" s="35"/>
      <c r="M208" s="35"/>
      <c r="N208" s="35"/>
      <c r="O208" s="35"/>
      <c r="P208" s="35"/>
      <c r="Q208" s="35"/>
      <c r="R208" s="35"/>
      <c r="S208" s="35"/>
      <c r="T208" s="35"/>
      <c r="U208" s="35"/>
      <c r="V208" s="35"/>
      <c r="W208" s="35"/>
      <c r="X208" s="35"/>
      <c r="Y208" s="35"/>
      <c r="Z208" s="35"/>
      <c r="AA208" s="35"/>
      <c r="AB208" s="35"/>
      <c r="AC208" s="35"/>
      <c r="AD208" s="35"/>
      <c r="AE208" s="35"/>
      <c r="AF208" s="35"/>
      <c r="AG208" s="35"/>
      <c r="AH208" s="35"/>
    </row>
    <row r="209" ht="13.5" customHeight="1">
      <c r="A209" s="62" t="s">
        <v>28</v>
      </c>
      <c r="B209" s="35"/>
      <c r="C209" s="12"/>
      <c r="D209" s="12"/>
      <c r="E209" s="35"/>
      <c r="F209" s="35"/>
      <c r="G209" s="35"/>
      <c r="H209" s="35"/>
      <c r="I209" s="35"/>
      <c r="J209" s="35"/>
      <c r="K209" s="35"/>
      <c r="L209" s="35"/>
      <c r="M209" s="35"/>
      <c r="N209" s="35"/>
      <c r="O209" s="35"/>
      <c r="P209" s="35"/>
      <c r="Q209" s="35"/>
      <c r="R209" s="35"/>
      <c r="S209" s="35"/>
      <c r="T209" s="35"/>
      <c r="U209" s="35"/>
      <c r="V209" s="35"/>
      <c r="W209" s="35"/>
      <c r="X209" s="35"/>
      <c r="Y209" s="35"/>
      <c r="Z209" s="35"/>
      <c r="AA209" s="35"/>
      <c r="AB209" s="35"/>
      <c r="AC209" s="35"/>
      <c r="AD209" s="35"/>
      <c r="AE209" s="35"/>
      <c r="AF209" s="35"/>
      <c r="AG209" s="35"/>
      <c r="AH209" s="35"/>
    </row>
    <row r="210" ht="13.5" customHeight="1">
      <c r="A210" s="12" t="s">
        <v>105</v>
      </c>
      <c r="C210" s="12"/>
      <c r="D210" s="12"/>
      <c r="E210" s="36" t="s">
        <v>129</v>
      </c>
      <c r="F210" s="3"/>
      <c r="G210" s="4"/>
      <c r="H210" s="37" t="s">
        <v>130</v>
      </c>
      <c r="I210" s="3"/>
      <c r="J210" s="4"/>
      <c r="K210" s="38" t="s">
        <v>131</v>
      </c>
      <c r="L210" s="3"/>
      <c r="M210" s="4"/>
      <c r="N210" s="35"/>
      <c r="O210" s="36" t="s">
        <v>110</v>
      </c>
      <c r="P210" s="3"/>
      <c r="Q210" s="4"/>
      <c r="R210" s="37" t="s">
        <v>111</v>
      </c>
      <c r="S210" s="3"/>
      <c r="T210" s="4"/>
      <c r="U210" s="38" t="s">
        <v>112</v>
      </c>
      <c r="V210" s="3"/>
      <c r="W210" s="4"/>
      <c r="X210" s="35"/>
      <c r="Y210" s="35"/>
      <c r="Z210" s="36" t="s">
        <v>110</v>
      </c>
      <c r="AA210" s="3"/>
      <c r="AB210" s="4"/>
      <c r="AC210" s="37" t="s">
        <v>111</v>
      </c>
      <c r="AD210" s="3"/>
      <c r="AE210" s="4"/>
      <c r="AF210" s="38" t="s">
        <v>112</v>
      </c>
      <c r="AG210" s="3"/>
      <c r="AH210" s="4"/>
    </row>
    <row r="211" ht="13.5" customHeight="1">
      <c r="A211" s="12" t="s">
        <v>94</v>
      </c>
      <c r="B211" s="12" t="s">
        <v>114</v>
      </c>
      <c r="C211" s="12" t="s">
        <v>115</v>
      </c>
      <c r="D211" s="12"/>
      <c r="E211" s="39" t="s">
        <v>12</v>
      </c>
      <c r="F211" s="40" t="s">
        <v>13</v>
      </c>
      <c r="G211" s="41" t="s">
        <v>14</v>
      </c>
      <c r="H211" s="42" t="s">
        <v>12</v>
      </c>
      <c r="I211" s="42" t="s">
        <v>13</v>
      </c>
      <c r="J211" s="43" t="s">
        <v>14</v>
      </c>
      <c r="K211" s="44" t="s">
        <v>12</v>
      </c>
      <c r="L211" s="45" t="s">
        <v>116</v>
      </c>
      <c r="M211" s="46" t="s">
        <v>14</v>
      </c>
      <c r="N211" s="35"/>
      <c r="O211" s="39" t="s">
        <v>12</v>
      </c>
      <c r="P211" s="40" t="s">
        <v>13</v>
      </c>
      <c r="Q211" s="41" t="s">
        <v>14</v>
      </c>
      <c r="R211" s="42" t="s">
        <v>12</v>
      </c>
      <c r="S211" s="42" t="s">
        <v>13</v>
      </c>
      <c r="T211" s="43" t="s">
        <v>14</v>
      </c>
      <c r="U211" s="44" t="s">
        <v>12</v>
      </c>
      <c r="V211" s="45" t="s">
        <v>116</v>
      </c>
      <c r="W211" s="46" t="s">
        <v>14</v>
      </c>
      <c r="X211" s="35"/>
      <c r="Y211" s="35"/>
      <c r="Z211" s="39" t="s">
        <v>12</v>
      </c>
      <c r="AA211" s="40" t="s">
        <v>13</v>
      </c>
      <c r="AB211" s="41" t="s">
        <v>14</v>
      </c>
      <c r="AC211" s="42" t="s">
        <v>12</v>
      </c>
      <c r="AD211" s="42" t="s">
        <v>13</v>
      </c>
      <c r="AE211" s="43" t="s">
        <v>14</v>
      </c>
      <c r="AF211" s="44" t="s">
        <v>12</v>
      </c>
      <c r="AG211" s="45" t="s">
        <v>116</v>
      </c>
      <c r="AH211" s="46" t="s">
        <v>14</v>
      </c>
    </row>
    <row r="212" ht="13.5" customHeight="1">
      <c r="A212" s="47" t="s">
        <v>117</v>
      </c>
      <c r="B212" s="12">
        <v>30.956</v>
      </c>
      <c r="C212" s="12">
        <f t="shared" ref="C212:C222" si="274">B212/$B$223</f>
        <v>0.1088914919</v>
      </c>
      <c r="D212" s="12">
        <v>0.3564</v>
      </c>
      <c r="E212" s="39">
        <v>740.0</v>
      </c>
      <c r="F212" s="40">
        <v>820.0</v>
      </c>
      <c r="G212" s="41">
        <v>910.0</v>
      </c>
      <c r="H212" s="42">
        <v>0.079</v>
      </c>
      <c r="I212" s="42">
        <v>1.1480588235000002</v>
      </c>
      <c r="J212" s="43">
        <v>3.654</v>
      </c>
      <c r="K212" s="44">
        <v>0.2</v>
      </c>
      <c r="L212" s="48">
        <v>5.0</v>
      </c>
      <c r="M212" s="49">
        <v>15.0</v>
      </c>
      <c r="N212" s="35"/>
      <c r="O212" s="39">
        <f t="shared" ref="O212:O222" si="275">C212*D212*E212*10^(-3)</f>
        <v>0.02871860652</v>
      </c>
      <c r="P212" s="40">
        <f t="shared" ref="P212:P222" si="276">C212*D212*F212*10^(-3)</f>
        <v>0.03182332073</v>
      </c>
      <c r="Q212" s="41">
        <f t="shared" ref="Q212:Q222" si="277">C212*D212*G212*10^(-3)</f>
        <v>0.03531612423</v>
      </c>
      <c r="R212" s="42">
        <f t="shared" ref="R212:R222" si="278">(C212*D212*H212*3.6*10^(-3))*10^(9)</f>
        <v>11037.25904</v>
      </c>
      <c r="S212" s="42">
        <f t="shared" ref="S212:S222" si="279">(C212*D212*I212*3.6*10^(-3))*10^(9)</f>
        <v>160397.7549</v>
      </c>
      <c r="T212" s="43">
        <f t="shared" ref="T212:T222" si="280">(C212*D212*J212*3.6*10^(-3))*10^(9)</f>
        <v>510508.1588</v>
      </c>
      <c r="U212" s="44">
        <f t="shared" ref="U212:U222" si="281">C212*D212*10^(-3)*K212*10^9</f>
        <v>7761.785545</v>
      </c>
      <c r="V212" s="48">
        <f t="shared" ref="V212:V222" si="282">C212*D212*10^(-3)*L212*10^9</f>
        <v>194044.6386</v>
      </c>
      <c r="W212" s="49">
        <f t="shared" ref="W212:W222" si="283">C212*D212*10^(-3)*M212*10^9</f>
        <v>582133.9159</v>
      </c>
      <c r="X212" s="35"/>
      <c r="Y212" s="12">
        <v>315.6</v>
      </c>
      <c r="Z212" s="39">
        <f t="shared" ref="Z212:Z222" si="284">C212*Y212*E212*10^(-3)</f>
        <v>25.43095459</v>
      </c>
      <c r="AA212" s="40">
        <f t="shared" ref="AA212:AA222" si="285">C212*Y212*F212*10^(-3)</f>
        <v>28.18024698</v>
      </c>
      <c r="AB212" s="41">
        <f t="shared" ref="AB212:AB222" si="286">C212*Y212*G212*10^(-3)</f>
        <v>31.27320092</v>
      </c>
      <c r="AC212" s="42">
        <f t="shared" ref="AC212:AC222" si="287">(C212*Y212*H212*3.6*10^(-3))*10^(9)</f>
        <v>9773734.44</v>
      </c>
      <c r="AD212" s="42">
        <f t="shared" ref="AD212:AD222" si="288">(C212*Y212*I212*3.6*10^(-3))*10^(9)</f>
        <v>142035722.3</v>
      </c>
      <c r="AE212" s="43">
        <f t="shared" ref="AE212:AE222" si="289">(C212*Y212*J212*3.6*10^(-3))*10^(9)</f>
        <v>452066147.4</v>
      </c>
      <c r="AF212" s="44">
        <f t="shared" ref="AF212:AF222" si="290">C212*Y212*10^(-3)*K212*10^9</f>
        <v>6873230.971</v>
      </c>
      <c r="AG212" s="48">
        <f t="shared" ref="AG212:AG222" si="291">C212*Y212*10^(-3)*L212*10^9</f>
        <v>171830774.3</v>
      </c>
      <c r="AH212" s="49">
        <f t="shared" ref="AH212:AH222" si="292">C212*Y212*10^(-3)*M212*10^9</f>
        <v>515492322.8</v>
      </c>
    </row>
    <row r="213" ht="13.5" customHeight="1">
      <c r="A213" s="47" t="s">
        <v>118</v>
      </c>
      <c r="B213" s="51">
        <v>11.029</v>
      </c>
      <c r="C213" s="12">
        <f t="shared" si="274"/>
        <v>0.0387958478</v>
      </c>
      <c r="D213" s="12">
        <v>0.3564</v>
      </c>
      <c r="E213" s="39">
        <v>657.0</v>
      </c>
      <c r="F213" s="40">
        <v>702.0</v>
      </c>
      <c r="G213" s="41">
        <v>866.0</v>
      </c>
      <c r="H213" s="42">
        <v>0.214</v>
      </c>
      <c r="I213" s="42">
        <v>0.82</v>
      </c>
      <c r="J213" s="43">
        <v>2.7439999999999998</v>
      </c>
      <c r="K213" s="44">
        <v>0.1</v>
      </c>
      <c r="L213" s="45">
        <v>0.4</v>
      </c>
      <c r="M213" s="46">
        <v>0.6</v>
      </c>
      <c r="N213" s="35"/>
      <c r="O213" s="39">
        <f t="shared" si="275"/>
        <v>0.009084233982</v>
      </c>
      <c r="P213" s="40">
        <f t="shared" si="276"/>
        <v>0.009706441789</v>
      </c>
      <c r="Q213" s="41">
        <f t="shared" si="277"/>
        <v>0.01197404357</v>
      </c>
      <c r="R213" s="42">
        <f t="shared" si="278"/>
        <v>10652.19766</v>
      </c>
      <c r="S213" s="42">
        <f t="shared" si="279"/>
        <v>40816.83214</v>
      </c>
      <c r="T213" s="43">
        <f t="shared" si="280"/>
        <v>136587.0578</v>
      </c>
      <c r="U213" s="44">
        <f t="shared" si="281"/>
        <v>1382.684016</v>
      </c>
      <c r="V213" s="48">
        <f t="shared" si="282"/>
        <v>5530.736062</v>
      </c>
      <c r="W213" s="49">
        <f t="shared" si="283"/>
        <v>8296.104093</v>
      </c>
      <c r="X213" s="35"/>
      <c r="Y213" s="12">
        <v>315.6</v>
      </c>
      <c r="Z213" s="39">
        <f t="shared" si="284"/>
        <v>8.044288005</v>
      </c>
      <c r="AA213" s="40">
        <f t="shared" si="285"/>
        <v>8.595266635</v>
      </c>
      <c r="AB213" s="41">
        <f t="shared" si="286"/>
        <v>10.60327764</v>
      </c>
      <c r="AC213" s="42">
        <f t="shared" si="287"/>
        <v>9432754.153</v>
      </c>
      <c r="AD213" s="42">
        <f t="shared" si="288"/>
        <v>36144198.16</v>
      </c>
      <c r="AE213" s="43">
        <f t="shared" si="289"/>
        <v>120950829</v>
      </c>
      <c r="AF213" s="44">
        <f t="shared" si="290"/>
        <v>1224396.957</v>
      </c>
      <c r="AG213" s="48">
        <f t="shared" si="291"/>
        <v>4897587.826</v>
      </c>
      <c r="AH213" s="49">
        <f t="shared" si="292"/>
        <v>7346381.739</v>
      </c>
    </row>
    <row r="214" ht="13.5" customHeight="1">
      <c r="A214" s="47" t="s">
        <v>119</v>
      </c>
      <c r="B214" s="12">
        <v>128.538</v>
      </c>
      <c r="C214" s="12">
        <f t="shared" si="274"/>
        <v>0.4521480356</v>
      </c>
      <c r="D214" s="12">
        <v>0.3564</v>
      </c>
      <c r="E214" s="39">
        <v>410.0</v>
      </c>
      <c r="F214" s="40">
        <v>490.0</v>
      </c>
      <c r="G214" s="41">
        <v>650.0</v>
      </c>
      <c r="H214" s="42">
        <v>0.076</v>
      </c>
      <c r="I214" s="42">
        <v>0.5820000000000001</v>
      </c>
      <c r="J214" s="43">
        <v>2.794</v>
      </c>
      <c r="K214" s="44">
        <v>0.1</v>
      </c>
      <c r="L214" s="45">
        <v>0.2</v>
      </c>
      <c r="M214" s="46">
        <v>1.0</v>
      </c>
      <c r="N214" s="35"/>
      <c r="O214" s="39">
        <f t="shared" si="275"/>
        <v>0.06606967955</v>
      </c>
      <c r="P214" s="40">
        <f t="shared" si="276"/>
        <v>0.07896132434</v>
      </c>
      <c r="Q214" s="41">
        <f t="shared" si="277"/>
        <v>0.1047446139</v>
      </c>
      <c r="R214" s="42">
        <f t="shared" si="278"/>
        <v>44089.42518</v>
      </c>
      <c r="S214" s="42">
        <f t="shared" si="279"/>
        <v>337632.1771</v>
      </c>
      <c r="T214" s="43">
        <f t="shared" si="280"/>
        <v>1620866.5</v>
      </c>
      <c r="U214" s="44">
        <f t="shared" si="281"/>
        <v>16114.55599</v>
      </c>
      <c r="V214" s="48">
        <f t="shared" si="282"/>
        <v>32229.11198</v>
      </c>
      <c r="W214" s="49">
        <f t="shared" si="283"/>
        <v>161145.5599</v>
      </c>
      <c r="X214" s="35"/>
      <c r="Y214" s="12">
        <v>315.6</v>
      </c>
      <c r="Z214" s="39">
        <f t="shared" si="284"/>
        <v>58.50614721</v>
      </c>
      <c r="AA214" s="40">
        <f t="shared" si="285"/>
        <v>69.92198081</v>
      </c>
      <c r="AB214" s="41">
        <f t="shared" si="286"/>
        <v>92.75364802</v>
      </c>
      <c r="AC214" s="42">
        <f t="shared" si="287"/>
        <v>39042150.92</v>
      </c>
      <c r="AD214" s="42">
        <f t="shared" si="288"/>
        <v>298980682</v>
      </c>
      <c r="AE214" s="43">
        <f t="shared" si="289"/>
        <v>1435312759</v>
      </c>
      <c r="AF214" s="44">
        <f t="shared" si="290"/>
        <v>14269792</v>
      </c>
      <c r="AG214" s="48">
        <f t="shared" si="291"/>
        <v>28539584.01</v>
      </c>
      <c r="AH214" s="49">
        <f t="shared" si="292"/>
        <v>142697920</v>
      </c>
    </row>
    <row r="215" ht="13.5" customHeight="1">
      <c r="A215" s="47" t="s">
        <v>120</v>
      </c>
      <c r="B215" s="12">
        <v>0.0</v>
      </c>
      <c r="C215" s="12">
        <f t="shared" si="274"/>
        <v>0</v>
      </c>
      <c r="D215" s="12">
        <v>0.3564</v>
      </c>
      <c r="E215" s="39">
        <v>3.7</v>
      </c>
      <c r="F215" s="40">
        <v>12.0</v>
      </c>
      <c r="G215" s="41">
        <v>110.0</v>
      </c>
      <c r="H215" s="42">
        <v>0.018</v>
      </c>
      <c r="I215" s="42">
        <v>0.2478118532</v>
      </c>
      <c r="J215" s="43">
        <v>3.004</v>
      </c>
      <c r="K215" s="44">
        <v>0.1</v>
      </c>
      <c r="L215" s="45">
        <v>0.1</v>
      </c>
      <c r="M215" s="46">
        <v>1.0</v>
      </c>
      <c r="N215" s="35"/>
      <c r="O215" s="39">
        <f t="shared" si="275"/>
        <v>0</v>
      </c>
      <c r="P215" s="40">
        <f t="shared" si="276"/>
        <v>0</v>
      </c>
      <c r="Q215" s="41">
        <f t="shared" si="277"/>
        <v>0</v>
      </c>
      <c r="R215" s="42">
        <f t="shared" si="278"/>
        <v>0</v>
      </c>
      <c r="S215" s="42">
        <f t="shared" si="279"/>
        <v>0</v>
      </c>
      <c r="T215" s="43">
        <f t="shared" si="280"/>
        <v>0</v>
      </c>
      <c r="U215" s="44">
        <f t="shared" si="281"/>
        <v>0</v>
      </c>
      <c r="V215" s="48">
        <f t="shared" si="282"/>
        <v>0</v>
      </c>
      <c r="W215" s="49">
        <f t="shared" si="283"/>
        <v>0</v>
      </c>
      <c r="X215" s="35"/>
      <c r="Y215" s="12">
        <v>315.6</v>
      </c>
      <c r="Z215" s="39">
        <f t="shared" si="284"/>
        <v>0</v>
      </c>
      <c r="AA215" s="40">
        <f t="shared" si="285"/>
        <v>0</v>
      </c>
      <c r="AB215" s="41">
        <f t="shared" si="286"/>
        <v>0</v>
      </c>
      <c r="AC215" s="42">
        <f t="shared" si="287"/>
        <v>0</v>
      </c>
      <c r="AD215" s="42">
        <f t="shared" si="288"/>
        <v>0</v>
      </c>
      <c r="AE215" s="43">
        <f t="shared" si="289"/>
        <v>0</v>
      </c>
      <c r="AF215" s="44">
        <f t="shared" si="290"/>
        <v>0</v>
      </c>
      <c r="AG215" s="48">
        <f t="shared" si="291"/>
        <v>0</v>
      </c>
      <c r="AH215" s="49">
        <f t="shared" si="292"/>
        <v>0</v>
      </c>
    </row>
    <row r="216" ht="13.5" customHeight="1">
      <c r="A216" s="47" t="s">
        <v>121</v>
      </c>
      <c r="B216" s="12">
        <v>50.503</v>
      </c>
      <c r="C216" s="12">
        <f t="shared" si="274"/>
        <v>0.1776504399</v>
      </c>
      <c r="D216" s="12">
        <v>0.3564</v>
      </c>
      <c r="E216" s="39">
        <v>1.0</v>
      </c>
      <c r="F216" s="40">
        <v>24.0</v>
      </c>
      <c r="G216" s="41">
        <v>2200.0</v>
      </c>
      <c r="H216" s="42">
        <v>0.3</v>
      </c>
      <c r="I216" s="42">
        <v>9.305266939500001</v>
      </c>
      <c r="J216" s="43">
        <v>851.554</v>
      </c>
      <c r="K216" s="44">
        <v>3.3</v>
      </c>
      <c r="L216" s="48">
        <v>10.0</v>
      </c>
      <c r="M216" s="49">
        <v>16.9</v>
      </c>
      <c r="N216" s="35"/>
      <c r="O216" s="39">
        <f t="shared" si="275"/>
        <v>0.00006331461677</v>
      </c>
      <c r="P216" s="40">
        <f t="shared" si="276"/>
        <v>0.001519550803</v>
      </c>
      <c r="Q216" s="41">
        <f t="shared" si="277"/>
        <v>0.1392921569</v>
      </c>
      <c r="R216" s="42">
        <f t="shared" si="278"/>
        <v>68379.78611</v>
      </c>
      <c r="S216" s="42">
        <f t="shared" si="279"/>
        <v>2120973.877</v>
      </c>
      <c r="T216" s="43">
        <f t="shared" si="280"/>
        <v>194096934.6</v>
      </c>
      <c r="U216" s="44">
        <f t="shared" si="281"/>
        <v>208938.2353</v>
      </c>
      <c r="V216" s="48">
        <f t="shared" si="282"/>
        <v>633146.1677</v>
      </c>
      <c r="W216" s="49">
        <f t="shared" si="283"/>
        <v>1070017.023</v>
      </c>
      <c r="X216" s="35"/>
      <c r="Y216" s="12">
        <v>315.6</v>
      </c>
      <c r="Z216" s="39">
        <f t="shared" si="284"/>
        <v>0.05606647883</v>
      </c>
      <c r="AA216" s="40">
        <f t="shared" si="285"/>
        <v>1.345595492</v>
      </c>
      <c r="AB216" s="41">
        <f t="shared" si="286"/>
        <v>123.3462534</v>
      </c>
      <c r="AC216" s="42">
        <f t="shared" si="287"/>
        <v>60551797.13</v>
      </c>
      <c r="AD216" s="42">
        <f t="shared" si="288"/>
        <v>1878168787</v>
      </c>
      <c r="AE216" s="43">
        <f t="shared" si="289"/>
        <v>171877083516</v>
      </c>
      <c r="AF216" s="44">
        <f t="shared" si="290"/>
        <v>185019380.1</v>
      </c>
      <c r="AG216" s="48">
        <f t="shared" si="291"/>
        <v>560664788.3</v>
      </c>
      <c r="AH216" s="49">
        <f t="shared" si="292"/>
        <v>947523492.2</v>
      </c>
    </row>
    <row r="217" ht="13.5" customHeight="1">
      <c r="A217" s="47" t="s">
        <v>122</v>
      </c>
      <c r="B217" s="12">
        <v>16.782</v>
      </c>
      <c r="C217" s="12">
        <f t="shared" si="274"/>
        <v>0.05903272443</v>
      </c>
      <c r="D217" s="12">
        <v>0.3564</v>
      </c>
      <c r="E217" s="39">
        <v>130.0</v>
      </c>
      <c r="F217" s="40">
        <v>230.0</v>
      </c>
      <c r="G217" s="50">
        <v>420.0</v>
      </c>
      <c r="H217" s="42">
        <v>20.0</v>
      </c>
      <c r="I217" s="42">
        <v>35.2904137931</v>
      </c>
      <c r="J217" s="43">
        <v>65.554</v>
      </c>
      <c r="K217" s="44">
        <v>13.0</v>
      </c>
      <c r="L217" s="48">
        <v>500.0</v>
      </c>
      <c r="M217" s="49">
        <v>810.0</v>
      </c>
      <c r="N217" s="35"/>
      <c r="O217" s="39">
        <f t="shared" si="275"/>
        <v>0.002735104188</v>
      </c>
      <c r="P217" s="40">
        <f t="shared" si="276"/>
        <v>0.004839030487</v>
      </c>
      <c r="Q217" s="41">
        <f t="shared" si="277"/>
        <v>0.008836490455</v>
      </c>
      <c r="R217" s="42">
        <f t="shared" si="278"/>
        <v>1514826.935</v>
      </c>
      <c r="S217" s="42">
        <f t="shared" si="279"/>
        <v>2672943.468</v>
      </c>
      <c r="T217" s="43">
        <f t="shared" si="280"/>
        <v>4965148.245</v>
      </c>
      <c r="U217" s="44">
        <f t="shared" si="281"/>
        <v>273510.4188</v>
      </c>
      <c r="V217" s="48">
        <f t="shared" si="282"/>
        <v>10519631.49</v>
      </c>
      <c r="W217" s="49">
        <f t="shared" si="283"/>
        <v>17041803.02</v>
      </c>
      <c r="X217" s="35"/>
      <c r="Y217" s="12">
        <v>315.6</v>
      </c>
      <c r="Z217" s="39">
        <f t="shared" si="284"/>
        <v>2.421994618</v>
      </c>
      <c r="AA217" s="40">
        <f t="shared" si="285"/>
        <v>4.285067401</v>
      </c>
      <c r="AB217" s="41">
        <f t="shared" si="286"/>
        <v>7.824905689</v>
      </c>
      <c r="AC217" s="42">
        <f t="shared" si="287"/>
        <v>1341412404</v>
      </c>
      <c r="AD217" s="42">
        <f t="shared" si="288"/>
        <v>2366949940</v>
      </c>
      <c r="AE217" s="43">
        <f t="shared" si="289"/>
        <v>4396747436</v>
      </c>
      <c r="AF217" s="44">
        <f t="shared" si="290"/>
        <v>242199461.8</v>
      </c>
      <c r="AG217" s="48">
        <f t="shared" si="291"/>
        <v>9315363916</v>
      </c>
      <c r="AH217" s="49">
        <f t="shared" si="292"/>
        <v>15090889543</v>
      </c>
    </row>
    <row r="218" ht="13.5" customHeight="1">
      <c r="A218" s="32" t="s">
        <v>123</v>
      </c>
      <c r="B218" s="51">
        <v>0.0</v>
      </c>
      <c r="C218" s="12">
        <f t="shared" si="274"/>
        <v>0</v>
      </c>
      <c r="D218" s="12">
        <v>0.3564</v>
      </c>
      <c r="E218" s="39">
        <v>7.0</v>
      </c>
      <c r="F218" s="40">
        <v>11.0</v>
      </c>
      <c r="G218" s="41">
        <v>56.0</v>
      </c>
      <c r="H218" s="42">
        <v>2.0E-4</v>
      </c>
      <c r="I218" s="42">
        <v>0.11828163270000001</v>
      </c>
      <c r="J218" s="43">
        <v>1.5552000000000001</v>
      </c>
      <c r="K218" s="44">
        <v>0.3</v>
      </c>
      <c r="L218" s="48">
        <v>1.0</v>
      </c>
      <c r="M218" s="49">
        <v>1.3</v>
      </c>
      <c r="N218" s="35"/>
      <c r="O218" s="39">
        <f t="shared" si="275"/>
        <v>0</v>
      </c>
      <c r="P218" s="40">
        <f t="shared" si="276"/>
        <v>0</v>
      </c>
      <c r="Q218" s="41">
        <f t="shared" si="277"/>
        <v>0</v>
      </c>
      <c r="R218" s="42">
        <f t="shared" si="278"/>
        <v>0</v>
      </c>
      <c r="S218" s="42">
        <f t="shared" si="279"/>
        <v>0</v>
      </c>
      <c r="T218" s="43">
        <f t="shared" si="280"/>
        <v>0</v>
      </c>
      <c r="U218" s="44">
        <f t="shared" si="281"/>
        <v>0</v>
      </c>
      <c r="V218" s="48">
        <f t="shared" si="282"/>
        <v>0</v>
      </c>
      <c r="W218" s="49">
        <f t="shared" si="283"/>
        <v>0</v>
      </c>
      <c r="X218" s="35"/>
      <c r="Y218" s="12">
        <v>315.6</v>
      </c>
      <c r="Z218" s="39">
        <f t="shared" si="284"/>
        <v>0</v>
      </c>
      <c r="AA218" s="40">
        <f t="shared" si="285"/>
        <v>0</v>
      </c>
      <c r="AB218" s="41">
        <f t="shared" si="286"/>
        <v>0</v>
      </c>
      <c r="AC218" s="42">
        <f t="shared" si="287"/>
        <v>0</v>
      </c>
      <c r="AD218" s="42">
        <f t="shared" si="288"/>
        <v>0</v>
      </c>
      <c r="AE218" s="43">
        <f t="shared" si="289"/>
        <v>0</v>
      </c>
      <c r="AF218" s="44">
        <f t="shared" si="290"/>
        <v>0</v>
      </c>
      <c r="AG218" s="48">
        <f t="shared" si="291"/>
        <v>0</v>
      </c>
      <c r="AH218" s="49">
        <f t="shared" si="292"/>
        <v>0</v>
      </c>
    </row>
    <row r="219" ht="13.5" customHeight="1">
      <c r="A219" s="32" t="s">
        <v>124</v>
      </c>
      <c r="B219" s="12">
        <v>17.716</v>
      </c>
      <c r="C219" s="12">
        <f t="shared" si="274"/>
        <v>0.06231818294</v>
      </c>
      <c r="D219" s="12">
        <v>0.3564</v>
      </c>
      <c r="E219" s="39">
        <v>8.0</v>
      </c>
      <c r="F219" s="40">
        <v>12.0</v>
      </c>
      <c r="G219" s="41">
        <v>35.0</v>
      </c>
      <c r="H219" s="42">
        <v>2.0E-4</v>
      </c>
      <c r="I219" s="42">
        <v>0.11834814810000001</v>
      </c>
      <c r="J219" s="43">
        <v>1.5552000000000001</v>
      </c>
      <c r="K219" s="44">
        <v>0.3</v>
      </c>
      <c r="L219" s="48">
        <v>1.0</v>
      </c>
      <c r="M219" s="49">
        <v>1.3</v>
      </c>
      <c r="N219" s="35"/>
      <c r="O219" s="39">
        <f t="shared" si="275"/>
        <v>0.0001776816032</v>
      </c>
      <c r="P219" s="40">
        <f t="shared" si="276"/>
        <v>0.0002665224048</v>
      </c>
      <c r="Q219" s="41">
        <f t="shared" si="277"/>
        <v>0.000777357014</v>
      </c>
      <c r="R219" s="42">
        <f t="shared" si="278"/>
        <v>15.99134429</v>
      </c>
      <c r="S219" s="42">
        <f t="shared" si="279"/>
        <v>9462.72991</v>
      </c>
      <c r="T219" s="43">
        <f t="shared" si="280"/>
        <v>124348.6932</v>
      </c>
      <c r="U219" s="44">
        <f t="shared" si="281"/>
        <v>6663.06012</v>
      </c>
      <c r="V219" s="48">
        <f t="shared" si="282"/>
        <v>22210.2004</v>
      </c>
      <c r="W219" s="49">
        <f t="shared" si="283"/>
        <v>28873.26052</v>
      </c>
      <c r="X219" s="35"/>
      <c r="Y219" s="12">
        <v>315.6</v>
      </c>
      <c r="Z219" s="39">
        <f t="shared" si="284"/>
        <v>0.1573409483</v>
      </c>
      <c r="AA219" s="40">
        <f t="shared" si="285"/>
        <v>0.2360114224</v>
      </c>
      <c r="AB219" s="41">
        <f t="shared" si="286"/>
        <v>0.6883666487</v>
      </c>
      <c r="AC219" s="42">
        <f t="shared" si="287"/>
        <v>14160.68535</v>
      </c>
      <c r="AD219" s="42">
        <f t="shared" si="288"/>
        <v>8379454.432</v>
      </c>
      <c r="AE219" s="43">
        <f t="shared" si="289"/>
        <v>110113489.2</v>
      </c>
      <c r="AF219" s="44">
        <f t="shared" si="290"/>
        <v>5900285.561</v>
      </c>
      <c r="AG219" s="48">
        <f t="shared" si="291"/>
        <v>19667618.54</v>
      </c>
      <c r="AH219" s="49">
        <f t="shared" si="292"/>
        <v>25567904.1</v>
      </c>
    </row>
    <row r="220" ht="13.5" customHeight="1">
      <c r="A220" s="32" t="s">
        <v>125</v>
      </c>
      <c r="B220" s="12">
        <v>22.654</v>
      </c>
      <c r="C220" s="12">
        <f t="shared" si="274"/>
        <v>0.07968819803</v>
      </c>
      <c r="D220" s="12">
        <v>0.3564</v>
      </c>
      <c r="E220" s="39">
        <v>18.0</v>
      </c>
      <c r="F220" s="40">
        <v>48.0</v>
      </c>
      <c r="G220" s="41">
        <v>180.0</v>
      </c>
      <c r="H220" s="42">
        <v>0.0064</v>
      </c>
      <c r="I220" s="42">
        <v>0.17932592590000002</v>
      </c>
      <c r="J220" s="43">
        <v>1.857</v>
      </c>
      <c r="K220" s="44">
        <v>0.3</v>
      </c>
      <c r="L220" s="45">
        <v>10.0</v>
      </c>
      <c r="M220" s="46">
        <v>15.0</v>
      </c>
      <c r="N220" s="35"/>
      <c r="O220" s="39">
        <f t="shared" si="275"/>
        <v>0.000511215728</v>
      </c>
      <c r="P220" s="40">
        <f t="shared" si="276"/>
        <v>0.001363241941</v>
      </c>
      <c r="Q220" s="41">
        <f t="shared" si="277"/>
        <v>0.00511215728</v>
      </c>
      <c r="R220" s="42">
        <f t="shared" si="278"/>
        <v>654.3561318</v>
      </c>
      <c r="S220" s="42">
        <f t="shared" si="279"/>
        <v>18334.84675</v>
      </c>
      <c r="T220" s="43">
        <f t="shared" si="280"/>
        <v>189865.5214</v>
      </c>
      <c r="U220" s="44">
        <f t="shared" si="281"/>
        <v>8520.262133</v>
      </c>
      <c r="V220" s="48">
        <f t="shared" si="282"/>
        <v>284008.7378</v>
      </c>
      <c r="W220" s="49">
        <f t="shared" si="283"/>
        <v>426013.1067</v>
      </c>
      <c r="X220" s="35"/>
      <c r="Y220" s="12">
        <v>315.6</v>
      </c>
      <c r="Z220" s="39">
        <f t="shared" si="284"/>
        <v>0.4526927154</v>
      </c>
      <c r="AA220" s="40">
        <f t="shared" si="285"/>
        <v>1.207180574</v>
      </c>
      <c r="AB220" s="41">
        <f t="shared" si="286"/>
        <v>4.526927154</v>
      </c>
      <c r="AC220" s="42">
        <f t="shared" si="287"/>
        <v>579446.6757</v>
      </c>
      <c r="AD220" s="42">
        <f t="shared" si="288"/>
        <v>16235908.07</v>
      </c>
      <c r="AE220" s="43">
        <f t="shared" si="289"/>
        <v>168130074.5</v>
      </c>
      <c r="AF220" s="44">
        <f t="shared" si="290"/>
        <v>7544878.589</v>
      </c>
      <c r="AG220" s="48">
        <f t="shared" si="291"/>
        <v>251495953</v>
      </c>
      <c r="AH220" s="49">
        <f t="shared" si="292"/>
        <v>377243929.5</v>
      </c>
    </row>
    <row r="221" ht="13.5" customHeight="1">
      <c r="A221" s="32" t="s">
        <v>126</v>
      </c>
      <c r="B221" s="12">
        <v>6.105</v>
      </c>
      <c r="C221" s="12">
        <f t="shared" si="274"/>
        <v>0.02147507941</v>
      </c>
      <c r="D221" s="12">
        <v>0.3564</v>
      </c>
      <c r="E221" s="39">
        <v>6.0</v>
      </c>
      <c r="F221" s="40">
        <v>38.0</v>
      </c>
      <c r="G221" s="41">
        <v>79.0</v>
      </c>
      <c r="H221" s="42">
        <v>0.0073</v>
      </c>
      <c r="I221" s="42">
        <v>0.4548123288</v>
      </c>
      <c r="J221" s="43">
        <v>2.313</v>
      </c>
      <c r="K221" s="44">
        <v>0.3</v>
      </c>
      <c r="L221" s="45">
        <v>2.5</v>
      </c>
      <c r="M221" s="46">
        <v>5.1</v>
      </c>
      <c r="N221" s="35"/>
      <c r="O221" s="39">
        <f t="shared" si="275"/>
        <v>0.00004592230981</v>
      </c>
      <c r="P221" s="40">
        <f t="shared" si="276"/>
        <v>0.0002908412955</v>
      </c>
      <c r="Q221" s="41">
        <f t="shared" si="277"/>
        <v>0.0006046437458</v>
      </c>
      <c r="R221" s="42">
        <f t="shared" si="278"/>
        <v>201.139717</v>
      </c>
      <c r="S221" s="42">
        <f t="shared" si="279"/>
        <v>12531.6196</v>
      </c>
      <c r="T221" s="43">
        <f t="shared" si="280"/>
        <v>63730.98156</v>
      </c>
      <c r="U221" s="44">
        <f t="shared" si="281"/>
        <v>2296.115491</v>
      </c>
      <c r="V221" s="48">
        <f t="shared" si="282"/>
        <v>19134.29575</v>
      </c>
      <c r="W221" s="49">
        <f t="shared" si="283"/>
        <v>39033.96334</v>
      </c>
      <c r="X221" s="35"/>
      <c r="Y221" s="12">
        <v>315.6</v>
      </c>
      <c r="Z221" s="39">
        <f t="shared" si="284"/>
        <v>0.04066521037</v>
      </c>
      <c r="AA221" s="40">
        <f t="shared" si="285"/>
        <v>0.2575463324</v>
      </c>
      <c r="AB221" s="41">
        <f t="shared" si="286"/>
        <v>0.5354252699</v>
      </c>
      <c r="AC221" s="42">
        <f t="shared" si="287"/>
        <v>178113.6214</v>
      </c>
      <c r="AD221" s="42">
        <f t="shared" si="288"/>
        <v>11097023.42</v>
      </c>
      <c r="AE221" s="43">
        <f t="shared" si="289"/>
        <v>56435178.95</v>
      </c>
      <c r="AF221" s="44">
        <f t="shared" si="290"/>
        <v>2033260.519</v>
      </c>
      <c r="AG221" s="48">
        <f t="shared" si="291"/>
        <v>16943837.65</v>
      </c>
      <c r="AH221" s="49">
        <f t="shared" si="292"/>
        <v>34565428.82</v>
      </c>
    </row>
    <row r="222" ht="13.5" customHeight="1">
      <c r="A222" s="32" t="s">
        <v>127</v>
      </c>
      <c r="B222" s="51">
        <v>0.0</v>
      </c>
      <c r="C222" s="12">
        <f t="shared" si="274"/>
        <v>0</v>
      </c>
      <c r="D222" s="12">
        <v>0.3564</v>
      </c>
      <c r="E222" s="52">
        <v>8.8</v>
      </c>
      <c r="F222" s="53">
        <v>27.0</v>
      </c>
      <c r="G222" s="54">
        <v>63.0</v>
      </c>
      <c r="H222" s="55">
        <v>0.118</v>
      </c>
      <c r="I222" s="55">
        <v>0.9284059041</v>
      </c>
      <c r="J222" s="56">
        <v>3.734</v>
      </c>
      <c r="K222" s="57">
        <v>7.8</v>
      </c>
      <c r="L222" s="58">
        <v>15.0</v>
      </c>
      <c r="M222" s="59">
        <v>19.3</v>
      </c>
      <c r="N222" s="35"/>
      <c r="O222" s="39">
        <f t="shared" si="275"/>
        <v>0</v>
      </c>
      <c r="P222" s="40">
        <f t="shared" si="276"/>
        <v>0</v>
      </c>
      <c r="Q222" s="41">
        <f t="shared" si="277"/>
        <v>0</v>
      </c>
      <c r="R222" s="42">
        <f t="shared" si="278"/>
        <v>0</v>
      </c>
      <c r="S222" s="42">
        <f t="shared" si="279"/>
        <v>0</v>
      </c>
      <c r="T222" s="43">
        <f t="shared" si="280"/>
        <v>0</v>
      </c>
      <c r="U222" s="44">
        <f t="shared" si="281"/>
        <v>0</v>
      </c>
      <c r="V222" s="48">
        <f t="shared" si="282"/>
        <v>0</v>
      </c>
      <c r="W222" s="49">
        <f t="shared" si="283"/>
        <v>0</v>
      </c>
      <c r="X222" s="35"/>
      <c r="Y222" s="12">
        <v>315.6</v>
      </c>
      <c r="Z222" s="39">
        <f t="shared" si="284"/>
        <v>0</v>
      </c>
      <c r="AA222" s="40">
        <f t="shared" si="285"/>
        <v>0</v>
      </c>
      <c r="AB222" s="41">
        <f t="shared" si="286"/>
        <v>0</v>
      </c>
      <c r="AC222" s="42">
        <f t="shared" si="287"/>
        <v>0</v>
      </c>
      <c r="AD222" s="42">
        <f t="shared" si="288"/>
        <v>0</v>
      </c>
      <c r="AE222" s="43">
        <f t="shared" si="289"/>
        <v>0</v>
      </c>
      <c r="AF222" s="44">
        <f t="shared" si="290"/>
        <v>0</v>
      </c>
      <c r="AG222" s="48">
        <f t="shared" si="291"/>
        <v>0</v>
      </c>
      <c r="AH222" s="49">
        <f t="shared" si="292"/>
        <v>0</v>
      </c>
    </row>
    <row r="223" ht="13.5" customHeight="1">
      <c r="A223" s="60" t="s">
        <v>90</v>
      </c>
      <c r="B223" s="61">
        <f>SUM(B212:B222)</f>
        <v>284.283</v>
      </c>
      <c r="C223" s="21"/>
      <c r="D223" s="21"/>
      <c r="E223" s="60"/>
      <c r="F223" s="60"/>
      <c r="G223" s="60"/>
      <c r="H223" s="60"/>
      <c r="I223" s="60"/>
      <c r="J223" s="60"/>
      <c r="K223" s="60"/>
      <c r="L223" s="60"/>
      <c r="M223" s="60"/>
      <c r="N223" s="60"/>
      <c r="O223" s="61">
        <f t="shared" ref="O223:W223" si="293">SUM(O212:O222)</f>
        <v>0.1074057585</v>
      </c>
      <c r="P223" s="61">
        <f t="shared" si="293"/>
        <v>0.1287702738</v>
      </c>
      <c r="Q223" s="61">
        <f t="shared" si="293"/>
        <v>0.3066575871</v>
      </c>
      <c r="R223" s="61">
        <f t="shared" si="293"/>
        <v>1649857.09</v>
      </c>
      <c r="S223" s="61">
        <f t="shared" si="293"/>
        <v>5373093.305</v>
      </c>
      <c r="T223" s="61">
        <f t="shared" si="293"/>
        <v>201707989.8</v>
      </c>
      <c r="U223" s="61">
        <f t="shared" si="293"/>
        <v>525187.1175</v>
      </c>
      <c r="V223" s="61">
        <f t="shared" si="293"/>
        <v>11709935.38</v>
      </c>
      <c r="W223" s="61">
        <f t="shared" si="293"/>
        <v>19357315.95</v>
      </c>
      <c r="X223" s="60"/>
      <c r="Y223" s="35"/>
      <c r="Z223" s="61">
        <f t="shared" ref="Z223:AH223" si="294">SUM(Z212:Z222)</f>
        <v>95.11014978</v>
      </c>
      <c r="AA223" s="61">
        <f t="shared" si="294"/>
        <v>114.0288957</v>
      </c>
      <c r="AB223" s="61">
        <f t="shared" si="294"/>
        <v>271.5520048</v>
      </c>
      <c r="AC223" s="61">
        <f t="shared" si="294"/>
        <v>1460984561</v>
      </c>
      <c r="AD223" s="61">
        <f t="shared" si="294"/>
        <v>4757991715</v>
      </c>
      <c r="AE223" s="61">
        <f t="shared" si="294"/>
        <v>178616839430</v>
      </c>
      <c r="AF223" s="61">
        <f t="shared" si="294"/>
        <v>465064686.5</v>
      </c>
      <c r="AG223" s="61">
        <f t="shared" si="294"/>
        <v>10369404059</v>
      </c>
      <c r="AH223" s="61">
        <f t="shared" si="294"/>
        <v>17141326922</v>
      </c>
    </row>
    <row r="224" ht="13.5" customHeight="1">
      <c r="A224" s="35"/>
      <c r="B224" s="35"/>
      <c r="C224" s="12"/>
      <c r="D224" s="12"/>
      <c r="E224" s="35"/>
      <c r="F224" s="35"/>
      <c r="G224" s="35"/>
      <c r="H224" s="35"/>
      <c r="I224" s="35"/>
      <c r="J224" s="35"/>
      <c r="K224" s="35"/>
      <c r="L224" s="35"/>
      <c r="M224" s="35"/>
      <c r="N224" s="35"/>
      <c r="O224" s="35"/>
      <c r="P224" s="35"/>
      <c r="Q224" s="35"/>
      <c r="R224" s="35"/>
      <c r="S224" s="35"/>
      <c r="T224" s="35"/>
      <c r="U224" s="35"/>
      <c r="V224" s="35"/>
      <c r="W224" s="35"/>
      <c r="X224" s="35"/>
      <c r="Y224" s="35"/>
      <c r="Z224" s="35"/>
      <c r="AA224" s="35"/>
      <c r="AB224" s="35"/>
      <c r="AC224" s="35"/>
      <c r="AD224" s="35"/>
      <c r="AE224" s="35"/>
      <c r="AF224" s="35"/>
      <c r="AG224" s="35"/>
      <c r="AH224" s="35"/>
    </row>
    <row r="225" ht="13.5" customHeight="1">
      <c r="A225" s="62" t="s">
        <v>29</v>
      </c>
      <c r="B225" s="35"/>
      <c r="C225" s="12"/>
      <c r="D225" s="12"/>
      <c r="E225" s="35"/>
      <c r="F225" s="35"/>
      <c r="G225" s="35"/>
      <c r="H225" s="35"/>
      <c r="I225" s="35"/>
      <c r="J225" s="35"/>
      <c r="K225" s="35"/>
      <c r="L225" s="35"/>
      <c r="M225" s="35"/>
      <c r="N225" s="35"/>
      <c r="O225" s="35"/>
      <c r="P225" s="35"/>
      <c r="Q225" s="35"/>
      <c r="R225" s="35"/>
      <c r="S225" s="35"/>
      <c r="T225" s="35"/>
      <c r="U225" s="35"/>
      <c r="V225" s="35"/>
      <c r="W225" s="35"/>
      <c r="X225" s="35"/>
      <c r="Y225" s="35"/>
      <c r="Z225" s="35"/>
      <c r="AA225" s="35"/>
      <c r="AB225" s="35"/>
      <c r="AC225" s="35"/>
      <c r="AD225" s="35"/>
      <c r="AE225" s="35"/>
      <c r="AF225" s="35"/>
      <c r="AG225" s="35"/>
      <c r="AH225" s="35"/>
    </row>
    <row r="226" ht="13.5" customHeight="1">
      <c r="A226" s="12" t="s">
        <v>105</v>
      </c>
      <c r="C226" s="12"/>
      <c r="D226" s="12"/>
      <c r="E226" s="36" t="s">
        <v>129</v>
      </c>
      <c r="F226" s="3"/>
      <c r="G226" s="4"/>
      <c r="H226" s="37" t="s">
        <v>130</v>
      </c>
      <c r="I226" s="3"/>
      <c r="J226" s="4"/>
      <c r="K226" s="38" t="s">
        <v>131</v>
      </c>
      <c r="L226" s="3"/>
      <c r="M226" s="4"/>
      <c r="N226" s="35"/>
      <c r="O226" s="36" t="s">
        <v>110</v>
      </c>
      <c r="P226" s="3"/>
      <c r="Q226" s="4"/>
      <c r="R226" s="37" t="s">
        <v>111</v>
      </c>
      <c r="S226" s="3"/>
      <c r="T226" s="4"/>
      <c r="U226" s="38" t="s">
        <v>112</v>
      </c>
      <c r="V226" s="3"/>
      <c r="W226" s="4"/>
      <c r="X226" s="35"/>
      <c r="Y226" s="35"/>
      <c r="Z226" s="36" t="s">
        <v>110</v>
      </c>
      <c r="AA226" s="3"/>
      <c r="AB226" s="4"/>
      <c r="AC226" s="37" t="s">
        <v>111</v>
      </c>
      <c r="AD226" s="3"/>
      <c r="AE226" s="4"/>
      <c r="AF226" s="38" t="s">
        <v>112</v>
      </c>
      <c r="AG226" s="3"/>
      <c r="AH226" s="4"/>
    </row>
    <row r="227" ht="13.5" customHeight="1">
      <c r="A227" s="12" t="s">
        <v>94</v>
      </c>
      <c r="B227" s="12" t="s">
        <v>114</v>
      </c>
      <c r="C227" s="12" t="s">
        <v>115</v>
      </c>
      <c r="D227" s="12"/>
      <c r="E227" s="39" t="s">
        <v>12</v>
      </c>
      <c r="F227" s="40" t="s">
        <v>13</v>
      </c>
      <c r="G227" s="41" t="s">
        <v>14</v>
      </c>
      <c r="H227" s="42" t="s">
        <v>12</v>
      </c>
      <c r="I227" s="42" t="s">
        <v>13</v>
      </c>
      <c r="J227" s="43" t="s">
        <v>14</v>
      </c>
      <c r="K227" s="44" t="s">
        <v>12</v>
      </c>
      <c r="L227" s="45" t="s">
        <v>116</v>
      </c>
      <c r="M227" s="46" t="s">
        <v>14</v>
      </c>
      <c r="N227" s="35"/>
      <c r="O227" s="39" t="s">
        <v>12</v>
      </c>
      <c r="P227" s="40" t="s">
        <v>13</v>
      </c>
      <c r="Q227" s="41" t="s">
        <v>14</v>
      </c>
      <c r="R227" s="42" t="s">
        <v>12</v>
      </c>
      <c r="S227" s="42" t="s">
        <v>13</v>
      </c>
      <c r="T227" s="43" t="s">
        <v>14</v>
      </c>
      <c r="U227" s="44" t="s">
        <v>12</v>
      </c>
      <c r="V227" s="45" t="s">
        <v>116</v>
      </c>
      <c r="W227" s="46" t="s">
        <v>14</v>
      </c>
      <c r="X227" s="35"/>
      <c r="Y227" s="35"/>
      <c r="Z227" s="39" t="s">
        <v>12</v>
      </c>
      <c r="AA227" s="40" t="s">
        <v>13</v>
      </c>
      <c r="AB227" s="41" t="s">
        <v>14</v>
      </c>
      <c r="AC227" s="42" t="s">
        <v>12</v>
      </c>
      <c r="AD227" s="42" t="s">
        <v>13</v>
      </c>
      <c r="AE227" s="43" t="s">
        <v>14</v>
      </c>
      <c r="AF227" s="44" t="s">
        <v>12</v>
      </c>
      <c r="AG227" s="45" t="s">
        <v>116</v>
      </c>
      <c r="AH227" s="46" t="s">
        <v>14</v>
      </c>
    </row>
    <row r="228" ht="13.5" customHeight="1">
      <c r="A228" s="47" t="s">
        <v>117</v>
      </c>
      <c r="B228" s="12">
        <v>49.023</v>
      </c>
      <c r="C228" s="12">
        <f t="shared" ref="C228:C238" si="295">B228/$B$239</f>
        <v>0.3067445891</v>
      </c>
      <c r="D228" s="12">
        <v>0.2508</v>
      </c>
      <c r="E228" s="39">
        <v>740.0</v>
      </c>
      <c r="F228" s="40">
        <v>820.0</v>
      </c>
      <c r="G228" s="41">
        <v>910.0</v>
      </c>
      <c r="H228" s="42">
        <v>0.079</v>
      </c>
      <c r="I228" s="42">
        <v>1.1480588235000002</v>
      </c>
      <c r="J228" s="43">
        <v>3.654</v>
      </c>
      <c r="K228" s="44">
        <v>0.2</v>
      </c>
      <c r="L228" s="48">
        <v>5.0</v>
      </c>
      <c r="M228" s="49">
        <v>15.0</v>
      </c>
      <c r="N228" s="35"/>
      <c r="O228" s="39">
        <f t="shared" ref="O228:O238" si="296">C228*D228*E228*10^(-3)</f>
        <v>0.05692934178</v>
      </c>
      <c r="P228" s="40">
        <f t="shared" ref="P228:P238" si="297">C228*D228*F228*10^(-3)</f>
        <v>0.06308386522</v>
      </c>
      <c r="Q228" s="41">
        <f t="shared" ref="Q228:Q238" si="298">C228*D228*G228*10^(-3)</f>
        <v>0.07000770409</v>
      </c>
      <c r="R228" s="42">
        <f t="shared" ref="R228:R238" si="299">(C228*D228*H228*3.6*10^(-3))*10^(9)</f>
        <v>21879.33082</v>
      </c>
      <c r="S228" s="42">
        <f t="shared" ref="S228:S238" si="300">(C228*D228*I228*3.6*10^(-3))*10^(9)</f>
        <v>317958.9721</v>
      </c>
      <c r="T228" s="43">
        <f t="shared" ref="T228:T238" si="301">(C228*D228*J228*3.6*10^(-3))*10^(9)</f>
        <v>1011988.289</v>
      </c>
      <c r="U228" s="44">
        <f t="shared" ref="U228:U238" si="302">C228*D228*10^(-3)*K228*10^9</f>
        <v>15386.30859</v>
      </c>
      <c r="V228" s="48">
        <f t="shared" ref="V228:V238" si="303">C228*D228*10^(-3)*L228*10^9</f>
        <v>384657.7148</v>
      </c>
      <c r="W228" s="49">
        <f t="shared" ref="W228:W238" si="304">C228*D228*10^(-3)*M228*10^9</f>
        <v>1153973.144</v>
      </c>
      <c r="X228" s="35"/>
      <c r="Y228" s="12">
        <v>136.8</v>
      </c>
      <c r="Z228" s="39">
        <f t="shared" ref="Z228:Z238" si="305">C228*Y228*E228*10^(-3)</f>
        <v>31.05236825</v>
      </c>
      <c r="AA228" s="40">
        <f t="shared" ref="AA228:AA238" si="306">C228*Y228*F228*10^(-3)</f>
        <v>34.40938103</v>
      </c>
      <c r="AB228" s="41">
        <f t="shared" ref="AB228:AB238" si="307">C228*Y228*G228*10^(-3)</f>
        <v>38.18602041</v>
      </c>
      <c r="AC228" s="42">
        <f t="shared" ref="AC228:AC238" si="308">(C228*Y228*H228*3.6*10^(-3))*10^(9)</f>
        <v>11934180.44</v>
      </c>
      <c r="AD228" s="42">
        <f t="shared" ref="AD228:AD238" si="309">(C228*Y228*I228*3.6*10^(-3))*10^(9)</f>
        <v>173432166.6</v>
      </c>
      <c r="AE228" s="43">
        <f t="shared" ref="AE228:AE238" si="310">(C228*Y228*J228*3.6*10^(-3))*10^(9)</f>
        <v>551993612</v>
      </c>
      <c r="AF228" s="44">
        <f t="shared" ref="AF228:AF238" si="311">C228*Y228*10^(-3)*K228*10^9</f>
        <v>8392531.958</v>
      </c>
      <c r="AG228" s="48">
        <f t="shared" ref="AG228:AG238" si="312">C228*Y228*10^(-3)*L228*10^9</f>
        <v>209813299</v>
      </c>
      <c r="AH228" s="49">
        <f t="shared" ref="AH228:AH238" si="313">C228*Y228*10^(-3)*M228*10^9</f>
        <v>629439896.9</v>
      </c>
    </row>
    <row r="229" ht="13.5" customHeight="1">
      <c r="A229" s="47" t="s">
        <v>118</v>
      </c>
      <c r="B229" s="12">
        <v>1.221</v>
      </c>
      <c r="C229" s="12">
        <f t="shared" si="295"/>
        <v>0.007639988237</v>
      </c>
      <c r="D229" s="12">
        <v>0.2508</v>
      </c>
      <c r="E229" s="39">
        <v>657.0</v>
      </c>
      <c r="F229" s="40">
        <v>702.0</v>
      </c>
      <c r="G229" s="41">
        <v>866.0</v>
      </c>
      <c r="H229" s="42">
        <v>0.214</v>
      </c>
      <c r="I229" s="42">
        <v>0.82</v>
      </c>
      <c r="J229" s="43">
        <v>2.7439999999999998</v>
      </c>
      <c r="K229" s="44">
        <v>0.1</v>
      </c>
      <c r="L229" s="45">
        <v>0.4</v>
      </c>
      <c r="M229" s="46">
        <v>0.6</v>
      </c>
      <c r="N229" s="35"/>
      <c r="O229" s="39">
        <f t="shared" si="296"/>
        <v>0.001258883646</v>
      </c>
      <c r="P229" s="40">
        <f t="shared" si="297"/>
        <v>0.001345108553</v>
      </c>
      <c r="Q229" s="41">
        <f t="shared" si="298"/>
        <v>0.001659350437</v>
      </c>
      <c r="R229" s="42">
        <f t="shared" si="299"/>
        <v>1476.170412</v>
      </c>
      <c r="S229" s="42">
        <f t="shared" si="300"/>
        <v>5656.353915</v>
      </c>
      <c r="T229" s="43">
        <f t="shared" si="301"/>
        <v>18928.09164</v>
      </c>
      <c r="U229" s="44">
        <f t="shared" si="302"/>
        <v>191.610905</v>
      </c>
      <c r="V229" s="48">
        <f t="shared" si="303"/>
        <v>766.4436199</v>
      </c>
      <c r="W229" s="49">
        <f t="shared" si="304"/>
        <v>1149.66543</v>
      </c>
      <c r="X229" s="35"/>
      <c r="Y229" s="12">
        <v>136.8</v>
      </c>
      <c r="Z229" s="39">
        <f t="shared" si="305"/>
        <v>0.6866638067</v>
      </c>
      <c r="AA229" s="40">
        <f t="shared" si="306"/>
        <v>0.7336955743</v>
      </c>
      <c r="AB229" s="41">
        <f t="shared" si="307"/>
        <v>0.9051002384</v>
      </c>
      <c r="AC229" s="42">
        <f t="shared" si="308"/>
        <v>805183.861</v>
      </c>
      <c r="AD229" s="42">
        <f t="shared" si="309"/>
        <v>3085283.954</v>
      </c>
      <c r="AE229" s="43">
        <f t="shared" si="310"/>
        <v>10324413.62</v>
      </c>
      <c r="AF229" s="44">
        <f t="shared" si="311"/>
        <v>104515.0391</v>
      </c>
      <c r="AG229" s="48">
        <f t="shared" si="312"/>
        <v>418060.1563</v>
      </c>
      <c r="AH229" s="49">
        <f t="shared" si="313"/>
        <v>627090.2345</v>
      </c>
    </row>
    <row r="230" ht="13.5" customHeight="1">
      <c r="A230" s="47" t="s">
        <v>119</v>
      </c>
      <c r="B230" s="12">
        <v>10.571</v>
      </c>
      <c r="C230" s="12">
        <f t="shared" si="295"/>
        <v>0.06614440266</v>
      </c>
      <c r="D230" s="12">
        <v>0.2508</v>
      </c>
      <c r="E230" s="39">
        <v>410.0</v>
      </c>
      <c r="F230" s="40">
        <v>490.0</v>
      </c>
      <c r="G230" s="41">
        <v>650.0</v>
      </c>
      <c r="H230" s="42">
        <v>0.076</v>
      </c>
      <c r="I230" s="42">
        <v>0.5820000000000001</v>
      </c>
      <c r="J230" s="43">
        <v>2.794</v>
      </c>
      <c r="K230" s="44">
        <v>0.1</v>
      </c>
      <c r="L230" s="45">
        <v>0.2</v>
      </c>
      <c r="M230" s="46">
        <v>1.0</v>
      </c>
      <c r="N230" s="35"/>
      <c r="O230" s="39">
        <f t="shared" si="296"/>
        <v>0.006801496637</v>
      </c>
      <c r="P230" s="40">
        <f t="shared" si="297"/>
        <v>0.008128617932</v>
      </c>
      <c r="Q230" s="41">
        <f t="shared" si="298"/>
        <v>0.01078286052</v>
      </c>
      <c r="R230" s="42">
        <f t="shared" si="299"/>
        <v>4538.754829</v>
      </c>
      <c r="S230" s="42">
        <f t="shared" si="300"/>
        <v>34757.30672</v>
      </c>
      <c r="T230" s="43">
        <f t="shared" si="301"/>
        <v>166858.9604</v>
      </c>
      <c r="U230" s="44">
        <f t="shared" si="302"/>
        <v>1658.901619</v>
      </c>
      <c r="V230" s="48">
        <f t="shared" si="303"/>
        <v>3317.803237</v>
      </c>
      <c r="W230" s="49">
        <f t="shared" si="304"/>
        <v>16589.01619</v>
      </c>
      <c r="X230" s="35"/>
      <c r="Y230" s="12">
        <v>136.8</v>
      </c>
      <c r="Z230" s="39">
        <f t="shared" si="305"/>
        <v>3.709907256</v>
      </c>
      <c r="AA230" s="40">
        <f t="shared" si="306"/>
        <v>4.433791599</v>
      </c>
      <c r="AB230" s="41">
        <f t="shared" si="307"/>
        <v>5.881560285</v>
      </c>
      <c r="AC230" s="42">
        <f t="shared" si="308"/>
        <v>2475684.452</v>
      </c>
      <c r="AD230" s="42">
        <f t="shared" si="309"/>
        <v>18958530.94</v>
      </c>
      <c r="AE230" s="43">
        <f t="shared" si="310"/>
        <v>91013978.41</v>
      </c>
      <c r="AF230" s="44">
        <f t="shared" si="311"/>
        <v>904855.4284</v>
      </c>
      <c r="AG230" s="48">
        <f t="shared" si="312"/>
        <v>1809710.857</v>
      </c>
      <c r="AH230" s="49">
        <f t="shared" si="313"/>
        <v>9048554.284</v>
      </c>
    </row>
    <row r="231" ht="13.5" customHeight="1">
      <c r="A231" s="47" t="s">
        <v>120</v>
      </c>
      <c r="B231" s="12">
        <v>84.398</v>
      </c>
      <c r="C231" s="12">
        <f t="shared" si="295"/>
        <v>0.5280915047</v>
      </c>
      <c r="D231" s="12">
        <v>0.2508</v>
      </c>
      <c r="E231" s="39">
        <v>3.7</v>
      </c>
      <c r="F231" s="40">
        <v>12.0</v>
      </c>
      <c r="G231" s="41">
        <v>110.0</v>
      </c>
      <c r="H231" s="42">
        <v>0.018</v>
      </c>
      <c r="I231" s="42">
        <v>0.2478118532</v>
      </c>
      <c r="J231" s="43">
        <v>3.004</v>
      </c>
      <c r="K231" s="44">
        <v>0.1</v>
      </c>
      <c r="L231" s="45">
        <v>0.1</v>
      </c>
      <c r="M231" s="46">
        <v>1.0</v>
      </c>
      <c r="N231" s="35"/>
      <c r="O231" s="39">
        <f t="shared" si="296"/>
        <v>0.0004900477927</v>
      </c>
      <c r="P231" s="40">
        <f t="shared" si="297"/>
        <v>0.001589344192</v>
      </c>
      <c r="Q231" s="41">
        <f t="shared" si="298"/>
        <v>0.01456898843</v>
      </c>
      <c r="R231" s="42">
        <f t="shared" si="299"/>
        <v>8582.458639</v>
      </c>
      <c r="S231" s="42">
        <f t="shared" si="300"/>
        <v>118157.4989</v>
      </c>
      <c r="T231" s="43">
        <f t="shared" si="301"/>
        <v>1432316.986</v>
      </c>
      <c r="U231" s="44">
        <f t="shared" si="302"/>
        <v>13244.53494</v>
      </c>
      <c r="V231" s="48">
        <f t="shared" si="303"/>
        <v>13244.53494</v>
      </c>
      <c r="W231" s="49">
        <f t="shared" si="304"/>
        <v>132445.3494</v>
      </c>
      <c r="X231" s="35"/>
      <c r="Y231" s="12">
        <v>136.8</v>
      </c>
      <c r="Z231" s="39">
        <f t="shared" si="305"/>
        <v>0.267298796</v>
      </c>
      <c r="AA231" s="40">
        <f t="shared" si="306"/>
        <v>0.866915014</v>
      </c>
      <c r="AB231" s="41">
        <f t="shared" si="307"/>
        <v>7.946720962</v>
      </c>
      <c r="AC231" s="42">
        <f t="shared" si="308"/>
        <v>4681341.076</v>
      </c>
      <c r="AD231" s="42">
        <f t="shared" si="309"/>
        <v>64449544.86</v>
      </c>
      <c r="AE231" s="43">
        <f t="shared" si="310"/>
        <v>781263810.7</v>
      </c>
      <c r="AF231" s="44">
        <f t="shared" si="311"/>
        <v>7224291.784</v>
      </c>
      <c r="AG231" s="48">
        <f t="shared" si="312"/>
        <v>7224291.784</v>
      </c>
      <c r="AH231" s="49">
        <f t="shared" si="313"/>
        <v>72242917.84</v>
      </c>
    </row>
    <row r="232" ht="13.5" customHeight="1">
      <c r="A232" s="47" t="s">
        <v>121</v>
      </c>
      <c r="B232" s="12">
        <v>12.007</v>
      </c>
      <c r="C232" s="12">
        <f t="shared" si="295"/>
        <v>0.07512967957</v>
      </c>
      <c r="D232" s="12">
        <v>0.2508</v>
      </c>
      <c r="E232" s="39">
        <v>1.0</v>
      </c>
      <c r="F232" s="40">
        <v>24.0</v>
      </c>
      <c r="G232" s="41">
        <v>2200.0</v>
      </c>
      <c r="H232" s="42">
        <v>0.3</v>
      </c>
      <c r="I232" s="42">
        <v>9.305266939500001</v>
      </c>
      <c r="J232" s="43">
        <v>851.554</v>
      </c>
      <c r="K232" s="44">
        <v>3.3</v>
      </c>
      <c r="L232" s="48">
        <v>10.0</v>
      </c>
      <c r="M232" s="49">
        <v>16.9</v>
      </c>
      <c r="N232" s="35"/>
      <c r="O232" s="39">
        <f t="shared" si="296"/>
        <v>0.00001884252364</v>
      </c>
      <c r="P232" s="40">
        <f t="shared" si="297"/>
        <v>0.0004522205673</v>
      </c>
      <c r="Q232" s="41">
        <f t="shared" si="298"/>
        <v>0.041453552</v>
      </c>
      <c r="R232" s="42">
        <f t="shared" si="299"/>
        <v>20349.92553</v>
      </c>
      <c r="S232" s="42">
        <f t="shared" si="300"/>
        <v>631204.9641</v>
      </c>
      <c r="T232" s="43">
        <f t="shared" si="301"/>
        <v>57763534.94</v>
      </c>
      <c r="U232" s="44">
        <f t="shared" si="302"/>
        <v>62180.328</v>
      </c>
      <c r="V232" s="48">
        <f t="shared" si="303"/>
        <v>188425.2364</v>
      </c>
      <c r="W232" s="49">
        <f t="shared" si="304"/>
        <v>318438.6495</v>
      </c>
      <c r="X232" s="35"/>
      <c r="Y232" s="12">
        <v>136.8</v>
      </c>
      <c r="Z232" s="39">
        <f t="shared" si="305"/>
        <v>0.01027774017</v>
      </c>
      <c r="AA232" s="40">
        <f t="shared" si="306"/>
        <v>0.246665764</v>
      </c>
      <c r="AB232" s="41">
        <f t="shared" si="307"/>
        <v>22.61102836</v>
      </c>
      <c r="AC232" s="42">
        <f t="shared" si="308"/>
        <v>11099959.38</v>
      </c>
      <c r="AD232" s="42">
        <f t="shared" si="309"/>
        <v>344293616.8</v>
      </c>
      <c r="AE232" s="43">
        <f t="shared" si="310"/>
        <v>31507382695</v>
      </c>
      <c r="AF232" s="44">
        <f t="shared" si="311"/>
        <v>33916542.55</v>
      </c>
      <c r="AG232" s="48">
        <f t="shared" si="312"/>
        <v>102777401.7</v>
      </c>
      <c r="AH232" s="49">
        <f t="shared" si="313"/>
        <v>173693808.8</v>
      </c>
    </row>
    <row r="233" ht="13.5" customHeight="1">
      <c r="A233" s="47" t="s">
        <v>122</v>
      </c>
      <c r="B233" s="12">
        <v>0.301</v>
      </c>
      <c r="C233" s="12">
        <f t="shared" si="295"/>
        <v>0.001883404143</v>
      </c>
      <c r="D233" s="12">
        <v>0.2508</v>
      </c>
      <c r="E233" s="39">
        <v>130.0</v>
      </c>
      <c r="F233" s="40">
        <v>230.0</v>
      </c>
      <c r="G233" s="50">
        <v>420.0</v>
      </c>
      <c r="H233" s="42">
        <v>20.0</v>
      </c>
      <c r="I233" s="42">
        <v>35.2904137931</v>
      </c>
      <c r="J233" s="43">
        <v>65.554</v>
      </c>
      <c r="K233" s="44">
        <v>13.0</v>
      </c>
      <c r="L233" s="48">
        <v>500.0</v>
      </c>
      <c r="M233" s="49">
        <v>810.0</v>
      </c>
      <c r="N233" s="35"/>
      <c r="O233" s="39">
        <f t="shared" si="296"/>
        <v>0.00006140650869</v>
      </c>
      <c r="P233" s="40">
        <f t="shared" si="297"/>
        <v>0.0001086422846</v>
      </c>
      <c r="Q233" s="41">
        <f t="shared" si="298"/>
        <v>0.0001983902589</v>
      </c>
      <c r="R233" s="42">
        <f t="shared" si="299"/>
        <v>34009.75866</v>
      </c>
      <c r="S233" s="42">
        <f t="shared" si="300"/>
        <v>60010.92281</v>
      </c>
      <c r="T233" s="43">
        <f t="shared" si="301"/>
        <v>111473.786</v>
      </c>
      <c r="U233" s="44">
        <f t="shared" si="302"/>
        <v>6140.650869</v>
      </c>
      <c r="V233" s="48">
        <f t="shared" si="303"/>
        <v>236178.8796</v>
      </c>
      <c r="W233" s="49">
        <f t="shared" si="304"/>
        <v>382609.7849</v>
      </c>
      <c r="X233" s="35"/>
      <c r="Y233" s="12">
        <v>136.8</v>
      </c>
      <c r="Z233" s="39">
        <f t="shared" si="305"/>
        <v>0.03349445929</v>
      </c>
      <c r="AA233" s="40">
        <f t="shared" si="306"/>
        <v>0.05925942797</v>
      </c>
      <c r="AB233" s="41">
        <f t="shared" si="307"/>
        <v>0.1082128685</v>
      </c>
      <c r="AC233" s="42">
        <f t="shared" si="308"/>
        <v>18550777.45</v>
      </c>
      <c r="AD233" s="42">
        <f t="shared" si="309"/>
        <v>32733230.62</v>
      </c>
      <c r="AE233" s="43">
        <f t="shared" si="310"/>
        <v>60803883.25</v>
      </c>
      <c r="AF233" s="44">
        <f t="shared" si="311"/>
        <v>3349445.929</v>
      </c>
      <c r="AG233" s="48">
        <f t="shared" si="312"/>
        <v>128824843.4</v>
      </c>
      <c r="AH233" s="49">
        <f t="shared" si="313"/>
        <v>208696246.3</v>
      </c>
    </row>
    <row r="234" ht="13.5" customHeight="1">
      <c r="A234" s="32" t="s">
        <v>123</v>
      </c>
      <c r="B234" s="51">
        <v>0.0</v>
      </c>
      <c r="C234" s="12">
        <f t="shared" si="295"/>
        <v>0</v>
      </c>
      <c r="D234" s="12">
        <v>0.2508</v>
      </c>
      <c r="E234" s="39">
        <v>7.0</v>
      </c>
      <c r="F234" s="40">
        <v>11.0</v>
      </c>
      <c r="G234" s="41">
        <v>56.0</v>
      </c>
      <c r="H234" s="42">
        <v>2.0E-4</v>
      </c>
      <c r="I234" s="42">
        <v>0.11828163270000001</v>
      </c>
      <c r="J234" s="43">
        <v>1.5552000000000001</v>
      </c>
      <c r="K234" s="44">
        <v>0.3</v>
      </c>
      <c r="L234" s="48">
        <v>1.0</v>
      </c>
      <c r="M234" s="49">
        <v>1.3</v>
      </c>
      <c r="N234" s="35"/>
      <c r="O234" s="39">
        <f t="shared" si="296"/>
        <v>0</v>
      </c>
      <c r="P234" s="40">
        <f t="shared" si="297"/>
        <v>0</v>
      </c>
      <c r="Q234" s="41">
        <f t="shared" si="298"/>
        <v>0</v>
      </c>
      <c r="R234" s="42">
        <f t="shared" si="299"/>
        <v>0</v>
      </c>
      <c r="S234" s="42">
        <f t="shared" si="300"/>
        <v>0</v>
      </c>
      <c r="T234" s="43">
        <f t="shared" si="301"/>
        <v>0</v>
      </c>
      <c r="U234" s="44">
        <f t="shared" si="302"/>
        <v>0</v>
      </c>
      <c r="V234" s="48">
        <f t="shared" si="303"/>
        <v>0</v>
      </c>
      <c r="W234" s="49">
        <f t="shared" si="304"/>
        <v>0</v>
      </c>
      <c r="X234" s="35"/>
      <c r="Y234" s="12">
        <v>136.8</v>
      </c>
      <c r="Z234" s="39">
        <f t="shared" si="305"/>
        <v>0</v>
      </c>
      <c r="AA234" s="40">
        <f t="shared" si="306"/>
        <v>0</v>
      </c>
      <c r="AB234" s="41">
        <f t="shared" si="307"/>
        <v>0</v>
      </c>
      <c r="AC234" s="42">
        <f t="shared" si="308"/>
        <v>0</v>
      </c>
      <c r="AD234" s="42">
        <f t="shared" si="309"/>
        <v>0</v>
      </c>
      <c r="AE234" s="43">
        <f t="shared" si="310"/>
        <v>0</v>
      </c>
      <c r="AF234" s="44">
        <f t="shared" si="311"/>
        <v>0</v>
      </c>
      <c r="AG234" s="48">
        <f t="shared" si="312"/>
        <v>0</v>
      </c>
      <c r="AH234" s="49">
        <f t="shared" si="313"/>
        <v>0</v>
      </c>
    </row>
    <row r="235" ht="13.5" customHeight="1">
      <c r="A235" s="32" t="s">
        <v>124</v>
      </c>
      <c r="B235" s="12">
        <v>1.188</v>
      </c>
      <c r="C235" s="12">
        <f t="shared" si="295"/>
        <v>0.007433502068</v>
      </c>
      <c r="D235" s="12">
        <v>0.2508</v>
      </c>
      <c r="E235" s="39">
        <v>8.0</v>
      </c>
      <c r="F235" s="40">
        <v>12.0</v>
      </c>
      <c r="G235" s="41">
        <v>35.0</v>
      </c>
      <c r="H235" s="42">
        <v>2.0E-4</v>
      </c>
      <c r="I235" s="42">
        <v>0.11834814810000001</v>
      </c>
      <c r="J235" s="43">
        <v>1.5552000000000001</v>
      </c>
      <c r="K235" s="44">
        <v>0.3</v>
      </c>
      <c r="L235" s="48">
        <v>1.0</v>
      </c>
      <c r="M235" s="49">
        <v>1.3</v>
      </c>
      <c r="N235" s="35"/>
      <c r="O235" s="39">
        <f t="shared" si="296"/>
        <v>0.00001491457855</v>
      </c>
      <c r="P235" s="40">
        <f t="shared" si="297"/>
        <v>0.00002237186782</v>
      </c>
      <c r="Q235" s="41">
        <f t="shared" si="298"/>
        <v>0.00006525128115</v>
      </c>
      <c r="R235" s="42">
        <f t="shared" si="299"/>
        <v>1.342312069</v>
      </c>
      <c r="S235" s="42">
        <f t="shared" si="300"/>
        <v>794.3007379</v>
      </c>
      <c r="T235" s="43">
        <f t="shared" si="301"/>
        <v>10437.81865</v>
      </c>
      <c r="U235" s="44">
        <f t="shared" si="302"/>
        <v>559.2966956</v>
      </c>
      <c r="V235" s="48">
        <f t="shared" si="303"/>
        <v>1864.322319</v>
      </c>
      <c r="W235" s="49">
        <f t="shared" si="304"/>
        <v>2423.619014</v>
      </c>
      <c r="X235" s="35"/>
      <c r="Y235" s="12">
        <v>136.8</v>
      </c>
      <c r="Z235" s="39">
        <f t="shared" si="305"/>
        <v>0.008135224663</v>
      </c>
      <c r="AA235" s="40">
        <f t="shared" si="306"/>
        <v>0.01220283699</v>
      </c>
      <c r="AB235" s="41">
        <f t="shared" si="307"/>
        <v>0.0355916079</v>
      </c>
      <c r="AC235" s="42">
        <f t="shared" si="308"/>
        <v>732.1702197</v>
      </c>
      <c r="AD235" s="42">
        <f t="shared" si="309"/>
        <v>433254.948</v>
      </c>
      <c r="AE235" s="43">
        <f t="shared" si="310"/>
        <v>5693355.628</v>
      </c>
      <c r="AF235" s="44">
        <f t="shared" si="311"/>
        <v>305070.9249</v>
      </c>
      <c r="AG235" s="48">
        <f t="shared" si="312"/>
        <v>1016903.083</v>
      </c>
      <c r="AH235" s="49">
        <f t="shared" si="313"/>
        <v>1321974.008</v>
      </c>
    </row>
    <row r="236" ht="13.5" customHeight="1">
      <c r="A236" s="32" t="s">
        <v>125</v>
      </c>
      <c r="B236" s="12">
        <v>1.108</v>
      </c>
      <c r="C236" s="12">
        <f t="shared" si="295"/>
        <v>0.006932929538</v>
      </c>
      <c r="D236" s="12">
        <v>0.2508</v>
      </c>
      <c r="E236" s="39">
        <v>18.0</v>
      </c>
      <c r="F236" s="40">
        <v>48.0</v>
      </c>
      <c r="G236" s="41">
        <v>180.0</v>
      </c>
      <c r="H236" s="42">
        <v>0.0064</v>
      </c>
      <c r="I236" s="42">
        <v>0.17932592590000002</v>
      </c>
      <c r="J236" s="43">
        <v>1.857</v>
      </c>
      <c r="K236" s="44">
        <v>0.3</v>
      </c>
      <c r="L236" s="45">
        <v>10.0</v>
      </c>
      <c r="M236" s="46">
        <v>15.0</v>
      </c>
      <c r="N236" s="35"/>
      <c r="O236" s="39">
        <f t="shared" si="296"/>
        <v>0.00003129801711</v>
      </c>
      <c r="P236" s="40">
        <f t="shared" si="297"/>
        <v>0.00008346137895</v>
      </c>
      <c r="Q236" s="41">
        <f t="shared" si="298"/>
        <v>0.0003129801711</v>
      </c>
      <c r="R236" s="42">
        <f t="shared" si="299"/>
        <v>40.0614619</v>
      </c>
      <c r="S236" s="42">
        <f t="shared" si="300"/>
        <v>1122.509179</v>
      </c>
      <c r="T236" s="43">
        <f t="shared" si="301"/>
        <v>11624.08355</v>
      </c>
      <c r="U236" s="44">
        <f t="shared" si="302"/>
        <v>521.6336185</v>
      </c>
      <c r="V236" s="48">
        <f t="shared" si="303"/>
        <v>17387.78728</v>
      </c>
      <c r="W236" s="49">
        <f t="shared" si="304"/>
        <v>26081.68092</v>
      </c>
      <c r="X236" s="35"/>
      <c r="Y236" s="12">
        <v>136.8</v>
      </c>
      <c r="Z236" s="39">
        <f t="shared" si="305"/>
        <v>0.01707164569</v>
      </c>
      <c r="AA236" s="40">
        <f t="shared" si="306"/>
        <v>0.04552438852</v>
      </c>
      <c r="AB236" s="41">
        <f t="shared" si="307"/>
        <v>0.1707164569</v>
      </c>
      <c r="AC236" s="42">
        <f t="shared" si="308"/>
        <v>21851.70649</v>
      </c>
      <c r="AD236" s="42">
        <f t="shared" si="309"/>
        <v>612277.7342</v>
      </c>
      <c r="AE236" s="43">
        <f t="shared" si="310"/>
        <v>6340409.211</v>
      </c>
      <c r="AF236" s="44">
        <f t="shared" si="311"/>
        <v>284527.4282</v>
      </c>
      <c r="AG236" s="48">
        <f t="shared" si="312"/>
        <v>9484247.608</v>
      </c>
      <c r="AH236" s="49">
        <f t="shared" si="313"/>
        <v>14226371.41</v>
      </c>
    </row>
    <row r="237" ht="13.5" customHeight="1">
      <c r="A237" s="32" t="s">
        <v>126</v>
      </c>
      <c r="B237" s="12">
        <v>0.0</v>
      </c>
      <c r="C237" s="12">
        <f t="shared" si="295"/>
        <v>0</v>
      </c>
      <c r="D237" s="12">
        <v>0.2508</v>
      </c>
      <c r="E237" s="39">
        <v>6.0</v>
      </c>
      <c r="F237" s="40">
        <v>38.0</v>
      </c>
      <c r="G237" s="41">
        <v>79.0</v>
      </c>
      <c r="H237" s="42">
        <v>0.0073</v>
      </c>
      <c r="I237" s="42">
        <v>0.4548123288</v>
      </c>
      <c r="J237" s="43">
        <v>2.313</v>
      </c>
      <c r="K237" s="44">
        <v>0.3</v>
      </c>
      <c r="L237" s="45">
        <v>2.5</v>
      </c>
      <c r="M237" s="46">
        <v>5.1</v>
      </c>
      <c r="N237" s="35"/>
      <c r="O237" s="39">
        <f t="shared" si="296"/>
        <v>0</v>
      </c>
      <c r="P237" s="40">
        <f t="shared" si="297"/>
        <v>0</v>
      </c>
      <c r="Q237" s="41">
        <f t="shared" si="298"/>
        <v>0</v>
      </c>
      <c r="R237" s="42">
        <f t="shared" si="299"/>
        <v>0</v>
      </c>
      <c r="S237" s="42">
        <f t="shared" si="300"/>
        <v>0</v>
      </c>
      <c r="T237" s="43">
        <f t="shared" si="301"/>
        <v>0</v>
      </c>
      <c r="U237" s="44">
        <f t="shared" si="302"/>
        <v>0</v>
      </c>
      <c r="V237" s="48">
        <f t="shared" si="303"/>
        <v>0</v>
      </c>
      <c r="W237" s="49">
        <f t="shared" si="304"/>
        <v>0</v>
      </c>
      <c r="X237" s="35"/>
      <c r="Y237" s="12">
        <v>136.8</v>
      </c>
      <c r="Z237" s="39">
        <f t="shared" si="305"/>
        <v>0</v>
      </c>
      <c r="AA237" s="40">
        <f t="shared" si="306"/>
        <v>0</v>
      </c>
      <c r="AB237" s="41">
        <f t="shared" si="307"/>
        <v>0</v>
      </c>
      <c r="AC237" s="42">
        <f t="shared" si="308"/>
        <v>0</v>
      </c>
      <c r="AD237" s="42">
        <f t="shared" si="309"/>
        <v>0</v>
      </c>
      <c r="AE237" s="43">
        <f t="shared" si="310"/>
        <v>0</v>
      </c>
      <c r="AF237" s="44">
        <f t="shared" si="311"/>
        <v>0</v>
      </c>
      <c r="AG237" s="48">
        <f t="shared" si="312"/>
        <v>0</v>
      </c>
      <c r="AH237" s="49">
        <f t="shared" si="313"/>
        <v>0</v>
      </c>
    </row>
    <row r="238" ht="13.5" customHeight="1">
      <c r="A238" s="32" t="s">
        <v>127</v>
      </c>
      <c r="B238" s="12">
        <v>0.0</v>
      </c>
      <c r="C238" s="12">
        <f t="shared" si="295"/>
        <v>0</v>
      </c>
      <c r="D238" s="12">
        <v>0.2508</v>
      </c>
      <c r="E238" s="52">
        <v>8.8</v>
      </c>
      <c r="F238" s="53">
        <v>27.0</v>
      </c>
      <c r="G238" s="54">
        <v>63.0</v>
      </c>
      <c r="H238" s="55">
        <v>0.118</v>
      </c>
      <c r="I238" s="55">
        <v>0.9284059041</v>
      </c>
      <c r="J238" s="56">
        <v>3.734</v>
      </c>
      <c r="K238" s="57">
        <v>7.8</v>
      </c>
      <c r="L238" s="58">
        <v>15.0</v>
      </c>
      <c r="M238" s="59">
        <v>19.3</v>
      </c>
      <c r="N238" s="35"/>
      <c r="O238" s="39">
        <f t="shared" si="296"/>
        <v>0</v>
      </c>
      <c r="P238" s="40">
        <f t="shared" si="297"/>
        <v>0</v>
      </c>
      <c r="Q238" s="41">
        <f t="shared" si="298"/>
        <v>0</v>
      </c>
      <c r="R238" s="42">
        <f t="shared" si="299"/>
        <v>0</v>
      </c>
      <c r="S238" s="42">
        <f t="shared" si="300"/>
        <v>0</v>
      </c>
      <c r="T238" s="43">
        <f t="shared" si="301"/>
        <v>0</v>
      </c>
      <c r="U238" s="44">
        <f t="shared" si="302"/>
        <v>0</v>
      </c>
      <c r="V238" s="48">
        <f t="shared" si="303"/>
        <v>0</v>
      </c>
      <c r="W238" s="49">
        <f t="shared" si="304"/>
        <v>0</v>
      </c>
      <c r="X238" s="35"/>
      <c r="Y238" s="12">
        <v>136.8</v>
      </c>
      <c r="Z238" s="39">
        <f t="shared" si="305"/>
        <v>0</v>
      </c>
      <c r="AA238" s="40">
        <f t="shared" si="306"/>
        <v>0</v>
      </c>
      <c r="AB238" s="41">
        <f t="shared" si="307"/>
        <v>0</v>
      </c>
      <c r="AC238" s="42">
        <f t="shared" si="308"/>
        <v>0</v>
      </c>
      <c r="AD238" s="42">
        <f t="shared" si="309"/>
        <v>0</v>
      </c>
      <c r="AE238" s="43">
        <f t="shared" si="310"/>
        <v>0</v>
      </c>
      <c r="AF238" s="44">
        <f t="shared" si="311"/>
        <v>0</v>
      </c>
      <c r="AG238" s="48">
        <f t="shared" si="312"/>
        <v>0</v>
      </c>
      <c r="AH238" s="49">
        <f t="shared" si="313"/>
        <v>0</v>
      </c>
    </row>
    <row r="239" ht="13.5" customHeight="1">
      <c r="A239" s="60" t="s">
        <v>90</v>
      </c>
      <c r="B239" s="61">
        <f>SUM(B228:B238)</f>
        <v>159.817</v>
      </c>
      <c r="C239" s="21"/>
      <c r="D239" s="21"/>
      <c r="E239" s="60"/>
      <c r="F239" s="60"/>
      <c r="G239" s="60"/>
      <c r="H239" s="60"/>
      <c r="I239" s="60"/>
      <c r="J239" s="60"/>
      <c r="K239" s="60"/>
      <c r="L239" s="60"/>
      <c r="M239" s="60"/>
      <c r="N239" s="60"/>
      <c r="O239" s="61">
        <f t="shared" ref="O239:W239" si="314">SUM(O228:O238)</f>
        <v>0.06560623149</v>
      </c>
      <c r="P239" s="61">
        <f t="shared" si="314"/>
        <v>0.074813632</v>
      </c>
      <c r="Q239" s="61">
        <f t="shared" si="314"/>
        <v>0.1390490772</v>
      </c>
      <c r="R239" s="61">
        <f t="shared" si="314"/>
        <v>90877.80266</v>
      </c>
      <c r="S239" s="61">
        <f t="shared" si="314"/>
        <v>1169662.828</v>
      </c>
      <c r="T239" s="61">
        <f t="shared" si="314"/>
        <v>60527162.96</v>
      </c>
      <c r="U239" s="61">
        <f t="shared" si="314"/>
        <v>99883.26523</v>
      </c>
      <c r="V239" s="61">
        <f t="shared" si="314"/>
        <v>845842.7221</v>
      </c>
      <c r="W239" s="61">
        <f t="shared" si="314"/>
        <v>2033710.91</v>
      </c>
      <c r="X239" s="60"/>
      <c r="Y239" s="35"/>
      <c r="Z239" s="61">
        <f t="shared" ref="Z239:AH239" si="315">SUM(Z228:Z238)</f>
        <v>35.78521718</v>
      </c>
      <c r="AA239" s="61">
        <f t="shared" si="315"/>
        <v>40.80743563</v>
      </c>
      <c r="AB239" s="61">
        <f t="shared" si="315"/>
        <v>75.84495119</v>
      </c>
      <c r="AC239" s="61">
        <f t="shared" si="315"/>
        <v>49569710.54</v>
      </c>
      <c r="AD239" s="61">
        <f t="shared" si="315"/>
        <v>637997906.4</v>
      </c>
      <c r="AE239" s="61">
        <f t="shared" si="315"/>
        <v>33014816158</v>
      </c>
      <c r="AF239" s="61">
        <f t="shared" si="315"/>
        <v>54481781.04</v>
      </c>
      <c r="AG239" s="61">
        <f t="shared" si="315"/>
        <v>461368757.5</v>
      </c>
      <c r="AH239" s="61">
        <f t="shared" si="315"/>
        <v>1109296860</v>
      </c>
    </row>
    <row r="240" ht="13.5" customHeight="1">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c r="AA240" s="35"/>
      <c r="AB240" s="35"/>
      <c r="AC240" s="35"/>
      <c r="AD240" s="35"/>
      <c r="AE240" s="35"/>
      <c r="AF240" s="35"/>
      <c r="AG240" s="35"/>
      <c r="AH240" s="35"/>
    </row>
    <row r="241" ht="13.5" customHeight="1">
      <c r="A241" s="62" t="s">
        <v>30</v>
      </c>
      <c r="B241" s="35"/>
      <c r="C241" s="12"/>
      <c r="D241" s="12"/>
      <c r="E241" s="35"/>
      <c r="F241" s="35"/>
      <c r="G241" s="35"/>
      <c r="H241" s="35"/>
      <c r="I241" s="35"/>
      <c r="J241" s="35"/>
      <c r="K241" s="35"/>
      <c r="L241" s="35"/>
      <c r="M241" s="35"/>
      <c r="N241" s="35"/>
      <c r="O241" s="35"/>
      <c r="P241" s="35"/>
      <c r="Q241" s="35"/>
      <c r="R241" s="35"/>
      <c r="S241" s="35"/>
      <c r="T241" s="35"/>
      <c r="U241" s="35"/>
      <c r="V241" s="35"/>
      <c r="W241" s="35"/>
      <c r="X241" s="35"/>
      <c r="Y241" s="35"/>
      <c r="Z241" s="35"/>
      <c r="AA241" s="35"/>
      <c r="AB241" s="35"/>
      <c r="AC241" s="35"/>
      <c r="AD241" s="35"/>
      <c r="AE241" s="35"/>
      <c r="AF241" s="35"/>
      <c r="AG241" s="35"/>
      <c r="AH241" s="35"/>
    </row>
    <row r="242" ht="13.5" customHeight="1">
      <c r="A242" s="12" t="s">
        <v>105</v>
      </c>
      <c r="C242" s="12"/>
      <c r="D242" s="12"/>
      <c r="E242" s="36" t="s">
        <v>129</v>
      </c>
      <c r="F242" s="3"/>
      <c r="G242" s="4"/>
      <c r="H242" s="37" t="s">
        <v>130</v>
      </c>
      <c r="I242" s="3"/>
      <c r="J242" s="4"/>
      <c r="K242" s="38" t="s">
        <v>131</v>
      </c>
      <c r="L242" s="3"/>
      <c r="M242" s="4"/>
      <c r="N242" s="35"/>
      <c r="O242" s="36" t="s">
        <v>110</v>
      </c>
      <c r="P242" s="3"/>
      <c r="Q242" s="4"/>
      <c r="R242" s="37" t="s">
        <v>111</v>
      </c>
      <c r="S242" s="3"/>
      <c r="T242" s="4"/>
      <c r="U242" s="38" t="s">
        <v>112</v>
      </c>
      <c r="V242" s="3"/>
      <c r="W242" s="4"/>
      <c r="X242" s="35"/>
      <c r="Y242" s="35"/>
      <c r="Z242" s="36" t="s">
        <v>110</v>
      </c>
      <c r="AA242" s="3"/>
      <c r="AB242" s="4"/>
      <c r="AC242" s="37" t="s">
        <v>111</v>
      </c>
      <c r="AD242" s="3"/>
      <c r="AE242" s="4"/>
      <c r="AF242" s="38" t="s">
        <v>112</v>
      </c>
      <c r="AG242" s="3"/>
      <c r="AH242" s="4"/>
    </row>
    <row r="243" ht="13.5" customHeight="1">
      <c r="A243" s="12" t="s">
        <v>94</v>
      </c>
      <c r="B243" s="12" t="s">
        <v>114</v>
      </c>
      <c r="C243" s="12" t="s">
        <v>115</v>
      </c>
      <c r="D243" s="12"/>
      <c r="E243" s="39" t="s">
        <v>12</v>
      </c>
      <c r="F243" s="40" t="s">
        <v>13</v>
      </c>
      <c r="G243" s="41" t="s">
        <v>14</v>
      </c>
      <c r="H243" s="42" t="s">
        <v>12</v>
      </c>
      <c r="I243" s="42" t="s">
        <v>13</v>
      </c>
      <c r="J243" s="43" t="s">
        <v>14</v>
      </c>
      <c r="K243" s="44" t="s">
        <v>12</v>
      </c>
      <c r="L243" s="45" t="s">
        <v>116</v>
      </c>
      <c r="M243" s="46" t="s">
        <v>14</v>
      </c>
      <c r="N243" s="35"/>
      <c r="O243" s="39" t="s">
        <v>12</v>
      </c>
      <c r="P243" s="40" t="s">
        <v>13</v>
      </c>
      <c r="Q243" s="41" t="s">
        <v>14</v>
      </c>
      <c r="R243" s="42" t="s">
        <v>12</v>
      </c>
      <c r="S243" s="42" t="s">
        <v>13</v>
      </c>
      <c r="T243" s="43" t="s">
        <v>14</v>
      </c>
      <c r="U243" s="44" t="s">
        <v>12</v>
      </c>
      <c r="V243" s="45" t="s">
        <v>116</v>
      </c>
      <c r="W243" s="46" t="s">
        <v>14</v>
      </c>
      <c r="X243" s="35"/>
      <c r="Y243" s="35"/>
      <c r="Z243" s="39" t="s">
        <v>12</v>
      </c>
      <c r="AA243" s="40" t="s">
        <v>13</v>
      </c>
      <c r="AB243" s="41" t="s">
        <v>14</v>
      </c>
      <c r="AC243" s="42" t="s">
        <v>12</v>
      </c>
      <c r="AD243" s="42" t="s">
        <v>13</v>
      </c>
      <c r="AE243" s="43" t="s">
        <v>14</v>
      </c>
      <c r="AF243" s="44" t="s">
        <v>12</v>
      </c>
      <c r="AG243" s="45" t="s">
        <v>116</v>
      </c>
      <c r="AH243" s="46" t="s">
        <v>14</v>
      </c>
    </row>
    <row r="244" ht="13.5" customHeight="1">
      <c r="A244" s="47" t="s">
        <v>117</v>
      </c>
      <c r="B244" s="12">
        <v>10.646</v>
      </c>
      <c r="C244" s="12">
        <f t="shared" ref="C244:C254" si="316">B244/$B$255</f>
        <v>0.01846094087</v>
      </c>
      <c r="D244" s="12">
        <v>0.23759999999999998</v>
      </c>
      <c r="E244" s="39">
        <v>740.0</v>
      </c>
      <c r="F244" s="40">
        <v>820.0</v>
      </c>
      <c r="G244" s="41">
        <v>910.0</v>
      </c>
      <c r="H244" s="42">
        <v>0.079</v>
      </c>
      <c r="I244" s="42">
        <v>1.1480588235000002</v>
      </c>
      <c r="J244" s="43">
        <v>3.654</v>
      </c>
      <c r="K244" s="44">
        <v>0.2</v>
      </c>
      <c r="L244" s="48">
        <v>5.0</v>
      </c>
      <c r="M244" s="49">
        <v>15.0</v>
      </c>
      <c r="N244" s="35"/>
      <c r="O244" s="39">
        <f t="shared" ref="O244:O254" si="317">C244*D244*E244*10^(-3)</f>
        <v>0.003245876468</v>
      </c>
      <c r="P244" s="40">
        <f t="shared" ref="P244:P254" si="318">C244*D244*F244*10^(-3)</f>
        <v>0.003596782032</v>
      </c>
      <c r="Q244" s="41">
        <f t="shared" ref="Q244:Q254" si="319">C244*D244*G244*10^(-3)</f>
        <v>0.003991550792</v>
      </c>
      <c r="R244" s="42">
        <f t="shared" ref="R244:R254" si="320">(C244*D244*H244*3.6*10^(-3))*10^(9)</f>
        <v>1247.46928</v>
      </c>
      <c r="S244" s="42">
        <f t="shared" ref="S244:S254" si="321">(C244*D244*I244*3.6*10^(-3))*10^(9)</f>
        <v>18128.71031</v>
      </c>
      <c r="T244" s="43">
        <f t="shared" ref="T244:T254" si="322">(C244*D244*J244*3.6*10^(-3))*10^(9)</f>
        <v>57699.40191</v>
      </c>
      <c r="U244" s="44">
        <f t="shared" ref="U244:U254" si="323">C244*D244*10^(-3)*K244*10^9</f>
        <v>877.2639103</v>
      </c>
      <c r="V244" s="48">
        <f t="shared" ref="V244:V254" si="324">C244*D244*10^(-3)*L244*10^9</f>
        <v>21931.59776</v>
      </c>
      <c r="W244" s="49">
        <f t="shared" ref="W244:W254" si="325">C244*D244*10^(-3)*M244*10^9</f>
        <v>65794.79327</v>
      </c>
      <c r="X244" s="35"/>
      <c r="Y244" s="12">
        <v>480.4</v>
      </c>
      <c r="Z244" s="39">
        <f t="shared" ref="Z244:Z254" si="326">C244*Y244*E244*10^(-3)</f>
        <v>6.562790637</v>
      </c>
      <c r="AA244" s="40">
        <f t="shared" ref="AA244:AA254" si="327">C244*Y244*F244*10^(-3)</f>
        <v>7.272281516</v>
      </c>
      <c r="AB244" s="41">
        <f t="shared" ref="AB244:AB254" si="328">C244*Y244*G244*10^(-3)</f>
        <v>8.070458756</v>
      </c>
      <c r="AC244" s="42">
        <f t="shared" ref="AC244:AC254" si="329">(C244*Y244*H244*3.6*10^(-3))*10^(9)</f>
        <v>2522240.077</v>
      </c>
      <c r="AD244" s="42">
        <f t="shared" ref="AD244:AD254" si="330">(C244*Y244*I244*3.6*10^(-3))*10^(9)</f>
        <v>36654176.91</v>
      </c>
      <c r="AE244" s="43">
        <f t="shared" ref="AE244:AE254" si="331">(C244*Y244*J244*3.6*10^(-3))*10^(9)</f>
        <v>116661585.3</v>
      </c>
      <c r="AF244" s="44">
        <f t="shared" ref="AF244:AF254" si="332">C244*Y244*10^(-3)*K244*10^9</f>
        <v>1773727.199</v>
      </c>
      <c r="AG244" s="48">
        <f t="shared" ref="AG244:AG254" si="333">C244*Y244*10^(-3)*L244*10^9</f>
        <v>44343179.98</v>
      </c>
      <c r="AH244" s="49">
        <f t="shared" ref="AH244:AH254" si="334">C244*Y244*10^(-3)*M244*10^9</f>
        <v>133029539.9</v>
      </c>
    </row>
    <row r="245" ht="13.5" customHeight="1">
      <c r="A245" s="47" t="s">
        <v>118</v>
      </c>
      <c r="B245" s="12">
        <v>6.001</v>
      </c>
      <c r="C245" s="12">
        <f t="shared" si="316"/>
        <v>0.01040617191</v>
      </c>
      <c r="D245" s="12">
        <v>0.23759999999999998</v>
      </c>
      <c r="E245" s="39">
        <v>657.0</v>
      </c>
      <c r="F245" s="40">
        <v>702.0</v>
      </c>
      <c r="G245" s="41">
        <v>866.0</v>
      </c>
      <c r="H245" s="42">
        <v>0.214</v>
      </c>
      <c r="I245" s="42">
        <v>0.82</v>
      </c>
      <c r="J245" s="43">
        <v>2.7439999999999998</v>
      </c>
      <c r="K245" s="44">
        <v>0.1</v>
      </c>
      <c r="L245" s="45">
        <v>0.4</v>
      </c>
      <c r="M245" s="46">
        <v>0.6</v>
      </c>
      <c r="N245" s="35"/>
      <c r="O245" s="39">
        <f t="shared" si="317"/>
        <v>0.001624436735</v>
      </c>
      <c r="P245" s="40">
        <f t="shared" si="318"/>
        <v>0.001735699525</v>
      </c>
      <c r="Q245" s="41">
        <f t="shared" si="319"/>
        <v>0.002141190583</v>
      </c>
      <c r="R245" s="42">
        <f t="shared" si="320"/>
        <v>1904.818966</v>
      </c>
      <c r="S245" s="42">
        <f t="shared" si="321"/>
        <v>7298.83903</v>
      </c>
      <c r="T245" s="43">
        <f t="shared" si="322"/>
        <v>24424.40768</v>
      </c>
      <c r="U245" s="44">
        <f t="shared" si="323"/>
        <v>247.2506446</v>
      </c>
      <c r="V245" s="48">
        <f t="shared" si="324"/>
        <v>989.0025786</v>
      </c>
      <c r="W245" s="49">
        <f t="shared" si="325"/>
        <v>1483.503868</v>
      </c>
      <c r="X245" s="35"/>
      <c r="Y245" s="12">
        <v>480.4</v>
      </c>
      <c r="Z245" s="39">
        <f t="shared" si="326"/>
        <v>3.284425116</v>
      </c>
      <c r="AA245" s="40">
        <f t="shared" si="327"/>
        <v>3.509385741</v>
      </c>
      <c r="AB245" s="41">
        <f t="shared" si="328"/>
        <v>4.329242239</v>
      </c>
      <c r="AC245" s="42">
        <f t="shared" si="329"/>
        <v>3851325.89</v>
      </c>
      <c r="AD245" s="42">
        <f t="shared" si="330"/>
        <v>14757416.96</v>
      </c>
      <c r="AE245" s="43">
        <f t="shared" si="331"/>
        <v>49383356.27</v>
      </c>
      <c r="AF245" s="44">
        <f t="shared" si="332"/>
        <v>499912.4987</v>
      </c>
      <c r="AG245" s="48">
        <f t="shared" si="333"/>
        <v>1999649.995</v>
      </c>
      <c r="AH245" s="49">
        <f t="shared" si="334"/>
        <v>2999474.992</v>
      </c>
    </row>
    <row r="246" ht="13.5" customHeight="1">
      <c r="A246" s="47" t="s">
        <v>119</v>
      </c>
      <c r="B246" s="12">
        <v>30.588</v>
      </c>
      <c r="C246" s="12">
        <f t="shared" si="316"/>
        <v>0.05304182411</v>
      </c>
      <c r="D246" s="12">
        <v>0.23759999999999998</v>
      </c>
      <c r="E246" s="39">
        <v>410.0</v>
      </c>
      <c r="F246" s="40">
        <v>490.0</v>
      </c>
      <c r="G246" s="41">
        <v>650.0</v>
      </c>
      <c r="H246" s="42">
        <v>0.076</v>
      </c>
      <c r="I246" s="42">
        <v>0.5820000000000001</v>
      </c>
      <c r="J246" s="43">
        <v>2.794</v>
      </c>
      <c r="K246" s="44">
        <v>0.1</v>
      </c>
      <c r="L246" s="45">
        <v>0.2</v>
      </c>
      <c r="M246" s="46">
        <v>1.0</v>
      </c>
      <c r="N246" s="35"/>
      <c r="O246" s="39">
        <f t="shared" si="317"/>
        <v>0.005167122337</v>
      </c>
      <c r="P246" s="40">
        <f t="shared" si="318"/>
        <v>0.00617534133</v>
      </c>
      <c r="Q246" s="41">
        <f t="shared" si="319"/>
        <v>0.008191779315</v>
      </c>
      <c r="R246" s="42">
        <f t="shared" si="320"/>
        <v>3448.108955</v>
      </c>
      <c r="S246" s="42">
        <f t="shared" si="321"/>
        <v>26405.25542</v>
      </c>
      <c r="T246" s="43">
        <f t="shared" si="322"/>
        <v>126763.3739</v>
      </c>
      <c r="U246" s="44">
        <f t="shared" si="323"/>
        <v>1260.273741</v>
      </c>
      <c r="V246" s="48">
        <f t="shared" si="324"/>
        <v>2520.547482</v>
      </c>
      <c r="W246" s="49">
        <f t="shared" si="325"/>
        <v>12602.73741</v>
      </c>
      <c r="X246" s="35"/>
      <c r="Y246" s="12">
        <v>480.4</v>
      </c>
      <c r="Z246" s="39">
        <f t="shared" si="326"/>
        <v>10.44732984</v>
      </c>
      <c r="AA246" s="40">
        <f t="shared" si="327"/>
        <v>12.48583323</v>
      </c>
      <c r="AB246" s="41">
        <f t="shared" si="328"/>
        <v>16.56284</v>
      </c>
      <c r="AC246" s="42">
        <f t="shared" si="329"/>
        <v>6971681.573</v>
      </c>
      <c r="AD246" s="42">
        <f t="shared" si="330"/>
        <v>53388403.63</v>
      </c>
      <c r="AE246" s="43">
        <f t="shared" si="331"/>
        <v>256301030.5</v>
      </c>
      <c r="AF246" s="44">
        <f t="shared" si="332"/>
        <v>2548129.23</v>
      </c>
      <c r="AG246" s="48">
        <f t="shared" si="333"/>
        <v>5096258.46</v>
      </c>
      <c r="AH246" s="49">
        <f t="shared" si="334"/>
        <v>25481292.3</v>
      </c>
    </row>
    <row r="247" ht="13.5" customHeight="1">
      <c r="A247" s="47" t="s">
        <v>120</v>
      </c>
      <c r="B247" s="12">
        <v>412.942</v>
      </c>
      <c r="C247" s="12">
        <f t="shared" si="316"/>
        <v>0.7160715617</v>
      </c>
      <c r="D247" s="12">
        <v>0.23759999999999998</v>
      </c>
      <c r="E247" s="39">
        <v>3.7</v>
      </c>
      <c r="F247" s="40">
        <v>12.0</v>
      </c>
      <c r="G247" s="41">
        <v>110.0</v>
      </c>
      <c r="H247" s="42">
        <v>0.018</v>
      </c>
      <c r="I247" s="42">
        <v>0.2478118532</v>
      </c>
      <c r="J247" s="43">
        <v>3.004</v>
      </c>
      <c r="K247" s="44">
        <v>0.1</v>
      </c>
      <c r="L247" s="45">
        <v>0.1</v>
      </c>
      <c r="M247" s="46">
        <v>1.0</v>
      </c>
      <c r="N247" s="35"/>
      <c r="O247" s="39">
        <f t="shared" si="317"/>
        <v>0.0006295128313</v>
      </c>
      <c r="P247" s="40">
        <f t="shared" si="318"/>
        <v>0.002041663237</v>
      </c>
      <c r="Q247" s="41">
        <f t="shared" si="319"/>
        <v>0.01871524634</v>
      </c>
      <c r="R247" s="42">
        <f t="shared" si="320"/>
        <v>11024.98148</v>
      </c>
      <c r="S247" s="42">
        <f t="shared" si="321"/>
        <v>151784.5051</v>
      </c>
      <c r="T247" s="43">
        <f t="shared" si="322"/>
        <v>1839946.909</v>
      </c>
      <c r="U247" s="44">
        <f t="shared" si="323"/>
        <v>17013.86031</v>
      </c>
      <c r="V247" s="48">
        <f t="shared" si="324"/>
        <v>17013.86031</v>
      </c>
      <c r="W247" s="49">
        <f t="shared" si="325"/>
        <v>170138.6031</v>
      </c>
      <c r="X247" s="35"/>
      <c r="Y247" s="12">
        <v>480.4</v>
      </c>
      <c r="Z247" s="39">
        <f t="shared" si="326"/>
        <v>1.27280288</v>
      </c>
      <c r="AA247" s="40">
        <f t="shared" si="327"/>
        <v>4.128009339</v>
      </c>
      <c r="AB247" s="41">
        <f t="shared" si="328"/>
        <v>37.84008561</v>
      </c>
      <c r="AC247" s="42">
        <f t="shared" si="329"/>
        <v>22291250.43</v>
      </c>
      <c r="AD247" s="42">
        <f t="shared" si="330"/>
        <v>306890893.3</v>
      </c>
      <c r="AE247" s="43">
        <f t="shared" si="331"/>
        <v>3720162016</v>
      </c>
      <c r="AF247" s="44">
        <f t="shared" si="332"/>
        <v>34400077.83</v>
      </c>
      <c r="AG247" s="48">
        <f t="shared" si="333"/>
        <v>34400077.83</v>
      </c>
      <c r="AH247" s="49">
        <f t="shared" si="334"/>
        <v>344000778.3</v>
      </c>
    </row>
    <row r="248" ht="13.5" customHeight="1">
      <c r="A248" s="47" t="s">
        <v>121</v>
      </c>
      <c r="B248" s="12">
        <v>70.59</v>
      </c>
      <c r="C248" s="12">
        <f t="shared" si="316"/>
        <v>0.1224082112</v>
      </c>
      <c r="D248" s="12">
        <v>0.23759999999999998</v>
      </c>
      <c r="E248" s="39">
        <v>1.0</v>
      </c>
      <c r="F248" s="40">
        <v>24.0</v>
      </c>
      <c r="G248" s="41">
        <v>2200.0</v>
      </c>
      <c r="H248" s="42">
        <v>0.3</v>
      </c>
      <c r="I248" s="42">
        <v>9.305266939500001</v>
      </c>
      <c r="J248" s="43">
        <v>851.554</v>
      </c>
      <c r="K248" s="44">
        <v>3.3</v>
      </c>
      <c r="L248" s="48">
        <v>10.0</v>
      </c>
      <c r="M248" s="49">
        <v>16.9</v>
      </c>
      <c r="N248" s="35"/>
      <c r="O248" s="39">
        <f t="shared" si="317"/>
        <v>0.00002908419098</v>
      </c>
      <c r="P248" s="40">
        <f t="shared" si="318"/>
        <v>0.0006980205834</v>
      </c>
      <c r="Q248" s="41">
        <f t="shared" si="319"/>
        <v>0.06398522015</v>
      </c>
      <c r="R248" s="42">
        <f t="shared" si="320"/>
        <v>31410.92626</v>
      </c>
      <c r="S248" s="42">
        <f t="shared" si="321"/>
        <v>974290.1787</v>
      </c>
      <c r="T248" s="43">
        <f t="shared" si="322"/>
        <v>89160332.99</v>
      </c>
      <c r="U248" s="44">
        <f t="shared" si="323"/>
        <v>95977.83022</v>
      </c>
      <c r="V248" s="48">
        <f t="shared" si="324"/>
        <v>290841.9098</v>
      </c>
      <c r="W248" s="49">
        <f t="shared" si="325"/>
        <v>491522.8275</v>
      </c>
      <c r="X248" s="35"/>
      <c r="Y248" s="12">
        <v>480.4</v>
      </c>
      <c r="Z248" s="39">
        <f t="shared" si="326"/>
        <v>0.05880490465</v>
      </c>
      <c r="AA248" s="40">
        <f t="shared" si="327"/>
        <v>1.411317712</v>
      </c>
      <c r="AB248" s="41">
        <f t="shared" si="328"/>
        <v>129.3707902</v>
      </c>
      <c r="AC248" s="42">
        <f t="shared" si="329"/>
        <v>63509297.02</v>
      </c>
      <c r="AD248" s="42">
        <f t="shared" si="330"/>
        <v>1969903206</v>
      </c>
      <c r="AE248" s="43">
        <f t="shared" si="331"/>
        <v>180271986394</v>
      </c>
      <c r="AF248" s="44">
        <f t="shared" si="332"/>
        <v>194056185.4</v>
      </c>
      <c r="AG248" s="48">
        <f t="shared" si="333"/>
        <v>588049046.5</v>
      </c>
      <c r="AH248" s="49">
        <f t="shared" si="334"/>
        <v>993802888.6</v>
      </c>
    </row>
    <row r="249" ht="13.5" customHeight="1">
      <c r="A249" s="47" t="s">
        <v>122</v>
      </c>
      <c r="B249" s="12">
        <v>6.132</v>
      </c>
      <c r="C249" s="12">
        <f t="shared" si="316"/>
        <v>0.01063333547</v>
      </c>
      <c r="D249" s="12">
        <v>0.23759999999999998</v>
      </c>
      <c r="E249" s="39">
        <v>130.0</v>
      </c>
      <c r="F249" s="40">
        <v>230.0</v>
      </c>
      <c r="G249" s="50">
        <v>420.0</v>
      </c>
      <c r="H249" s="42">
        <v>20.0</v>
      </c>
      <c r="I249" s="42">
        <v>35.2904137931</v>
      </c>
      <c r="J249" s="43">
        <v>65.554</v>
      </c>
      <c r="K249" s="44">
        <v>13.0</v>
      </c>
      <c r="L249" s="48">
        <v>500.0</v>
      </c>
      <c r="M249" s="49">
        <v>810.0</v>
      </c>
      <c r="N249" s="35"/>
      <c r="O249" s="39">
        <f t="shared" si="317"/>
        <v>0.0003284424661</v>
      </c>
      <c r="P249" s="40">
        <f t="shared" si="318"/>
        <v>0.0005810905169</v>
      </c>
      <c r="Q249" s="41">
        <f t="shared" si="319"/>
        <v>0.001061121813</v>
      </c>
      <c r="R249" s="42">
        <f t="shared" si="320"/>
        <v>181906.5966</v>
      </c>
      <c r="S249" s="42">
        <f t="shared" si="321"/>
        <v>320977.9533</v>
      </c>
      <c r="T249" s="43">
        <f t="shared" si="322"/>
        <v>596235.2516</v>
      </c>
      <c r="U249" s="44">
        <f t="shared" si="323"/>
        <v>32844.24661</v>
      </c>
      <c r="V249" s="48">
        <f t="shared" si="324"/>
        <v>1263240.254</v>
      </c>
      <c r="W249" s="49">
        <f t="shared" si="325"/>
        <v>2046449.212</v>
      </c>
      <c r="X249" s="35"/>
      <c r="Y249" s="12">
        <v>480.4</v>
      </c>
      <c r="Z249" s="39">
        <f t="shared" si="326"/>
        <v>0.6640730669</v>
      </c>
      <c r="AA249" s="40">
        <f t="shared" si="327"/>
        <v>1.174898503</v>
      </c>
      <c r="AB249" s="41">
        <f t="shared" si="328"/>
        <v>2.145466832</v>
      </c>
      <c r="AC249" s="42">
        <f t="shared" si="329"/>
        <v>367794314</v>
      </c>
      <c r="AD249" s="42">
        <f t="shared" si="330"/>
        <v>648980676.5</v>
      </c>
      <c r="AE249" s="43">
        <f t="shared" si="331"/>
        <v>1205519423</v>
      </c>
      <c r="AF249" s="44">
        <f t="shared" si="332"/>
        <v>66407306.69</v>
      </c>
      <c r="AG249" s="48">
        <f t="shared" si="333"/>
        <v>2554127180</v>
      </c>
      <c r="AH249" s="49">
        <f t="shared" si="334"/>
        <v>4137686032</v>
      </c>
    </row>
    <row r="250" ht="13.5" customHeight="1">
      <c r="A250" s="32" t="s">
        <v>123</v>
      </c>
      <c r="B250" s="12">
        <v>0.48</v>
      </c>
      <c r="C250" s="12">
        <f t="shared" si="316"/>
        <v>0.0008323550272</v>
      </c>
      <c r="D250" s="12">
        <v>0.23759999999999998</v>
      </c>
      <c r="E250" s="39">
        <v>7.0</v>
      </c>
      <c r="F250" s="40">
        <v>11.0</v>
      </c>
      <c r="G250" s="41">
        <v>56.0</v>
      </c>
      <c r="H250" s="42">
        <v>2.0E-4</v>
      </c>
      <c r="I250" s="42">
        <v>0.11828163270000001</v>
      </c>
      <c r="J250" s="43">
        <v>1.5552000000000001</v>
      </c>
      <c r="K250" s="44">
        <v>0.3</v>
      </c>
      <c r="L250" s="48">
        <v>1.0</v>
      </c>
      <c r="M250" s="49">
        <v>1.3</v>
      </c>
      <c r="N250" s="35"/>
      <c r="O250" s="39">
        <f t="shared" si="317"/>
        <v>0.000001384372881</v>
      </c>
      <c r="P250" s="40">
        <f t="shared" si="318"/>
        <v>0.000002175443099</v>
      </c>
      <c r="Q250" s="41">
        <f t="shared" si="319"/>
        <v>0.00001107498305</v>
      </c>
      <c r="R250" s="42">
        <f t="shared" si="320"/>
        <v>0.1423926392</v>
      </c>
      <c r="S250" s="42">
        <f t="shared" si="321"/>
        <v>84.21216925</v>
      </c>
      <c r="T250" s="43">
        <f t="shared" si="322"/>
        <v>1107.245162</v>
      </c>
      <c r="U250" s="44">
        <f t="shared" si="323"/>
        <v>59.33026634</v>
      </c>
      <c r="V250" s="48">
        <f t="shared" si="324"/>
        <v>197.7675545</v>
      </c>
      <c r="W250" s="49">
        <f t="shared" si="325"/>
        <v>257.0978208</v>
      </c>
      <c r="X250" s="35"/>
      <c r="Y250" s="12">
        <v>480.4</v>
      </c>
      <c r="Z250" s="39">
        <f t="shared" si="326"/>
        <v>0.002799043485</v>
      </c>
      <c r="AA250" s="40">
        <f t="shared" si="327"/>
        <v>0.004398496906</v>
      </c>
      <c r="AB250" s="41">
        <f t="shared" si="328"/>
        <v>0.02239234788</v>
      </c>
      <c r="AC250" s="42">
        <f t="shared" si="329"/>
        <v>287.9016156</v>
      </c>
      <c r="AD250" s="42">
        <f t="shared" si="330"/>
        <v>170267.3658</v>
      </c>
      <c r="AE250" s="43">
        <f t="shared" si="331"/>
        <v>2238722.963</v>
      </c>
      <c r="AF250" s="44">
        <f t="shared" si="332"/>
        <v>119959.0065</v>
      </c>
      <c r="AG250" s="48">
        <f t="shared" si="333"/>
        <v>399863.355</v>
      </c>
      <c r="AH250" s="49">
        <f t="shared" si="334"/>
        <v>519822.3616</v>
      </c>
    </row>
    <row r="251" ht="13.5" customHeight="1">
      <c r="A251" s="32" t="s">
        <v>124</v>
      </c>
      <c r="B251" s="12">
        <v>28.599</v>
      </c>
      <c r="C251" s="12">
        <f t="shared" si="316"/>
        <v>0.04959275296</v>
      </c>
      <c r="D251" s="12">
        <v>0.23759999999999998</v>
      </c>
      <c r="E251" s="39">
        <v>8.0</v>
      </c>
      <c r="F251" s="40">
        <v>12.0</v>
      </c>
      <c r="G251" s="41">
        <v>35.0</v>
      </c>
      <c r="H251" s="42">
        <v>2.0E-4</v>
      </c>
      <c r="I251" s="42">
        <v>0.11834814810000001</v>
      </c>
      <c r="J251" s="43">
        <v>1.5552000000000001</v>
      </c>
      <c r="K251" s="44">
        <v>0.3</v>
      </c>
      <c r="L251" s="48">
        <v>1.0</v>
      </c>
      <c r="M251" s="49">
        <v>1.3</v>
      </c>
      <c r="N251" s="35"/>
      <c r="O251" s="39">
        <f t="shared" si="317"/>
        <v>0.00009426590483</v>
      </c>
      <c r="P251" s="40">
        <f t="shared" si="318"/>
        <v>0.0001413988572</v>
      </c>
      <c r="Q251" s="41">
        <f t="shared" si="319"/>
        <v>0.0004124133336</v>
      </c>
      <c r="R251" s="42">
        <f t="shared" si="320"/>
        <v>8.483931435</v>
      </c>
      <c r="S251" s="42">
        <f t="shared" si="321"/>
        <v>5020.28787</v>
      </c>
      <c r="T251" s="43">
        <f t="shared" si="322"/>
        <v>65971.05084</v>
      </c>
      <c r="U251" s="44">
        <f t="shared" si="323"/>
        <v>3534.971431</v>
      </c>
      <c r="V251" s="48">
        <f t="shared" si="324"/>
        <v>11783.2381</v>
      </c>
      <c r="W251" s="49">
        <f t="shared" si="325"/>
        <v>15318.20953</v>
      </c>
      <c r="X251" s="35"/>
      <c r="Y251" s="12">
        <v>480.4</v>
      </c>
      <c r="Z251" s="39">
        <f t="shared" si="326"/>
        <v>0.1905948682</v>
      </c>
      <c r="AA251" s="40">
        <f t="shared" si="327"/>
        <v>0.2858923023</v>
      </c>
      <c r="AB251" s="41">
        <f t="shared" si="328"/>
        <v>0.8338525483</v>
      </c>
      <c r="AC251" s="42">
        <f t="shared" si="329"/>
        <v>17153.53814</v>
      </c>
      <c r="AD251" s="42">
        <f t="shared" si="330"/>
        <v>10150447.36</v>
      </c>
      <c r="AE251" s="43">
        <f t="shared" si="331"/>
        <v>133385912.6</v>
      </c>
      <c r="AF251" s="44">
        <f t="shared" si="332"/>
        <v>7147307.557</v>
      </c>
      <c r="AG251" s="48">
        <f t="shared" si="333"/>
        <v>23824358.52</v>
      </c>
      <c r="AH251" s="49">
        <f t="shared" si="334"/>
        <v>30971666.08</v>
      </c>
    </row>
    <row r="252" ht="13.5" customHeight="1">
      <c r="A252" s="32" t="s">
        <v>125</v>
      </c>
      <c r="B252" s="12">
        <v>10.569</v>
      </c>
      <c r="C252" s="12">
        <f t="shared" si="316"/>
        <v>0.01832741725</v>
      </c>
      <c r="D252" s="12">
        <v>0.23759999999999998</v>
      </c>
      <c r="E252" s="39">
        <v>18.0</v>
      </c>
      <c r="F252" s="40">
        <v>48.0</v>
      </c>
      <c r="G252" s="41">
        <v>180.0</v>
      </c>
      <c r="H252" s="42">
        <v>0.0064</v>
      </c>
      <c r="I252" s="42">
        <v>0.17932592590000002</v>
      </c>
      <c r="J252" s="43">
        <v>1.857</v>
      </c>
      <c r="K252" s="44">
        <v>0.3</v>
      </c>
      <c r="L252" s="45">
        <v>10.0</v>
      </c>
      <c r="M252" s="46">
        <v>15.0</v>
      </c>
      <c r="N252" s="35"/>
      <c r="O252" s="39">
        <f t="shared" si="317"/>
        <v>0.00007838269811</v>
      </c>
      <c r="P252" s="40">
        <f t="shared" si="318"/>
        <v>0.0002090205283</v>
      </c>
      <c r="Q252" s="41">
        <f t="shared" si="319"/>
        <v>0.0007838269811</v>
      </c>
      <c r="R252" s="42">
        <f t="shared" si="320"/>
        <v>100.3298536</v>
      </c>
      <c r="S252" s="42">
        <f t="shared" si="321"/>
        <v>2811.209983</v>
      </c>
      <c r="T252" s="43">
        <f t="shared" si="322"/>
        <v>29111.33408</v>
      </c>
      <c r="U252" s="44">
        <f t="shared" si="323"/>
        <v>1306.378302</v>
      </c>
      <c r="V252" s="48">
        <f t="shared" si="324"/>
        <v>43545.9434</v>
      </c>
      <c r="W252" s="49">
        <f t="shared" si="325"/>
        <v>65318.91509</v>
      </c>
      <c r="X252" s="35"/>
      <c r="Y252" s="12">
        <v>480.4</v>
      </c>
      <c r="Z252" s="39">
        <f t="shared" si="326"/>
        <v>0.1584808425</v>
      </c>
      <c r="AA252" s="40">
        <f t="shared" si="327"/>
        <v>0.42261558</v>
      </c>
      <c r="AB252" s="41">
        <f t="shared" si="328"/>
        <v>1.584808425</v>
      </c>
      <c r="AC252" s="42">
        <f t="shared" si="329"/>
        <v>202855.4784</v>
      </c>
      <c r="AD252" s="42">
        <f t="shared" si="330"/>
        <v>5683944.763</v>
      </c>
      <c r="AE252" s="43">
        <f t="shared" si="331"/>
        <v>58859784.9</v>
      </c>
      <c r="AF252" s="44">
        <f t="shared" si="332"/>
        <v>2641347.375</v>
      </c>
      <c r="AG252" s="48">
        <f t="shared" si="333"/>
        <v>88044912.49</v>
      </c>
      <c r="AH252" s="49">
        <f t="shared" si="334"/>
        <v>132067368.7</v>
      </c>
    </row>
    <row r="253" ht="13.5" customHeight="1">
      <c r="A253" s="32" t="s">
        <v>126</v>
      </c>
      <c r="B253" s="12">
        <v>0.13</v>
      </c>
      <c r="C253" s="12">
        <f t="shared" si="316"/>
        <v>0.0002254294865</v>
      </c>
      <c r="D253" s="12">
        <v>0.23759999999999998</v>
      </c>
      <c r="E253" s="39">
        <v>6.0</v>
      </c>
      <c r="F253" s="40">
        <v>38.0</v>
      </c>
      <c r="G253" s="41">
        <v>79.0</v>
      </c>
      <c r="H253" s="42">
        <v>0.0073</v>
      </c>
      <c r="I253" s="42">
        <v>0.4548123288</v>
      </c>
      <c r="J253" s="43">
        <v>2.313</v>
      </c>
      <c r="K253" s="44">
        <v>0.3</v>
      </c>
      <c r="L253" s="45">
        <v>2.5</v>
      </c>
      <c r="M253" s="46">
        <v>5.1</v>
      </c>
      <c r="N253" s="35"/>
      <c r="O253" s="39">
        <f t="shared" si="317"/>
        <v>0.000000321372276</v>
      </c>
      <c r="P253" s="40">
        <f t="shared" si="318"/>
        <v>0.000002035357748</v>
      </c>
      <c r="Q253" s="41">
        <f t="shared" si="319"/>
        <v>0.000004231401634</v>
      </c>
      <c r="R253" s="42">
        <f t="shared" si="320"/>
        <v>1.407610569</v>
      </c>
      <c r="S253" s="42">
        <f t="shared" si="321"/>
        <v>87.69844395</v>
      </c>
      <c r="T253" s="43">
        <f t="shared" si="322"/>
        <v>446.0004446</v>
      </c>
      <c r="U253" s="44">
        <f t="shared" si="323"/>
        <v>16.0686138</v>
      </c>
      <c r="V253" s="48">
        <f t="shared" si="324"/>
        <v>133.905115</v>
      </c>
      <c r="W253" s="49">
        <f t="shared" si="325"/>
        <v>273.1664346</v>
      </c>
      <c r="X253" s="35"/>
      <c r="Y253" s="12">
        <v>480.4</v>
      </c>
      <c r="Z253" s="39">
        <f t="shared" si="326"/>
        <v>0.000649777952</v>
      </c>
      <c r="AA253" s="40">
        <f t="shared" si="327"/>
        <v>0.004115260362</v>
      </c>
      <c r="AB253" s="41">
        <f t="shared" si="328"/>
        <v>0.008555409701</v>
      </c>
      <c r="AC253" s="42">
        <f t="shared" si="329"/>
        <v>2846.02743</v>
      </c>
      <c r="AD253" s="42">
        <f t="shared" si="330"/>
        <v>177316.2141</v>
      </c>
      <c r="AE253" s="43">
        <f t="shared" si="331"/>
        <v>901761.8417</v>
      </c>
      <c r="AF253" s="44">
        <f t="shared" si="332"/>
        <v>32488.8976</v>
      </c>
      <c r="AG253" s="48">
        <f t="shared" si="333"/>
        <v>270740.8133</v>
      </c>
      <c r="AH253" s="49">
        <f t="shared" si="334"/>
        <v>552311.2592</v>
      </c>
    </row>
    <row r="254" ht="13.5" customHeight="1">
      <c r="A254" s="32" t="s">
        <v>127</v>
      </c>
      <c r="B254" s="12">
        <v>0.0</v>
      </c>
      <c r="C254" s="12">
        <f t="shared" si="316"/>
        <v>0</v>
      </c>
      <c r="D254" s="12">
        <v>0.23759999999999998</v>
      </c>
      <c r="E254" s="52">
        <v>8.8</v>
      </c>
      <c r="F254" s="53">
        <v>27.0</v>
      </c>
      <c r="G254" s="54">
        <v>63.0</v>
      </c>
      <c r="H254" s="55">
        <v>0.118</v>
      </c>
      <c r="I254" s="55">
        <v>0.9284059041</v>
      </c>
      <c r="J254" s="56">
        <v>3.734</v>
      </c>
      <c r="K254" s="57">
        <v>7.8</v>
      </c>
      <c r="L254" s="58">
        <v>15.0</v>
      </c>
      <c r="M254" s="59">
        <v>19.3</v>
      </c>
      <c r="N254" s="35"/>
      <c r="O254" s="39">
        <f t="shared" si="317"/>
        <v>0</v>
      </c>
      <c r="P254" s="40">
        <f t="shared" si="318"/>
        <v>0</v>
      </c>
      <c r="Q254" s="41">
        <f t="shared" si="319"/>
        <v>0</v>
      </c>
      <c r="R254" s="42">
        <f t="shared" si="320"/>
        <v>0</v>
      </c>
      <c r="S254" s="42">
        <f t="shared" si="321"/>
        <v>0</v>
      </c>
      <c r="T254" s="43">
        <f t="shared" si="322"/>
        <v>0</v>
      </c>
      <c r="U254" s="44">
        <f t="shared" si="323"/>
        <v>0</v>
      </c>
      <c r="V254" s="48">
        <f t="shared" si="324"/>
        <v>0</v>
      </c>
      <c r="W254" s="49">
        <f t="shared" si="325"/>
        <v>0</v>
      </c>
      <c r="X254" s="35"/>
      <c r="Y254" s="12">
        <v>480.4</v>
      </c>
      <c r="Z254" s="39">
        <f t="shared" si="326"/>
        <v>0</v>
      </c>
      <c r="AA254" s="40">
        <f t="shared" si="327"/>
        <v>0</v>
      </c>
      <c r="AB254" s="41">
        <f t="shared" si="328"/>
        <v>0</v>
      </c>
      <c r="AC254" s="42">
        <f t="shared" si="329"/>
        <v>0</v>
      </c>
      <c r="AD254" s="42">
        <f t="shared" si="330"/>
        <v>0</v>
      </c>
      <c r="AE254" s="43">
        <f t="shared" si="331"/>
        <v>0</v>
      </c>
      <c r="AF254" s="44">
        <f t="shared" si="332"/>
        <v>0</v>
      </c>
      <c r="AG254" s="48">
        <f t="shared" si="333"/>
        <v>0</v>
      </c>
      <c r="AH254" s="49">
        <f t="shared" si="334"/>
        <v>0</v>
      </c>
    </row>
    <row r="255" ht="13.5" customHeight="1">
      <c r="A255" s="60" t="s">
        <v>90</v>
      </c>
      <c r="B255" s="21">
        <f>SUM(B244:B254)</f>
        <v>576.677</v>
      </c>
      <c r="C255" s="60"/>
      <c r="D255" s="60"/>
      <c r="E255" s="60"/>
      <c r="F255" s="60"/>
      <c r="G255" s="60"/>
      <c r="H255" s="60"/>
      <c r="I255" s="60"/>
      <c r="J255" s="60"/>
      <c r="K255" s="60"/>
      <c r="L255" s="60"/>
      <c r="M255" s="60"/>
      <c r="N255" s="60"/>
      <c r="O255" s="61">
        <f t="shared" ref="O255:W255" si="335">SUM(O244:O254)</f>
        <v>0.01119882938</v>
      </c>
      <c r="P255" s="61">
        <f t="shared" si="335"/>
        <v>0.01518322741</v>
      </c>
      <c r="Q255" s="61">
        <f t="shared" si="335"/>
        <v>0.09929765569</v>
      </c>
      <c r="R255" s="61">
        <f t="shared" si="335"/>
        <v>231053.2653</v>
      </c>
      <c r="S255" s="61">
        <f t="shared" si="335"/>
        <v>1506888.85</v>
      </c>
      <c r="T255" s="61">
        <f t="shared" si="335"/>
        <v>91902037.96</v>
      </c>
      <c r="U255" s="61">
        <f t="shared" si="335"/>
        <v>153137.474</v>
      </c>
      <c r="V255" s="61">
        <f t="shared" si="335"/>
        <v>1652198.026</v>
      </c>
      <c r="W255" s="61">
        <f t="shared" si="335"/>
        <v>2869159.066</v>
      </c>
      <c r="X255" s="60"/>
      <c r="Y255" s="35"/>
      <c r="Z255" s="61">
        <f t="shared" ref="Z255:AH255" si="336">SUM(Z244:Z254)</f>
        <v>22.64275098</v>
      </c>
      <c r="AA255" s="61">
        <f t="shared" si="336"/>
        <v>30.69874768</v>
      </c>
      <c r="AB255" s="61">
        <f t="shared" si="336"/>
        <v>200.7684924</v>
      </c>
      <c r="AC255" s="61">
        <f t="shared" si="336"/>
        <v>467163251.9</v>
      </c>
      <c r="AD255" s="61">
        <f t="shared" si="336"/>
        <v>3046756750</v>
      </c>
      <c r="AE255" s="61">
        <f t="shared" si="336"/>
        <v>185815399987</v>
      </c>
      <c r="AF255" s="61">
        <f t="shared" si="336"/>
        <v>309626441.6</v>
      </c>
      <c r="AG255" s="61">
        <f t="shared" si="336"/>
        <v>3340555268</v>
      </c>
      <c r="AH255" s="61">
        <f t="shared" si="336"/>
        <v>5801111175</v>
      </c>
    </row>
    <row r="256" ht="13.5" customHeight="1">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c r="AA256" s="35"/>
      <c r="AB256" s="35"/>
      <c r="AC256" s="35"/>
      <c r="AD256" s="35"/>
      <c r="AE256" s="35"/>
      <c r="AF256" s="35"/>
      <c r="AG256" s="35"/>
      <c r="AH256" s="35"/>
    </row>
    <row r="257" ht="13.5" customHeight="1">
      <c r="A257" s="62" t="s">
        <v>31</v>
      </c>
      <c r="B257" s="35"/>
      <c r="C257" s="12"/>
      <c r="D257" s="12"/>
      <c r="E257" s="35"/>
      <c r="F257" s="35"/>
      <c r="G257" s="35"/>
      <c r="H257" s="35"/>
      <c r="I257" s="35"/>
      <c r="J257" s="35"/>
      <c r="K257" s="35"/>
      <c r="L257" s="35"/>
      <c r="M257" s="35"/>
      <c r="N257" s="35"/>
      <c r="O257" s="35"/>
      <c r="P257" s="35"/>
      <c r="Q257" s="35"/>
      <c r="R257" s="35"/>
      <c r="S257" s="35"/>
      <c r="T257" s="35"/>
      <c r="U257" s="35"/>
      <c r="V257" s="35"/>
      <c r="W257" s="35"/>
      <c r="X257" s="35"/>
      <c r="Y257" s="35"/>
      <c r="Z257" s="35"/>
      <c r="AA257" s="35"/>
      <c r="AB257" s="35"/>
      <c r="AC257" s="35"/>
      <c r="AD257" s="35"/>
      <c r="AE257" s="35"/>
      <c r="AF257" s="35"/>
      <c r="AG257" s="35"/>
      <c r="AH257" s="35"/>
    </row>
    <row r="258" ht="13.5" customHeight="1">
      <c r="A258" s="12" t="s">
        <v>105</v>
      </c>
      <c r="C258" s="12"/>
      <c r="D258" s="12"/>
      <c r="E258" s="36" t="s">
        <v>129</v>
      </c>
      <c r="F258" s="3"/>
      <c r="G258" s="4"/>
      <c r="H258" s="37" t="s">
        <v>130</v>
      </c>
      <c r="I258" s="3"/>
      <c r="J258" s="4"/>
      <c r="K258" s="38" t="s">
        <v>131</v>
      </c>
      <c r="L258" s="3"/>
      <c r="M258" s="4"/>
      <c r="N258" s="35"/>
      <c r="O258" s="36" t="s">
        <v>110</v>
      </c>
      <c r="P258" s="3"/>
      <c r="Q258" s="4"/>
      <c r="R258" s="37" t="s">
        <v>111</v>
      </c>
      <c r="S258" s="3"/>
      <c r="T258" s="4"/>
      <c r="U258" s="38" t="s">
        <v>112</v>
      </c>
      <c r="V258" s="3"/>
      <c r="W258" s="4"/>
      <c r="X258" s="35"/>
      <c r="Y258" s="35"/>
      <c r="Z258" s="36" t="s">
        <v>110</v>
      </c>
      <c r="AA258" s="3"/>
      <c r="AB258" s="4"/>
      <c r="AC258" s="37" t="s">
        <v>111</v>
      </c>
      <c r="AD258" s="3"/>
      <c r="AE258" s="4"/>
      <c r="AF258" s="38" t="s">
        <v>112</v>
      </c>
      <c r="AG258" s="3"/>
      <c r="AH258" s="4"/>
    </row>
    <row r="259" ht="13.5" customHeight="1">
      <c r="A259" s="12" t="s">
        <v>94</v>
      </c>
      <c r="B259" s="12" t="s">
        <v>114</v>
      </c>
      <c r="C259" s="12" t="s">
        <v>115</v>
      </c>
      <c r="D259" s="12"/>
      <c r="E259" s="39" t="s">
        <v>12</v>
      </c>
      <c r="F259" s="40" t="s">
        <v>13</v>
      </c>
      <c r="G259" s="41" t="s">
        <v>14</v>
      </c>
      <c r="H259" s="42" t="s">
        <v>12</v>
      </c>
      <c r="I259" s="42" t="s">
        <v>13</v>
      </c>
      <c r="J259" s="43" t="s">
        <v>14</v>
      </c>
      <c r="K259" s="44" t="s">
        <v>12</v>
      </c>
      <c r="L259" s="45" t="s">
        <v>116</v>
      </c>
      <c r="M259" s="46" t="s">
        <v>14</v>
      </c>
      <c r="N259" s="35"/>
      <c r="O259" s="39" t="s">
        <v>12</v>
      </c>
      <c r="P259" s="40" t="s">
        <v>13</v>
      </c>
      <c r="Q259" s="41" t="s">
        <v>14</v>
      </c>
      <c r="R259" s="42" t="s">
        <v>12</v>
      </c>
      <c r="S259" s="42" t="s">
        <v>13</v>
      </c>
      <c r="T259" s="43" t="s">
        <v>14</v>
      </c>
      <c r="U259" s="44" t="s">
        <v>12</v>
      </c>
      <c r="V259" s="45" t="s">
        <v>116</v>
      </c>
      <c r="W259" s="46" t="s">
        <v>14</v>
      </c>
      <c r="X259" s="35"/>
      <c r="Y259" s="35"/>
      <c r="Z259" s="39" t="s">
        <v>12</v>
      </c>
      <c r="AA259" s="40" t="s">
        <v>13</v>
      </c>
      <c r="AB259" s="41" t="s">
        <v>14</v>
      </c>
      <c r="AC259" s="42" t="s">
        <v>12</v>
      </c>
      <c r="AD259" s="42" t="s">
        <v>13</v>
      </c>
      <c r="AE259" s="43" t="s">
        <v>14</v>
      </c>
      <c r="AF259" s="44" t="s">
        <v>12</v>
      </c>
      <c r="AG259" s="45" t="s">
        <v>116</v>
      </c>
      <c r="AH259" s="46" t="s">
        <v>14</v>
      </c>
    </row>
    <row r="260" ht="13.5" customHeight="1">
      <c r="A260" s="47" t="s">
        <v>117</v>
      </c>
      <c r="B260" s="12">
        <v>131.225</v>
      </c>
      <c r="C260" s="12">
        <f t="shared" ref="C260:C270" si="337">B260/$B$271</f>
        <v>0.4824288902</v>
      </c>
      <c r="D260" s="12">
        <v>0.23759999999999998</v>
      </c>
      <c r="E260" s="39">
        <v>740.0</v>
      </c>
      <c r="F260" s="40">
        <v>820.0</v>
      </c>
      <c r="G260" s="41">
        <v>910.0</v>
      </c>
      <c r="H260" s="42">
        <v>0.079</v>
      </c>
      <c r="I260" s="42">
        <v>1.1480588235000002</v>
      </c>
      <c r="J260" s="43">
        <v>3.654</v>
      </c>
      <c r="K260" s="44">
        <v>0.2</v>
      </c>
      <c r="L260" s="48">
        <v>5.0</v>
      </c>
      <c r="M260" s="49">
        <v>15.0</v>
      </c>
      <c r="N260" s="35"/>
      <c r="O260" s="39">
        <f t="shared" ref="O260:O270" si="338">C260*D260*E260*10^(-3)</f>
        <v>0.08482257719</v>
      </c>
      <c r="P260" s="40">
        <f t="shared" ref="P260:P270" si="339">C260*D260*F260*10^(-3)</f>
        <v>0.09399258554</v>
      </c>
      <c r="Q260" s="41">
        <f t="shared" ref="Q260:Q270" si="340">C260*D260*G260*10^(-3)</f>
        <v>0.1043088449</v>
      </c>
      <c r="R260" s="42">
        <f t="shared" ref="R260:R270" si="341">(C260*D260*H260*3.6*10^(-3))*10^(9)</f>
        <v>32599.37967</v>
      </c>
      <c r="S260" s="42">
        <f t="shared" ref="S260:S270" si="342">(C260*D260*I260*3.6*10^(-3))*10^(9)</f>
        <v>473746.9047</v>
      </c>
      <c r="T260" s="43">
        <f t="shared" ref="T260:T270" si="343">(C260*D260*J260*3.6*10^(-3))*10^(9)</f>
        <v>1507824.472</v>
      </c>
      <c r="U260" s="44">
        <f t="shared" ref="U260:U270" si="344">C260*D260*10^(-3)*K260*10^9</f>
        <v>22925.02086</v>
      </c>
      <c r="V260" s="48">
        <f t="shared" ref="V260:V270" si="345">C260*D260*10^(-3)*L260*10^9</f>
        <v>573125.5216</v>
      </c>
      <c r="W260" s="49">
        <f t="shared" ref="W260:W270" si="346">C260*D260*10^(-3)*M260*10^9</f>
        <v>1719376.565</v>
      </c>
      <c r="X260" s="35"/>
      <c r="Y260" s="12">
        <v>266.4</v>
      </c>
      <c r="Z260" s="39">
        <f t="shared" ref="Z260:Z270" si="347">C260*Y260*E260*10^(-3)</f>
        <v>95.1041017</v>
      </c>
      <c r="AA260" s="40">
        <f t="shared" ref="AA260:AA270" si="348">C260*Y260*F260*10^(-3)</f>
        <v>105.3856262</v>
      </c>
      <c r="AB260" s="41">
        <f t="shared" ref="AB260:AB270" si="349">C260*Y260*G260*10^(-3)</f>
        <v>116.9523413</v>
      </c>
      <c r="AC260" s="42">
        <f t="shared" ref="AC260:AC270" si="350">(C260*Y260*H260*3.6*10^(-3))*10^(9)</f>
        <v>36550819.63</v>
      </c>
      <c r="AD260" s="42">
        <f t="shared" ref="AD260:AD270" si="351">(C260*Y260*I260*3.6*10^(-3))*10^(9)</f>
        <v>531170771.9</v>
      </c>
      <c r="AE260" s="43">
        <f t="shared" ref="AE260:AE270" si="352">(C260*Y260*J260*3.6*10^(-3))*10^(9)</f>
        <v>1690591075</v>
      </c>
      <c r="AF260" s="44">
        <f t="shared" ref="AF260:AF270" si="353">C260*Y260*10^(-3)*K260*10^9</f>
        <v>25703811.27</v>
      </c>
      <c r="AG260" s="48">
        <f t="shared" ref="AG260:AG270" si="354">C260*Y260*10^(-3)*L260*10^9</f>
        <v>642595281.8</v>
      </c>
      <c r="AH260" s="49">
        <f t="shared" ref="AH260:AH270" si="355">C260*Y260*10^(-3)*M260*10^9</f>
        <v>1927785845</v>
      </c>
    </row>
    <row r="261" ht="13.5" customHeight="1">
      <c r="A261" s="47" t="s">
        <v>118</v>
      </c>
      <c r="B261" s="12">
        <v>8.247</v>
      </c>
      <c r="C261" s="12">
        <f t="shared" si="337"/>
        <v>0.03031884974</v>
      </c>
      <c r="D261" s="12">
        <v>0.23759999999999998</v>
      </c>
      <c r="E261" s="39">
        <v>657.0</v>
      </c>
      <c r="F261" s="40">
        <v>702.0</v>
      </c>
      <c r="G261" s="41">
        <v>866.0</v>
      </c>
      <c r="H261" s="42">
        <v>0.214</v>
      </c>
      <c r="I261" s="42">
        <v>0.82</v>
      </c>
      <c r="J261" s="43">
        <v>2.7439999999999998</v>
      </c>
      <c r="K261" s="44">
        <v>0.1</v>
      </c>
      <c r="L261" s="45">
        <v>0.4</v>
      </c>
      <c r="M261" s="46">
        <v>0.6</v>
      </c>
      <c r="N261" s="35"/>
      <c r="O261" s="39">
        <f t="shared" si="338"/>
        <v>0.004732869465</v>
      </c>
      <c r="P261" s="40">
        <f t="shared" si="339"/>
        <v>0.005057038607</v>
      </c>
      <c r="Q261" s="41">
        <f t="shared" si="340"/>
        <v>0.006238455033</v>
      </c>
      <c r="R261" s="42">
        <f t="shared" si="341"/>
        <v>5549.775702</v>
      </c>
      <c r="S261" s="42">
        <f t="shared" si="342"/>
        <v>21265.49568</v>
      </c>
      <c r="T261" s="43">
        <f t="shared" si="343"/>
        <v>71161.60993</v>
      </c>
      <c r="U261" s="44">
        <f t="shared" si="344"/>
        <v>720.3758699</v>
      </c>
      <c r="V261" s="48">
        <f t="shared" si="345"/>
        <v>2881.50348</v>
      </c>
      <c r="W261" s="49">
        <f t="shared" si="346"/>
        <v>4322.255219</v>
      </c>
      <c r="X261" s="35"/>
      <c r="Y261" s="12">
        <v>266.4</v>
      </c>
      <c r="Z261" s="39">
        <f t="shared" si="347"/>
        <v>5.306550613</v>
      </c>
      <c r="AA261" s="40">
        <f t="shared" si="348"/>
        <v>5.670012983</v>
      </c>
      <c r="AB261" s="41">
        <f t="shared" si="349"/>
        <v>6.994631401</v>
      </c>
      <c r="AC261" s="42">
        <f t="shared" si="350"/>
        <v>6222475.787</v>
      </c>
      <c r="AD261" s="42">
        <f t="shared" si="351"/>
        <v>23843131.52</v>
      </c>
      <c r="AE261" s="43">
        <f t="shared" si="352"/>
        <v>79787259.62</v>
      </c>
      <c r="AF261" s="44">
        <f t="shared" si="353"/>
        <v>807694.1572</v>
      </c>
      <c r="AG261" s="48">
        <f t="shared" si="354"/>
        <v>3230776.629</v>
      </c>
      <c r="AH261" s="49">
        <f t="shared" si="355"/>
        <v>4846164.943</v>
      </c>
    </row>
    <row r="262" ht="13.5" customHeight="1">
      <c r="A262" s="47" t="s">
        <v>119</v>
      </c>
      <c r="B262" s="12">
        <v>92.416</v>
      </c>
      <c r="C262" s="12">
        <f t="shared" si="337"/>
        <v>0.339753464</v>
      </c>
      <c r="D262" s="12">
        <v>0.23759999999999998</v>
      </c>
      <c r="E262" s="39">
        <v>410.0</v>
      </c>
      <c r="F262" s="40">
        <v>490.0</v>
      </c>
      <c r="G262" s="41">
        <v>650.0</v>
      </c>
      <c r="H262" s="42">
        <v>0.076</v>
      </c>
      <c r="I262" s="42">
        <v>0.5820000000000001</v>
      </c>
      <c r="J262" s="43">
        <v>2.794</v>
      </c>
      <c r="K262" s="44">
        <v>0.1</v>
      </c>
      <c r="L262" s="45">
        <v>0.2</v>
      </c>
      <c r="M262" s="46">
        <v>1.0</v>
      </c>
      <c r="N262" s="35"/>
      <c r="O262" s="39">
        <f t="shared" si="338"/>
        <v>0.03309742345</v>
      </c>
      <c r="P262" s="40">
        <f t="shared" si="339"/>
        <v>0.0395554573</v>
      </c>
      <c r="Q262" s="41">
        <f t="shared" si="340"/>
        <v>0.05247152499</v>
      </c>
      <c r="R262" s="42">
        <f t="shared" si="341"/>
        <v>22086.47575</v>
      </c>
      <c r="S262" s="42">
        <f t="shared" si="342"/>
        <v>169135.9064</v>
      </c>
      <c r="T262" s="43">
        <f t="shared" si="343"/>
        <v>811968.5953</v>
      </c>
      <c r="U262" s="44">
        <f t="shared" si="344"/>
        <v>8072.542306</v>
      </c>
      <c r="V262" s="48">
        <f t="shared" si="345"/>
        <v>16145.08461</v>
      </c>
      <c r="W262" s="49">
        <f t="shared" si="346"/>
        <v>80725.42306</v>
      </c>
      <c r="X262" s="35"/>
      <c r="Y262" s="12">
        <v>266.4</v>
      </c>
      <c r="Z262" s="39">
        <f t="shared" si="347"/>
        <v>37.10923236</v>
      </c>
      <c r="AA262" s="40">
        <f t="shared" si="348"/>
        <v>44.35005818</v>
      </c>
      <c r="AB262" s="41">
        <f t="shared" si="349"/>
        <v>58.83170983</v>
      </c>
      <c r="AC262" s="42">
        <f t="shared" si="350"/>
        <v>24763624.32</v>
      </c>
      <c r="AD262" s="42">
        <f t="shared" si="351"/>
        <v>189637228.4</v>
      </c>
      <c r="AE262" s="43">
        <f t="shared" si="352"/>
        <v>910389031.1</v>
      </c>
      <c r="AF262" s="44">
        <f t="shared" si="353"/>
        <v>9051032.282</v>
      </c>
      <c r="AG262" s="48">
        <f t="shared" si="354"/>
        <v>18102064.56</v>
      </c>
      <c r="AH262" s="49">
        <f t="shared" si="355"/>
        <v>90510322.82</v>
      </c>
    </row>
    <row r="263" ht="13.5" customHeight="1">
      <c r="A263" s="47" t="s">
        <v>120</v>
      </c>
      <c r="B263" s="12">
        <v>27.682</v>
      </c>
      <c r="C263" s="12">
        <f t="shared" si="337"/>
        <v>0.1017686915</v>
      </c>
      <c r="D263" s="12">
        <v>0.23759999999999998</v>
      </c>
      <c r="E263" s="39">
        <v>3.7</v>
      </c>
      <c r="F263" s="40">
        <v>12.0</v>
      </c>
      <c r="G263" s="41">
        <v>110.0</v>
      </c>
      <c r="H263" s="42">
        <v>0.018</v>
      </c>
      <c r="I263" s="42">
        <v>0.2478118532</v>
      </c>
      <c r="J263" s="43">
        <v>3.004</v>
      </c>
      <c r="K263" s="44">
        <v>0.1</v>
      </c>
      <c r="L263" s="45">
        <v>0.1</v>
      </c>
      <c r="M263" s="46">
        <v>1.0</v>
      </c>
      <c r="N263" s="35"/>
      <c r="O263" s="39">
        <f t="shared" si="338"/>
        <v>0.00008946689205</v>
      </c>
      <c r="P263" s="40">
        <f t="shared" si="339"/>
        <v>0.0002901628931</v>
      </c>
      <c r="Q263" s="41">
        <f t="shared" si="340"/>
        <v>0.00265982652</v>
      </c>
      <c r="R263" s="42">
        <f t="shared" si="341"/>
        <v>1566.879623</v>
      </c>
      <c r="S263" s="42">
        <f t="shared" si="342"/>
        <v>21571.74128</v>
      </c>
      <c r="T263" s="43">
        <f t="shared" si="343"/>
        <v>261494.7993</v>
      </c>
      <c r="U263" s="44">
        <f t="shared" si="344"/>
        <v>2418.024109</v>
      </c>
      <c r="V263" s="48">
        <f t="shared" si="345"/>
        <v>2418.024109</v>
      </c>
      <c r="W263" s="49">
        <f t="shared" si="346"/>
        <v>24180.24109</v>
      </c>
      <c r="X263" s="35"/>
      <c r="Y263" s="12">
        <v>266.4</v>
      </c>
      <c r="Z263" s="39">
        <f t="shared" si="347"/>
        <v>0.1003113638</v>
      </c>
      <c r="AA263" s="40">
        <f t="shared" si="348"/>
        <v>0.3253341529</v>
      </c>
      <c r="AB263" s="41">
        <f t="shared" si="349"/>
        <v>2.982229735</v>
      </c>
      <c r="AC263" s="42">
        <f t="shared" si="350"/>
        <v>1756804.426</v>
      </c>
      <c r="AD263" s="42">
        <f t="shared" si="351"/>
        <v>24186497.8</v>
      </c>
      <c r="AE263" s="43">
        <f t="shared" si="352"/>
        <v>293191138.6</v>
      </c>
      <c r="AF263" s="44">
        <f t="shared" si="353"/>
        <v>2711117.941</v>
      </c>
      <c r="AG263" s="48">
        <f t="shared" si="354"/>
        <v>2711117.941</v>
      </c>
      <c r="AH263" s="49">
        <f t="shared" si="355"/>
        <v>27111179.41</v>
      </c>
    </row>
    <row r="264" ht="13.5" customHeight="1">
      <c r="A264" s="47" t="s">
        <v>121</v>
      </c>
      <c r="B264" s="12">
        <v>7.839</v>
      </c>
      <c r="C264" s="12">
        <f t="shared" si="337"/>
        <v>0.02881889937</v>
      </c>
      <c r="D264" s="12">
        <v>0.23759999999999998</v>
      </c>
      <c r="E264" s="39">
        <v>1.0</v>
      </c>
      <c r="F264" s="40">
        <v>24.0</v>
      </c>
      <c r="G264" s="41">
        <v>2200.0</v>
      </c>
      <c r="H264" s="42">
        <v>0.3</v>
      </c>
      <c r="I264" s="42">
        <v>9.305266939500001</v>
      </c>
      <c r="J264" s="43">
        <v>851.554</v>
      </c>
      <c r="K264" s="44">
        <v>3.3</v>
      </c>
      <c r="L264" s="48">
        <v>10.0</v>
      </c>
      <c r="M264" s="49">
        <v>16.9</v>
      </c>
      <c r="N264" s="35"/>
      <c r="O264" s="39">
        <f t="shared" si="338"/>
        <v>0.000006847370491</v>
      </c>
      <c r="P264" s="40">
        <f t="shared" si="339"/>
        <v>0.0001643368918</v>
      </c>
      <c r="Q264" s="41">
        <f t="shared" si="340"/>
        <v>0.01506421508</v>
      </c>
      <c r="R264" s="42">
        <f t="shared" si="341"/>
        <v>7395.160131</v>
      </c>
      <c r="S264" s="42">
        <f t="shared" si="342"/>
        <v>229379.7969</v>
      </c>
      <c r="T264" s="43">
        <f t="shared" si="343"/>
        <v>20991260.63</v>
      </c>
      <c r="U264" s="44">
        <f t="shared" si="344"/>
        <v>22596.32262</v>
      </c>
      <c r="V264" s="48">
        <f t="shared" si="345"/>
        <v>68473.70491</v>
      </c>
      <c r="W264" s="49">
        <f t="shared" si="346"/>
        <v>115720.5613</v>
      </c>
      <c r="X264" s="35"/>
      <c r="Y264" s="12">
        <v>266.4</v>
      </c>
      <c r="Z264" s="39">
        <f t="shared" si="347"/>
        <v>0.007677354793</v>
      </c>
      <c r="AA264" s="40">
        <f t="shared" si="348"/>
        <v>0.184256515</v>
      </c>
      <c r="AB264" s="41">
        <f t="shared" si="349"/>
        <v>16.89018055</v>
      </c>
      <c r="AC264" s="42">
        <f t="shared" si="350"/>
        <v>8291543.177</v>
      </c>
      <c r="AD264" s="42">
        <f t="shared" si="351"/>
        <v>257183408.7</v>
      </c>
      <c r="AE264" s="43">
        <f t="shared" si="352"/>
        <v>23535655861</v>
      </c>
      <c r="AF264" s="44">
        <f t="shared" si="353"/>
        <v>25335270.82</v>
      </c>
      <c r="AG264" s="48">
        <f t="shared" si="354"/>
        <v>76773547.93</v>
      </c>
      <c r="AH264" s="49">
        <f t="shared" si="355"/>
        <v>129747296</v>
      </c>
    </row>
    <row r="265" ht="13.5" customHeight="1">
      <c r="A265" s="47" t="s">
        <v>122</v>
      </c>
      <c r="B265" s="12">
        <v>0.174</v>
      </c>
      <c r="C265" s="12">
        <f t="shared" si="337"/>
        <v>0.0006396847163</v>
      </c>
      <c r="D265" s="12">
        <v>0.23759999999999998</v>
      </c>
      <c r="E265" s="39">
        <v>130.0</v>
      </c>
      <c r="F265" s="40">
        <v>230.0</v>
      </c>
      <c r="G265" s="50">
        <v>420.0</v>
      </c>
      <c r="H265" s="42">
        <v>20.0</v>
      </c>
      <c r="I265" s="42">
        <v>35.2904137931</v>
      </c>
      <c r="J265" s="43">
        <v>65.554</v>
      </c>
      <c r="K265" s="44">
        <v>13.0</v>
      </c>
      <c r="L265" s="48">
        <v>500.0</v>
      </c>
      <c r="M265" s="49">
        <v>810.0</v>
      </c>
      <c r="N265" s="35"/>
      <c r="O265" s="39">
        <f t="shared" si="338"/>
        <v>0.00001975858152</v>
      </c>
      <c r="P265" s="40">
        <f t="shared" si="339"/>
        <v>0.00003495749038</v>
      </c>
      <c r="Q265" s="41">
        <f t="shared" si="340"/>
        <v>0.00006383541721</v>
      </c>
      <c r="R265" s="42">
        <f t="shared" si="341"/>
        <v>10943.21438</v>
      </c>
      <c r="S265" s="42">
        <f t="shared" si="342"/>
        <v>19309.52818</v>
      </c>
      <c r="T265" s="43">
        <f t="shared" si="343"/>
        <v>35868.57377</v>
      </c>
      <c r="U265" s="44">
        <f t="shared" si="344"/>
        <v>1975.858152</v>
      </c>
      <c r="V265" s="48">
        <f t="shared" si="345"/>
        <v>75994.5443</v>
      </c>
      <c r="W265" s="49">
        <f t="shared" si="346"/>
        <v>123111.1618</v>
      </c>
      <c r="X265" s="35"/>
      <c r="Y265" s="12">
        <v>266.4</v>
      </c>
      <c r="Z265" s="39">
        <f t="shared" si="347"/>
        <v>0.0221535611</v>
      </c>
      <c r="AA265" s="40">
        <f t="shared" si="348"/>
        <v>0.03919476194</v>
      </c>
      <c r="AB265" s="41">
        <f t="shared" si="349"/>
        <v>0.07157304354</v>
      </c>
      <c r="AC265" s="42">
        <f t="shared" si="350"/>
        <v>12269664.61</v>
      </c>
      <c r="AD265" s="42">
        <f t="shared" si="351"/>
        <v>21650077.05</v>
      </c>
      <c r="AE265" s="43">
        <f t="shared" si="352"/>
        <v>40216279.68</v>
      </c>
      <c r="AF265" s="44">
        <f t="shared" si="353"/>
        <v>2215356.11</v>
      </c>
      <c r="AG265" s="48">
        <f t="shared" si="354"/>
        <v>85206004.21</v>
      </c>
      <c r="AH265" s="49">
        <f t="shared" si="355"/>
        <v>138033726.8</v>
      </c>
    </row>
    <row r="266" ht="13.5" customHeight="1">
      <c r="A266" s="32" t="s">
        <v>123</v>
      </c>
      <c r="B266" s="12">
        <v>0.0</v>
      </c>
      <c r="C266" s="12">
        <f t="shared" si="337"/>
        <v>0</v>
      </c>
      <c r="D266" s="12">
        <v>0.23759999999999998</v>
      </c>
      <c r="E266" s="39">
        <v>7.0</v>
      </c>
      <c r="F266" s="40">
        <v>11.0</v>
      </c>
      <c r="G266" s="41">
        <v>56.0</v>
      </c>
      <c r="H266" s="42">
        <v>2.0E-4</v>
      </c>
      <c r="I266" s="42">
        <v>0.11828163270000001</v>
      </c>
      <c r="J266" s="43">
        <v>1.5552000000000001</v>
      </c>
      <c r="K266" s="44">
        <v>0.3</v>
      </c>
      <c r="L266" s="48">
        <v>1.0</v>
      </c>
      <c r="M266" s="49">
        <v>1.3</v>
      </c>
      <c r="N266" s="35"/>
      <c r="O266" s="39">
        <f t="shared" si="338"/>
        <v>0</v>
      </c>
      <c r="P266" s="40">
        <f t="shared" si="339"/>
        <v>0</v>
      </c>
      <c r="Q266" s="41">
        <f t="shared" si="340"/>
        <v>0</v>
      </c>
      <c r="R266" s="42">
        <f t="shared" si="341"/>
        <v>0</v>
      </c>
      <c r="S266" s="42">
        <f t="shared" si="342"/>
        <v>0</v>
      </c>
      <c r="T266" s="43">
        <f t="shared" si="343"/>
        <v>0</v>
      </c>
      <c r="U266" s="44">
        <f t="shared" si="344"/>
        <v>0</v>
      </c>
      <c r="V266" s="48">
        <f t="shared" si="345"/>
        <v>0</v>
      </c>
      <c r="W266" s="49">
        <f t="shared" si="346"/>
        <v>0</v>
      </c>
      <c r="X266" s="35"/>
      <c r="Y266" s="12">
        <v>266.4</v>
      </c>
      <c r="Z266" s="39">
        <f t="shared" si="347"/>
        <v>0</v>
      </c>
      <c r="AA266" s="40">
        <f t="shared" si="348"/>
        <v>0</v>
      </c>
      <c r="AB266" s="41">
        <f t="shared" si="349"/>
        <v>0</v>
      </c>
      <c r="AC266" s="42">
        <f t="shared" si="350"/>
        <v>0</v>
      </c>
      <c r="AD266" s="42">
        <f t="shared" si="351"/>
        <v>0</v>
      </c>
      <c r="AE266" s="43">
        <f t="shared" si="352"/>
        <v>0</v>
      </c>
      <c r="AF266" s="44">
        <f t="shared" si="353"/>
        <v>0</v>
      </c>
      <c r="AG266" s="48">
        <f t="shared" si="354"/>
        <v>0</v>
      </c>
      <c r="AH266" s="49">
        <f t="shared" si="355"/>
        <v>0</v>
      </c>
    </row>
    <row r="267" ht="13.5" customHeight="1">
      <c r="A267" s="32" t="s">
        <v>124</v>
      </c>
      <c r="B267" s="12">
        <v>1.686</v>
      </c>
      <c r="C267" s="12">
        <f t="shared" si="337"/>
        <v>0.00619832432</v>
      </c>
      <c r="D267" s="12">
        <v>0.23759999999999998</v>
      </c>
      <c r="E267" s="39">
        <v>8.0</v>
      </c>
      <c r="F267" s="40">
        <v>12.0</v>
      </c>
      <c r="G267" s="41">
        <v>35.0</v>
      </c>
      <c r="H267" s="42">
        <v>2.0E-4</v>
      </c>
      <c r="I267" s="42">
        <v>0.11834814810000001</v>
      </c>
      <c r="J267" s="43">
        <v>1.5552000000000001</v>
      </c>
      <c r="K267" s="44">
        <v>0.3</v>
      </c>
      <c r="L267" s="48">
        <v>1.0</v>
      </c>
      <c r="M267" s="49">
        <v>1.3</v>
      </c>
      <c r="N267" s="35"/>
      <c r="O267" s="39">
        <f t="shared" si="338"/>
        <v>0.00001178177487</v>
      </c>
      <c r="P267" s="40">
        <f t="shared" si="339"/>
        <v>0.0000176726623</v>
      </c>
      <c r="Q267" s="41">
        <f t="shared" si="340"/>
        <v>0.00005154526505</v>
      </c>
      <c r="R267" s="42">
        <f t="shared" si="341"/>
        <v>1.060359738</v>
      </c>
      <c r="S267" s="42">
        <f t="shared" si="342"/>
        <v>627.4580566</v>
      </c>
      <c r="T267" s="43">
        <f t="shared" si="343"/>
        <v>8245.357323</v>
      </c>
      <c r="U267" s="44">
        <f t="shared" si="344"/>
        <v>441.8165575</v>
      </c>
      <c r="V267" s="48">
        <f t="shared" si="345"/>
        <v>1472.721858</v>
      </c>
      <c r="W267" s="49">
        <f t="shared" si="346"/>
        <v>1914.538416</v>
      </c>
      <c r="X267" s="35"/>
      <c r="Y267" s="12">
        <v>266.4</v>
      </c>
      <c r="Z267" s="39">
        <f t="shared" si="347"/>
        <v>0.01320986879</v>
      </c>
      <c r="AA267" s="40">
        <f t="shared" si="348"/>
        <v>0.01981480319</v>
      </c>
      <c r="AB267" s="41">
        <f t="shared" si="349"/>
        <v>0.05779317596</v>
      </c>
      <c r="AC267" s="42">
        <f t="shared" si="350"/>
        <v>1188.888191</v>
      </c>
      <c r="AD267" s="42">
        <f t="shared" si="351"/>
        <v>703513.5786</v>
      </c>
      <c r="AE267" s="43">
        <f t="shared" si="352"/>
        <v>9244794.575</v>
      </c>
      <c r="AF267" s="44">
        <f t="shared" si="353"/>
        <v>495370.0797</v>
      </c>
      <c r="AG267" s="48">
        <f t="shared" si="354"/>
        <v>1651233.599</v>
      </c>
      <c r="AH267" s="49">
        <f t="shared" si="355"/>
        <v>2146603.679</v>
      </c>
    </row>
    <row r="268" ht="13.5" customHeight="1">
      <c r="A268" s="32" t="s">
        <v>125</v>
      </c>
      <c r="B268" s="12">
        <v>2.74</v>
      </c>
      <c r="C268" s="12">
        <f t="shared" si="337"/>
        <v>0.01007319611</v>
      </c>
      <c r="D268" s="12">
        <v>0.23759999999999998</v>
      </c>
      <c r="E268" s="39">
        <v>18.0</v>
      </c>
      <c r="F268" s="40">
        <v>48.0</v>
      </c>
      <c r="G268" s="41">
        <v>180.0</v>
      </c>
      <c r="H268" s="42">
        <v>0.0064</v>
      </c>
      <c r="I268" s="42">
        <v>0.17932592590000002</v>
      </c>
      <c r="J268" s="43">
        <v>1.857</v>
      </c>
      <c r="K268" s="44">
        <v>0.3</v>
      </c>
      <c r="L268" s="45">
        <v>10.0</v>
      </c>
      <c r="M268" s="46">
        <v>15.0</v>
      </c>
      <c r="N268" s="35"/>
      <c r="O268" s="39">
        <f t="shared" si="338"/>
        <v>0.00004308104511</v>
      </c>
      <c r="P268" s="40">
        <f t="shared" si="339"/>
        <v>0.000114882787</v>
      </c>
      <c r="Q268" s="41">
        <f t="shared" si="340"/>
        <v>0.0004308104511</v>
      </c>
      <c r="R268" s="42">
        <f t="shared" si="341"/>
        <v>55.14373774</v>
      </c>
      <c r="S268" s="42">
        <f t="shared" si="342"/>
        <v>1545.109661</v>
      </c>
      <c r="T268" s="43">
        <f t="shared" si="343"/>
        <v>16000.30015</v>
      </c>
      <c r="U268" s="44">
        <f t="shared" si="344"/>
        <v>718.0174185</v>
      </c>
      <c r="V268" s="48">
        <f t="shared" si="345"/>
        <v>23933.91395</v>
      </c>
      <c r="W268" s="49">
        <f t="shared" si="346"/>
        <v>35900.87093</v>
      </c>
      <c r="X268" s="35"/>
      <c r="Y268" s="12">
        <v>266.4</v>
      </c>
      <c r="Z268" s="39">
        <f t="shared" si="347"/>
        <v>0.04830298997</v>
      </c>
      <c r="AA268" s="40">
        <f t="shared" si="348"/>
        <v>0.1288079733</v>
      </c>
      <c r="AB268" s="41">
        <f t="shared" si="349"/>
        <v>0.4830298997</v>
      </c>
      <c r="AC268" s="42">
        <f t="shared" si="350"/>
        <v>61827.82717</v>
      </c>
      <c r="AD268" s="42">
        <f t="shared" si="351"/>
        <v>1732395.68</v>
      </c>
      <c r="AE268" s="43">
        <f t="shared" si="352"/>
        <v>17939730.48</v>
      </c>
      <c r="AF268" s="44">
        <f t="shared" si="353"/>
        <v>805049.8329</v>
      </c>
      <c r="AG268" s="48">
        <f t="shared" si="354"/>
        <v>26834994.43</v>
      </c>
      <c r="AH268" s="49">
        <f t="shared" si="355"/>
        <v>40252491.65</v>
      </c>
    </row>
    <row r="269" ht="13.5" customHeight="1">
      <c r="A269" s="32" t="s">
        <v>126</v>
      </c>
      <c r="B269" s="12">
        <v>0.0</v>
      </c>
      <c r="C269" s="12">
        <f t="shared" si="337"/>
        <v>0</v>
      </c>
      <c r="D269" s="12">
        <v>0.23759999999999998</v>
      </c>
      <c r="E269" s="39">
        <v>6.0</v>
      </c>
      <c r="F269" s="40">
        <v>38.0</v>
      </c>
      <c r="G269" s="41">
        <v>79.0</v>
      </c>
      <c r="H269" s="42">
        <v>0.0073</v>
      </c>
      <c r="I269" s="42">
        <v>0.4548123288</v>
      </c>
      <c r="J269" s="43">
        <v>2.313</v>
      </c>
      <c r="K269" s="44">
        <v>0.3</v>
      </c>
      <c r="L269" s="45">
        <v>2.5</v>
      </c>
      <c r="M269" s="46">
        <v>5.1</v>
      </c>
      <c r="N269" s="35"/>
      <c r="O269" s="39">
        <f t="shared" si="338"/>
        <v>0</v>
      </c>
      <c r="P269" s="40">
        <f t="shared" si="339"/>
        <v>0</v>
      </c>
      <c r="Q269" s="41">
        <f t="shared" si="340"/>
        <v>0</v>
      </c>
      <c r="R269" s="42">
        <f t="shared" si="341"/>
        <v>0</v>
      </c>
      <c r="S269" s="42">
        <f t="shared" si="342"/>
        <v>0</v>
      </c>
      <c r="T269" s="43">
        <f t="shared" si="343"/>
        <v>0</v>
      </c>
      <c r="U269" s="44">
        <f t="shared" si="344"/>
        <v>0</v>
      </c>
      <c r="V269" s="48">
        <f t="shared" si="345"/>
        <v>0</v>
      </c>
      <c r="W269" s="49">
        <f t="shared" si="346"/>
        <v>0</v>
      </c>
      <c r="X269" s="35"/>
      <c r="Y269" s="12">
        <v>266.4</v>
      </c>
      <c r="Z269" s="39">
        <f t="shared" si="347"/>
        <v>0</v>
      </c>
      <c r="AA269" s="40">
        <f t="shared" si="348"/>
        <v>0</v>
      </c>
      <c r="AB269" s="41">
        <f t="shared" si="349"/>
        <v>0</v>
      </c>
      <c r="AC269" s="42">
        <f t="shared" si="350"/>
        <v>0</v>
      </c>
      <c r="AD269" s="42">
        <f t="shared" si="351"/>
        <v>0</v>
      </c>
      <c r="AE269" s="43">
        <f t="shared" si="352"/>
        <v>0</v>
      </c>
      <c r="AF269" s="44">
        <f t="shared" si="353"/>
        <v>0</v>
      </c>
      <c r="AG269" s="48">
        <f t="shared" si="354"/>
        <v>0</v>
      </c>
      <c r="AH269" s="49">
        <f t="shared" si="355"/>
        <v>0</v>
      </c>
    </row>
    <row r="270" ht="13.5" customHeight="1">
      <c r="A270" s="32" t="s">
        <v>127</v>
      </c>
      <c r="B270" s="12">
        <v>0.0</v>
      </c>
      <c r="C270" s="12">
        <f t="shared" si="337"/>
        <v>0</v>
      </c>
      <c r="D270" s="12">
        <v>0.23759999999999998</v>
      </c>
      <c r="E270" s="52">
        <v>8.8</v>
      </c>
      <c r="F270" s="53">
        <v>27.0</v>
      </c>
      <c r="G270" s="54">
        <v>63.0</v>
      </c>
      <c r="H270" s="55">
        <v>0.118</v>
      </c>
      <c r="I270" s="55">
        <v>0.9284059041</v>
      </c>
      <c r="J270" s="56">
        <v>3.734</v>
      </c>
      <c r="K270" s="57">
        <v>7.8</v>
      </c>
      <c r="L270" s="58">
        <v>15.0</v>
      </c>
      <c r="M270" s="59">
        <v>19.3</v>
      </c>
      <c r="N270" s="35"/>
      <c r="O270" s="39">
        <f t="shared" si="338"/>
        <v>0</v>
      </c>
      <c r="P270" s="40">
        <f t="shared" si="339"/>
        <v>0</v>
      </c>
      <c r="Q270" s="41">
        <f t="shared" si="340"/>
        <v>0</v>
      </c>
      <c r="R270" s="42">
        <f t="shared" si="341"/>
        <v>0</v>
      </c>
      <c r="S270" s="42">
        <f t="shared" si="342"/>
        <v>0</v>
      </c>
      <c r="T270" s="43">
        <f t="shared" si="343"/>
        <v>0</v>
      </c>
      <c r="U270" s="44">
        <f t="shared" si="344"/>
        <v>0</v>
      </c>
      <c r="V270" s="48">
        <f t="shared" si="345"/>
        <v>0</v>
      </c>
      <c r="W270" s="49">
        <f t="shared" si="346"/>
        <v>0</v>
      </c>
      <c r="X270" s="35"/>
      <c r="Y270" s="12">
        <v>266.4</v>
      </c>
      <c r="Z270" s="39">
        <f t="shared" si="347"/>
        <v>0</v>
      </c>
      <c r="AA270" s="40">
        <f t="shared" si="348"/>
        <v>0</v>
      </c>
      <c r="AB270" s="41">
        <f t="shared" si="349"/>
        <v>0</v>
      </c>
      <c r="AC270" s="42">
        <f t="shared" si="350"/>
        <v>0</v>
      </c>
      <c r="AD270" s="42">
        <f t="shared" si="351"/>
        <v>0</v>
      </c>
      <c r="AE270" s="43">
        <f t="shared" si="352"/>
        <v>0</v>
      </c>
      <c r="AF270" s="44">
        <f t="shared" si="353"/>
        <v>0</v>
      </c>
      <c r="AG270" s="48">
        <f t="shared" si="354"/>
        <v>0</v>
      </c>
      <c r="AH270" s="49">
        <f t="shared" si="355"/>
        <v>0</v>
      </c>
    </row>
    <row r="271" ht="13.5" customHeight="1">
      <c r="A271" s="60" t="s">
        <v>90</v>
      </c>
      <c r="B271" s="21">
        <f>SUM(B260:B270)</f>
        <v>272.009</v>
      </c>
      <c r="C271" s="60"/>
      <c r="D271" s="60"/>
      <c r="E271" s="60"/>
      <c r="F271" s="60"/>
      <c r="G271" s="60"/>
      <c r="H271" s="60"/>
      <c r="I271" s="60"/>
      <c r="J271" s="60"/>
      <c r="K271" s="60"/>
      <c r="L271" s="60"/>
      <c r="M271" s="60"/>
      <c r="N271" s="60"/>
      <c r="O271" s="61">
        <f t="shared" ref="O271:W271" si="356">SUM(O260:O270)</f>
        <v>0.1228238058</v>
      </c>
      <c r="P271" s="61">
        <f t="shared" si="356"/>
        <v>0.1392270942</v>
      </c>
      <c r="Q271" s="61">
        <f t="shared" si="356"/>
        <v>0.1812890577</v>
      </c>
      <c r="R271" s="61">
        <f t="shared" si="356"/>
        <v>80197.08935</v>
      </c>
      <c r="S271" s="61">
        <f t="shared" si="356"/>
        <v>936581.9408</v>
      </c>
      <c r="T271" s="61">
        <f t="shared" si="356"/>
        <v>23703824.34</v>
      </c>
      <c r="U271" s="61">
        <f t="shared" si="356"/>
        <v>59867.9779</v>
      </c>
      <c r="V271" s="61">
        <f t="shared" si="356"/>
        <v>764445.0188</v>
      </c>
      <c r="W271" s="61">
        <f t="shared" si="356"/>
        <v>2105251.617</v>
      </c>
      <c r="X271" s="60"/>
      <c r="Y271" s="35"/>
      <c r="Z271" s="61">
        <f t="shared" ref="Z271:AH271" si="357">SUM(Z260:Z270)</f>
        <v>137.7115398</v>
      </c>
      <c r="AA271" s="61">
        <f t="shared" si="357"/>
        <v>156.1031056</v>
      </c>
      <c r="AB271" s="61">
        <f t="shared" si="357"/>
        <v>203.2634889</v>
      </c>
      <c r="AC271" s="61">
        <f t="shared" si="357"/>
        <v>89917948.66</v>
      </c>
      <c r="AD271" s="61">
        <f t="shared" si="357"/>
        <v>1050107025</v>
      </c>
      <c r="AE271" s="61">
        <f t="shared" si="357"/>
        <v>26577015170</v>
      </c>
      <c r="AF271" s="61">
        <f t="shared" si="357"/>
        <v>67124702.49</v>
      </c>
      <c r="AG271" s="61">
        <f t="shared" si="357"/>
        <v>857105021.1</v>
      </c>
      <c r="AH271" s="61">
        <f t="shared" si="357"/>
        <v>2360433631</v>
      </c>
    </row>
    <row r="272" ht="13.5" customHeight="1">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c r="AA272" s="35"/>
      <c r="AB272" s="35"/>
      <c r="AC272" s="35"/>
      <c r="AD272" s="35"/>
      <c r="AE272" s="35"/>
      <c r="AF272" s="35"/>
      <c r="AG272" s="35"/>
      <c r="AH272" s="35"/>
    </row>
    <row r="273" ht="13.5" customHeight="1">
      <c r="A273" s="64" t="s">
        <v>32</v>
      </c>
      <c r="B273" s="35"/>
      <c r="C273" s="12"/>
      <c r="D273" s="12"/>
      <c r="E273" s="35"/>
      <c r="F273" s="35"/>
      <c r="G273" s="35"/>
      <c r="H273" s="35"/>
      <c r="I273" s="35"/>
      <c r="J273" s="35"/>
      <c r="K273" s="35"/>
      <c r="L273" s="35"/>
      <c r="M273" s="35"/>
      <c r="N273" s="35"/>
      <c r="O273" s="35"/>
      <c r="P273" s="35"/>
      <c r="Q273" s="35"/>
      <c r="R273" s="35"/>
      <c r="S273" s="35"/>
      <c r="T273" s="35"/>
      <c r="U273" s="35"/>
      <c r="V273" s="35"/>
      <c r="W273" s="35"/>
      <c r="X273" s="35"/>
      <c r="Y273" s="35"/>
      <c r="Z273" s="35"/>
      <c r="AA273" s="35"/>
      <c r="AB273" s="35"/>
      <c r="AC273" s="35"/>
      <c r="AD273" s="35"/>
      <c r="AE273" s="35"/>
      <c r="AF273" s="35"/>
      <c r="AG273" s="35"/>
      <c r="AH273" s="35"/>
    </row>
    <row r="274" ht="13.5" customHeight="1">
      <c r="A274" s="12" t="s">
        <v>105</v>
      </c>
      <c r="C274" s="12"/>
      <c r="D274" s="12"/>
      <c r="E274" s="36" t="s">
        <v>129</v>
      </c>
      <c r="F274" s="3"/>
      <c r="G274" s="4"/>
      <c r="H274" s="37" t="s">
        <v>130</v>
      </c>
      <c r="I274" s="3"/>
      <c r="J274" s="4"/>
      <c r="K274" s="38" t="s">
        <v>131</v>
      </c>
      <c r="L274" s="3"/>
      <c r="M274" s="4"/>
      <c r="N274" s="35"/>
      <c r="O274" s="36" t="s">
        <v>110</v>
      </c>
      <c r="P274" s="3"/>
      <c r="Q274" s="4"/>
      <c r="R274" s="37" t="s">
        <v>111</v>
      </c>
      <c r="S274" s="3"/>
      <c r="T274" s="4"/>
      <c r="U274" s="38" t="s">
        <v>112</v>
      </c>
      <c r="V274" s="3"/>
      <c r="W274" s="4"/>
      <c r="X274" s="35"/>
      <c r="Y274" s="35"/>
      <c r="Z274" s="36" t="s">
        <v>110</v>
      </c>
      <c r="AA274" s="3"/>
      <c r="AB274" s="4"/>
      <c r="AC274" s="37" t="s">
        <v>111</v>
      </c>
      <c r="AD274" s="3"/>
      <c r="AE274" s="4"/>
      <c r="AF274" s="38" t="s">
        <v>112</v>
      </c>
      <c r="AG274" s="3"/>
      <c r="AH274" s="4"/>
    </row>
    <row r="275" ht="13.5" customHeight="1">
      <c r="A275" s="12" t="s">
        <v>94</v>
      </c>
      <c r="B275" s="12" t="s">
        <v>114</v>
      </c>
      <c r="C275" s="12" t="s">
        <v>115</v>
      </c>
      <c r="D275" s="12"/>
      <c r="E275" s="39" t="s">
        <v>12</v>
      </c>
      <c r="F275" s="40" t="s">
        <v>13</v>
      </c>
      <c r="G275" s="41" t="s">
        <v>14</v>
      </c>
      <c r="H275" s="42" t="s">
        <v>12</v>
      </c>
      <c r="I275" s="42" t="s">
        <v>13</v>
      </c>
      <c r="J275" s="43" t="s">
        <v>14</v>
      </c>
      <c r="K275" s="44" t="s">
        <v>12</v>
      </c>
      <c r="L275" s="45" t="s">
        <v>116</v>
      </c>
      <c r="M275" s="46" t="s">
        <v>14</v>
      </c>
      <c r="N275" s="35"/>
      <c r="O275" s="39" t="s">
        <v>12</v>
      </c>
      <c r="P275" s="40" t="s">
        <v>13</v>
      </c>
      <c r="Q275" s="41" t="s">
        <v>14</v>
      </c>
      <c r="R275" s="42" t="s">
        <v>12</v>
      </c>
      <c r="S275" s="42" t="s">
        <v>13</v>
      </c>
      <c r="T275" s="43" t="s">
        <v>14</v>
      </c>
      <c r="U275" s="44" t="s">
        <v>12</v>
      </c>
      <c r="V275" s="45" t="s">
        <v>116</v>
      </c>
      <c r="W275" s="46" t="s">
        <v>14</v>
      </c>
      <c r="X275" s="35"/>
      <c r="Y275" s="35"/>
      <c r="Z275" s="39" t="s">
        <v>12</v>
      </c>
      <c r="AA275" s="40" t="s">
        <v>13</v>
      </c>
      <c r="AB275" s="41" t="s">
        <v>14</v>
      </c>
      <c r="AC275" s="42" t="s">
        <v>12</v>
      </c>
      <c r="AD275" s="42" t="s">
        <v>13</v>
      </c>
      <c r="AE275" s="43" t="s">
        <v>14</v>
      </c>
      <c r="AF275" s="44" t="s">
        <v>12</v>
      </c>
      <c r="AG275" s="45" t="s">
        <v>116</v>
      </c>
      <c r="AH275" s="46" t="s">
        <v>14</v>
      </c>
    </row>
    <row r="276" ht="13.5" customHeight="1">
      <c r="A276" s="47" t="s">
        <v>117</v>
      </c>
      <c r="B276" s="12">
        <v>1.093</v>
      </c>
      <c r="C276" s="12">
        <f t="shared" ref="C276:C286" si="358">B276/$B$287</f>
        <v>0.07040711157</v>
      </c>
      <c r="D276" s="12">
        <v>0.2112</v>
      </c>
      <c r="E276" s="39">
        <v>740.0</v>
      </c>
      <c r="F276" s="40">
        <v>820.0</v>
      </c>
      <c r="G276" s="41">
        <v>910.0</v>
      </c>
      <c r="H276" s="42">
        <v>0.079</v>
      </c>
      <c r="I276" s="42">
        <v>1.1480588235000002</v>
      </c>
      <c r="J276" s="43">
        <v>3.654</v>
      </c>
      <c r="K276" s="44">
        <v>0.2</v>
      </c>
      <c r="L276" s="48">
        <v>5.0</v>
      </c>
      <c r="M276" s="49">
        <v>15.0</v>
      </c>
      <c r="N276" s="35"/>
      <c r="O276" s="39">
        <f t="shared" ref="O276:O286" si="359">C276*D276*E276*10^(-3)</f>
        <v>0.01100378665</v>
      </c>
      <c r="P276" s="40">
        <f t="shared" ref="P276:P286" si="360">C276*D276*F276*10^(-3)</f>
        <v>0.01219338521</v>
      </c>
      <c r="Q276" s="41">
        <f t="shared" ref="Q276:Q286" si="361">C276*D276*G276*10^(-3)</f>
        <v>0.01353168359</v>
      </c>
      <c r="R276" s="42">
        <f t="shared" ref="R276:R286" si="362">(C276*D276*H276*3.6*10^(-3))*10^(9)</f>
        <v>4229.02287</v>
      </c>
      <c r="S276" s="42">
        <f t="shared" ref="S276:S286" si="363">(C276*D276*I276*3.6*10^(-3))*10^(9)</f>
        <v>61457.81039</v>
      </c>
      <c r="T276" s="43">
        <f t="shared" ref="T276:T286" si="364">(C276*D276*J276*3.6*10^(-3))*10^(9)</f>
        <v>195605.6907</v>
      </c>
      <c r="U276" s="44">
        <f t="shared" ref="U276:U286" si="365">C276*D276*10^(-3)*K276*10^9</f>
        <v>2973.996393</v>
      </c>
      <c r="V276" s="48">
        <f t="shared" ref="V276:V286" si="366">C276*D276*10^(-3)*L276*10^9</f>
        <v>74349.90982</v>
      </c>
      <c r="W276" s="49">
        <f t="shared" ref="W276:W286" si="367">C276*D276*10^(-3)*M276*10^9</f>
        <v>223049.7295</v>
      </c>
      <c r="X276" s="35"/>
      <c r="Y276" s="12">
        <v>12.0</v>
      </c>
      <c r="Z276" s="39">
        <f t="shared" ref="Z276:Z286" si="368">C276*Y276*E276*10^(-3)</f>
        <v>0.6252151507</v>
      </c>
      <c r="AA276" s="40">
        <f t="shared" ref="AA276:AA286" si="369">C276*Y276*F276*10^(-3)</f>
        <v>0.6928059778</v>
      </c>
      <c r="AB276" s="41">
        <f t="shared" ref="AB276:AB286" si="370">C276*Y276*G276*10^(-3)</f>
        <v>0.7688456583</v>
      </c>
      <c r="AC276" s="42">
        <f t="shared" ref="AC276:AC286" si="371">(C276*Y276*H276*3.6*10^(-3))*10^(9)</f>
        <v>240285.3904</v>
      </c>
      <c r="AD276" s="42">
        <f t="shared" ref="AD276:AD286" si="372">(C276*Y276*I276*3.6*10^(-3))*10^(9)</f>
        <v>3491921.045</v>
      </c>
      <c r="AE276" s="43">
        <f t="shared" ref="AE276:AE286" si="373">(C276*Y276*J276*3.6*10^(-3))*10^(9)</f>
        <v>11113959.7</v>
      </c>
      <c r="AF276" s="44">
        <f t="shared" ref="AF276:AF286" si="374">C276*Y276*10^(-3)*K276*10^9</f>
        <v>168977.0678</v>
      </c>
      <c r="AG276" s="48">
        <f t="shared" ref="AG276:AG286" si="375">C276*Y276*10^(-3)*L276*10^9</f>
        <v>4224426.694</v>
      </c>
      <c r="AH276" s="49">
        <f t="shared" ref="AH276:AH286" si="376">C276*Y276*10^(-3)*M276*10^9</f>
        <v>12673280.08</v>
      </c>
    </row>
    <row r="277" ht="13.5" customHeight="1">
      <c r="A277" s="47" t="s">
        <v>118</v>
      </c>
      <c r="B277" s="12">
        <v>0.033</v>
      </c>
      <c r="C277" s="12">
        <f t="shared" si="358"/>
        <v>0.002125740788</v>
      </c>
      <c r="D277" s="12">
        <v>0.2112</v>
      </c>
      <c r="E277" s="39">
        <v>657.0</v>
      </c>
      <c r="F277" s="40">
        <v>702.0</v>
      </c>
      <c r="G277" s="41">
        <v>866.0</v>
      </c>
      <c r="H277" s="42">
        <v>0.214</v>
      </c>
      <c r="I277" s="42">
        <v>0.82</v>
      </c>
      <c r="J277" s="43">
        <v>2.7439999999999998</v>
      </c>
      <c r="K277" s="44">
        <v>0.1</v>
      </c>
      <c r="L277" s="45">
        <v>0.4</v>
      </c>
      <c r="M277" s="46">
        <v>0.6</v>
      </c>
      <c r="N277" s="35"/>
      <c r="O277" s="39">
        <f t="shared" si="359"/>
        <v>0.0002949643906</v>
      </c>
      <c r="P277" s="40">
        <f t="shared" si="360"/>
        <v>0.0003151674311</v>
      </c>
      <c r="Q277" s="41">
        <f t="shared" si="361"/>
        <v>0.0003887962896</v>
      </c>
      <c r="R277" s="42">
        <f t="shared" si="362"/>
        <v>345.8760526</v>
      </c>
      <c r="S277" s="42">
        <f t="shared" si="363"/>
        <v>1325.319454</v>
      </c>
      <c r="T277" s="43">
        <f t="shared" si="364"/>
        <v>4434.97144</v>
      </c>
      <c r="U277" s="44">
        <f t="shared" si="365"/>
        <v>44.89564545</v>
      </c>
      <c r="V277" s="48">
        <f t="shared" si="366"/>
        <v>179.5825818</v>
      </c>
      <c r="W277" s="49">
        <f t="shared" si="367"/>
        <v>269.3738727</v>
      </c>
      <c r="X277" s="35"/>
      <c r="Y277" s="12">
        <v>12.0</v>
      </c>
      <c r="Z277" s="39">
        <f t="shared" si="368"/>
        <v>0.01675934038</v>
      </c>
      <c r="AA277" s="40">
        <f t="shared" si="369"/>
        <v>0.0179072404</v>
      </c>
      <c r="AB277" s="41">
        <f t="shared" si="370"/>
        <v>0.02209069827</v>
      </c>
      <c r="AC277" s="42">
        <f t="shared" si="371"/>
        <v>19652.04844</v>
      </c>
      <c r="AD277" s="42">
        <f t="shared" si="372"/>
        <v>75302.24169</v>
      </c>
      <c r="AE277" s="43">
        <f t="shared" si="373"/>
        <v>251987.0137</v>
      </c>
      <c r="AF277" s="44">
        <f t="shared" si="374"/>
        <v>2550.888946</v>
      </c>
      <c r="AG277" s="48">
        <f t="shared" si="375"/>
        <v>10203.55578</v>
      </c>
      <c r="AH277" s="49">
        <f t="shared" si="376"/>
        <v>15305.33368</v>
      </c>
    </row>
    <row r="278" ht="13.5" customHeight="1">
      <c r="A278" s="47" t="s">
        <v>119</v>
      </c>
      <c r="B278" s="12">
        <v>0.08</v>
      </c>
      <c r="C278" s="12">
        <f t="shared" si="358"/>
        <v>0.005153311002</v>
      </c>
      <c r="D278" s="12">
        <v>0.2112</v>
      </c>
      <c r="E278" s="39">
        <v>410.0</v>
      </c>
      <c r="F278" s="40">
        <v>490.0</v>
      </c>
      <c r="G278" s="41">
        <v>650.0</v>
      </c>
      <c r="H278" s="42">
        <v>0.076</v>
      </c>
      <c r="I278" s="42">
        <v>0.5820000000000001</v>
      </c>
      <c r="J278" s="43">
        <v>2.794</v>
      </c>
      <c r="K278" s="44">
        <v>0.1</v>
      </c>
      <c r="L278" s="45">
        <v>0.2</v>
      </c>
      <c r="M278" s="46">
        <v>1.0</v>
      </c>
      <c r="N278" s="35"/>
      <c r="O278" s="39">
        <f t="shared" si="359"/>
        <v>0.0004462355063</v>
      </c>
      <c r="P278" s="40">
        <f t="shared" si="360"/>
        <v>0.000533305849</v>
      </c>
      <c r="Q278" s="41">
        <f t="shared" si="361"/>
        <v>0.0007074465344</v>
      </c>
      <c r="R278" s="42">
        <f t="shared" si="362"/>
        <v>297.780572</v>
      </c>
      <c r="S278" s="42">
        <f t="shared" si="363"/>
        <v>2280.372275</v>
      </c>
      <c r="T278" s="43">
        <f t="shared" si="364"/>
        <v>10947.35419</v>
      </c>
      <c r="U278" s="44">
        <f t="shared" si="365"/>
        <v>108.8379284</v>
      </c>
      <c r="V278" s="48">
        <f t="shared" si="366"/>
        <v>217.6758567</v>
      </c>
      <c r="W278" s="49">
        <f t="shared" si="367"/>
        <v>1088.379284</v>
      </c>
      <c r="X278" s="35"/>
      <c r="Y278" s="12">
        <v>12.0</v>
      </c>
      <c r="Z278" s="39">
        <f t="shared" si="368"/>
        <v>0.02535429013</v>
      </c>
      <c r="AA278" s="40">
        <f t="shared" si="369"/>
        <v>0.03030146869</v>
      </c>
      <c r="AB278" s="41">
        <f t="shared" si="370"/>
        <v>0.04019582582</v>
      </c>
      <c r="AC278" s="42">
        <f t="shared" si="371"/>
        <v>16919.35068</v>
      </c>
      <c r="AD278" s="42">
        <f t="shared" si="372"/>
        <v>129566.6065</v>
      </c>
      <c r="AE278" s="43">
        <f t="shared" si="373"/>
        <v>622008.7606</v>
      </c>
      <c r="AF278" s="44">
        <f t="shared" si="374"/>
        <v>6183.973203</v>
      </c>
      <c r="AG278" s="48">
        <f t="shared" si="375"/>
        <v>12367.94641</v>
      </c>
      <c r="AH278" s="49">
        <f t="shared" si="376"/>
        <v>61839.73203</v>
      </c>
    </row>
    <row r="279" ht="13.5" customHeight="1">
      <c r="A279" s="47" t="s">
        <v>120</v>
      </c>
      <c r="B279" s="12">
        <v>0.0</v>
      </c>
      <c r="C279" s="12">
        <f t="shared" si="358"/>
        <v>0</v>
      </c>
      <c r="D279" s="12">
        <v>0.2112</v>
      </c>
      <c r="E279" s="39">
        <v>3.7</v>
      </c>
      <c r="F279" s="40">
        <v>12.0</v>
      </c>
      <c r="G279" s="41">
        <v>110.0</v>
      </c>
      <c r="H279" s="42">
        <v>0.018</v>
      </c>
      <c r="I279" s="42">
        <v>0.2478118532</v>
      </c>
      <c r="J279" s="43">
        <v>3.004</v>
      </c>
      <c r="K279" s="44">
        <v>0.1</v>
      </c>
      <c r="L279" s="45">
        <v>0.1</v>
      </c>
      <c r="M279" s="46">
        <v>1.0</v>
      </c>
      <c r="N279" s="35"/>
      <c r="O279" s="39">
        <f t="shared" si="359"/>
        <v>0</v>
      </c>
      <c r="P279" s="40">
        <f t="shared" si="360"/>
        <v>0</v>
      </c>
      <c r="Q279" s="41">
        <f t="shared" si="361"/>
        <v>0</v>
      </c>
      <c r="R279" s="42">
        <f t="shared" si="362"/>
        <v>0</v>
      </c>
      <c r="S279" s="42">
        <f t="shared" si="363"/>
        <v>0</v>
      </c>
      <c r="T279" s="43">
        <f t="shared" si="364"/>
        <v>0</v>
      </c>
      <c r="U279" s="44">
        <f t="shared" si="365"/>
        <v>0</v>
      </c>
      <c r="V279" s="48">
        <f t="shared" si="366"/>
        <v>0</v>
      </c>
      <c r="W279" s="49">
        <f t="shared" si="367"/>
        <v>0</v>
      </c>
      <c r="X279" s="35"/>
      <c r="Y279" s="12">
        <v>12.0</v>
      </c>
      <c r="Z279" s="39">
        <f t="shared" si="368"/>
        <v>0</v>
      </c>
      <c r="AA279" s="40">
        <f t="shared" si="369"/>
        <v>0</v>
      </c>
      <c r="AB279" s="41">
        <f t="shared" si="370"/>
        <v>0</v>
      </c>
      <c r="AC279" s="42">
        <f t="shared" si="371"/>
        <v>0</v>
      </c>
      <c r="AD279" s="42">
        <f t="shared" si="372"/>
        <v>0</v>
      </c>
      <c r="AE279" s="43">
        <f t="shared" si="373"/>
        <v>0</v>
      </c>
      <c r="AF279" s="44">
        <f t="shared" si="374"/>
        <v>0</v>
      </c>
      <c r="AG279" s="48">
        <f t="shared" si="375"/>
        <v>0</v>
      </c>
      <c r="AH279" s="49">
        <f t="shared" si="376"/>
        <v>0</v>
      </c>
    </row>
    <row r="280" ht="13.5" customHeight="1">
      <c r="A280" s="47" t="s">
        <v>121</v>
      </c>
      <c r="B280" s="12">
        <v>14.318</v>
      </c>
      <c r="C280" s="12">
        <f t="shared" si="358"/>
        <v>0.9223138366</v>
      </c>
      <c r="D280" s="12">
        <v>0.2112</v>
      </c>
      <c r="E280" s="39">
        <v>1.0</v>
      </c>
      <c r="F280" s="40">
        <v>24.0</v>
      </c>
      <c r="G280" s="41">
        <v>2200.0</v>
      </c>
      <c r="H280" s="42">
        <v>0.3</v>
      </c>
      <c r="I280" s="42">
        <v>9.305266939500001</v>
      </c>
      <c r="J280" s="43">
        <v>851.554</v>
      </c>
      <c r="K280" s="44">
        <v>3.3</v>
      </c>
      <c r="L280" s="48">
        <v>10.0</v>
      </c>
      <c r="M280" s="49">
        <v>16.9</v>
      </c>
      <c r="N280" s="35"/>
      <c r="O280" s="39">
        <f t="shared" si="359"/>
        <v>0.0001947926823</v>
      </c>
      <c r="P280" s="40">
        <f t="shared" si="360"/>
        <v>0.004675024375</v>
      </c>
      <c r="Q280" s="41">
        <f t="shared" si="361"/>
        <v>0.4285439011</v>
      </c>
      <c r="R280" s="42">
        <f t="shared" si="362"/>
        <v>210376.0969</v>
      </c>
      <c r="S280" s="42">
        <f t="shared" si="363"/>
        <v>6525352.464</v>
      </c>
      <c r="T280" s="43">
        <f t="shared" si="364"/>
        <v>597155356</v>
      </c>
      <c r="U280" s="44">
        <f t="shared" si="365"/>
        <v>642815.8516</v>
      </c>
      <c r="V280" s="48">
        <f t="shared" si="366"/>
        <v>1947926.823</v>
      </c>
      <c r="W280" s="49">
        <f t="shared" si="367"/>
        <v>3291996.331</v>
      </c>
      <c r="X280" s="35"/>
      <c r="Y280" s="12">
        <v>12.0</v>
      </c>
      <c r="Z280" s="39">
        <f t="shared" si="368"/>
        <v>0.01106776604</v>
      </c>
      <c r="AA280" s="40">
        <f t="shared" si="369"/>
        <v>0.265626385</v>
      </c>
      <c r="AB280" s="41">
        <f t="shared" si="370"/>
        <v>24.34908529</v>
      </c>
      <c r="AC280" s="42">
        <f t="shared" si="371"/>
        <v>11953187.32</v>
      </c>
      <c r="AD280" s="42">
        <f t="shared" si="372"/>
        <v>370758662.7</v>
      </c>
      <c r="AE280" s="43">
        <f t="shared" si="373"/>
        <v>33929281592</v>
      </c>
      <c r="AF280" s="44">
        <f t="shared" si="374"/>
        <v>36523627.93</v>
      </c>
      <c r="AG280" s="48">
        <f t="shared" si="375"/>
        <v>110677660.4</v>
      </c>
      <c r="AH280" s="49">
        <f t="shared" si="376"/>
        <v>187045246.1</v>
      </c>
    </row>
    <row r="281" ht="13.5" customHeight="1">
      <c r="A281" s="47" t="s">
        <v>122</v>
      </c>
      <c r="B281" s="12">
        <v>0.0</v>
      </c>
      <c r="C281" s="12">
        <f t="shared" si="358"/>
        <v>0</v>
      </c>
      <c r="D281" s="12">
        <v>0.2112</v>
      </c>
      <c r="E281" s="39">
        <v>130.0</v>
      </c>
      <c r="F281" s="40">
        <v>230.0</v>
      </c>
      <c r="G281" s="50">
        <v>420.0</v>
      </c>
      <c r="H281" s="42">
        <v>20.0</v>
      </c>
      <c r="I281" s="42">
        <v>35.2904137931</v>
      </c>
      <c r="J281" s="43">
        <v>65.554</v>
      </c>
      <c r="K281" s="44">
        <v>13.0</v>
      </c>
      <c r="L281" s="48">
        <v>500.0</v>
      </c>
      <c r="M281" s="49">
        <v>810.0</v>
      </c>
      <c r="N281" s="35"/>
      <c r="O281" s="39">
        <f t="shared" si="359"/>
        <v>0</v>
      </c>
      <c r="P281" s="40">
        <f t="shared" si="360"/>
        <v>0</v>
      </c>
      <c r="Q281" s="41">
        <f t="shared" si="361"/>
        <v>0</v>
      </c>
      <c r="R281" s="42">
        <f t="shared" si="362"/>
        <v>0</v>
      </c>
      <c r="S281" s="42">
        <f t="shared" si="363"/>
        <v>0</v>
      </c>
      <c r="T281" s="43">
        <f t="shared" si="364"/>
        <v>0</v>
      </c>
      <c r="U281" s="44">
        <f t="shared" si="365"/>
        <v>0</v>
      </c>
      <c r="V281" s="48">
        <f t="shared" si="366"/>
        <v>0</v>
      </c>
      <c r="W281" s="49">
        <f t="shared" si="367"/>
        <v>0</v>
      </c>
      <c r="X281" s="35"/>
      <c r="Y281" s="12">
        <v>12.0</v>
      </c>
      <c r="Z281" s="39">
        <f t="shared" si="368"/>
        <v>0</v>
      </c>
      <c r="AA281" s="40">
        <f t="shared" si="369"/>
        <v>0</v>
      </c>
      <c r="AB281" s="41">
        <f t="shared" si="370"/>
        <v>0</v>
      </c>
      <c r="AC281" s="42">
        <f t="shared" si="371"/>
        <v>0</v>
      </c>
      <c r="AD281" s="42">
        <f t="shared" si="372"/>
        <v>0</v>
      </c>
      <c r="AE281" s="43">
        <f t="shared" si="373"/>
        <v>0</v>
      </c>
      <c r="AF281" s="44">
        <f t="shared" si="374"/>
        <v>0</v>
      </c>
      <c r="AG281" s="48">
        <f t="shared" si="375"/>
        <v>0</v>
      </c>
      <c r="AH281" s="49">
        <f t="shared" si="376"/>
        <v>0</v>
      </c>
    </row>
    <row r="282" ht="13.5" customHeight="1">
      <c r="A282" s="32" t="s">
        <v>123</v>
      </c>
      <c r="B282" s="12">
        <v>0.0</v>
      </c>
      <c r="C282" s="12">
        <f t="shared" si="358"/>
        <v>0</v>
      </c>
      <c r="D282" s="12">
        <v>0.2112</v>
      </c>
      <c r="E282" s="39">
        <v>7.0</v>
      </c>
      <c r="F282" s="40">
        <v>11.0</v>
      </c>
      <c r="G282" s="41">
        <v>56.0</v>
      </c>
      <c r="H282" s="42">
        <v>2.0E-4</v>
      </c>
      <c r="I282" s="42">
        <v>0.11828163270000001</v>
      </c>
      <c r="J282" s="43">
        <v>1.5552000000000001</v>
      </c>
      <c r="K282" s="44">
        <v>0.3</v>
      </c>
      <c r="L282" s="48">
        <v>1.0</v>
      </c>
      <c r="M282" s="49">
        <v>1.3</v>
      </c>
      <c r="N282" s="35"/>
      <c r="O282" s="39">
        <f t="shared" si="359"/>
        <v>0</v>
      </c>
      <c r="P282" s="40">
        <f t="shared" si="360"/>
        <v>0</v>
      </c>
      <c r="Q282" s="41">
        <f t="shared" si="361"/>
        <v>0</v>
      </c>
      <c r="R282" s="42">
        <f t="shared" si="362"/>
        <v>0</v>
      </c>
      <c r="S282" s="42">
        <f t="shared" si="363"/>
        <v>0</v>
      </c>
      <c r="T282" s="43">
        <f t="shared" si="364"/>
        <v>0</v>
      </c>
      <c r="U282" s="44">
        <f t="shared" si="365"/>
        <v>0</v>
      </c>
      <c r="V282" s="48">
        <f t="shared" si="366"/>
        <v>0</v>
      </c>
      <c r="W282" s="49">
        <f t="shared" si="367"/>
        <v>0</v>
      </c>
      <c r="X282" s="35"/>
      <c r="Y282" s="12">
        <v>12.0</v>
      </c>
      <c r="Z282" s="39">
        <f t="shared" si="368"/>
        <v>0</v>
      </c>
      <c r="AA282" s="40">
        <f t="shared" si="369"/>
        <v>0</v>
      </c>
      <c r="AB282" s="41">
        <f t="shared" si="370"/>
        <v>0</v>
      </c>
      <c r="AC282" s="42">
        <f t="shared" si="371"/>
        <v>0</v>
      </c>
      <c r="AD282" s="42">
        <f t="shared" si="372"/>
        <v>0</v>
      </c>
      <c r="AE282" s="43">
        <f t="shared" si="373"/>
        <v>0</v>
      </c>
      <c r="AF282" s="44">
        <f t="shared" si="374"/>
        <v>0</v>
      </c>
      <c r="AG282" s="48">
        <f t="shared" si="375"/>
        <v>0</v>
      </c>
      <c r="AH282" s="49">
        <f t="shared" si="376"/>
        <v>0</v>
      </c>
    </row>
    <row r="283" ht="13.5" customHeight="1">
      <c r="A283" s="32" t="s">
        <v>124</v>
      </c>
      <c r="B283" s="12">
        <v>0.0</v>
      </c>
      <c r="C283" s="12">
        <f t="shared" si="358"/>
        <v>0</v>
      </c>
      <c r="D283" s="12">
        <v>0.2112</v>
      </c>
      <c r="E283" s="39">
        <v>8.0</v>
      </c>
      <c r="F283" s="40">
        <v>12.0</v>
      </c>
      <c r="G283" s="41">
        <v>35.0</v>
      </c>
      <c r="H283" s="42">
        <v>2.0E-4</v>
      </c>
      <c r="I283" s="42">
        <v>0.11834814810000001</v>
      </c>
      <c r="J283" s="43">
        <v>1.5552000000000001</v>
      </c>
      <c r="K283" s="44">
        <v>0.3</v>
      </c>
      <c r="L283" s="48">
        <v>1.0</v>
      </c>
      <c r="M283" s="49">
        <v>1.3</v>
      </c>
      <c r="N283" s="35"/>
      <c r="O283" s="39">
        <f t="shared" si="359"/>
        <v>0</v>
      </c>
      <c r="P283" s="40">
        <f t="shared" si="360"/>
        <v>0</v>
      </c>
      <c r="Q283" s="41">
        <f t="shared" si="361"/>
        <v>0</v>
      </c>
      <c r="R283" s="42">
        <f t="shared" si="362"/>
        <v>0</v>
      </c>
      <c r="S283" s="42">
        <f t="shared" si="363"/>
        <v>0</v>
      </c>
      <c r="T283" s="43">
        <f t="shared" si="364"/>
        <v>0</v>
      </c>
      <c r="U283" s="44">
        <f t="shared" si="365"/>
        <v>0</v>
      </c>
      <c r="V283" s="48">
        <f t="shared" si="366"/>
        <v>0</v>
      </c>
      <c r="W283" s="49">
        <f t="shared" si="367"/>
        <v>0</v>
      </c>
      <c r="X283" s="35"/>
      <c r="Y283" s="12">
        <v>12.0</v>
      </c>
      <c r="Z283" s="39">
        <f t="shared" si="368"/>
        <v>0</v>
      </c>
      <c r="AA283" s="40">
        <f t="shared" si="369"/>
        <v>0</v>
      </c>
      <c r="AB283" s="41">
        <f t="shared" si="370"/>
        <v>0</v>
      </c>
      <c r="AC283" s="42">
        <f t="shared" si="371"/>
        <v>0</v>
      </c>
      <c r="AD283" s="42">
        <f t="shared" si="372"/>
        <v>0</v>
      </c>
      <c r="AE283" s="43">
        <f t="shared" si="373"/>
        <v>0</v>
      </c>
      <c r="AF283" s="44">
        <f t="shared" si="374"/>
        <v>0</v>
      </c>
      <c r="AG283" s="48">
        <f t="shared" si="375"/>
        <v>0</v>
      </c>
      <c r="AH283" s="49">
        <f t="shared" si="376"/>
        <v>0</v>
      </c>
    </row>
    <row r="284" ht="13.5" customHeight="1">
      <c r="A284" s="32" t="s">
        <v>125</v>
      </c>
      <c r="B284" s="12">
        <v>0.0</v>
      </c>
      <c r="C284" s="12">
        <f t="shared" si="358"/>
        <v>0</v>
      </c>
      <c r="D284" s="12">
        <v>0.2112</v>
      </c>
      <c r="E284" s="39">
        <v>18.0</v>
      </c>
      <c r="F284" s="40">
        <v>48.0</v>
      </c>
      <c r="G284" s="41">
        <v>180.0</v>
      </c>
      <c r="H284" s="42">
        <v>0.0064</v>
      </c>
      <c r="I284" s="42">
        <v>0.17932592590000002</v>
      </c>
      <c r="J284" s="43">
        <v>1.857</v>
      </c>
      <c r="K284" s="44">
        <v>0.3</v>
      </c>
      <c r="L284" s="45">
        <v>10.0</v>
      </c>
      <c r="M284" s="46">
        <v>15.0</v>
      </c>
      <c r="N284" s="35"/>
      <c r="O284" s="39">
        <f t="shared" si="359"/>
        <v>0</v>
      </c>
      <c r="P284" s="40">
        <f t="shared" si="360"/>
        <v>0</v>
      </c>
      <c r="Q284" s="41">
        <f t="shared" si="361"/>
        <v>0</v>
      </c>
      <c r="R284" s="42">
        <f t="shared" si="362"/>
        <v>0</v>
      </c>
      <c r="S284" s="42">
        <f t="shared" si="363"/>
        <v>0</v>
      </c>
      <c r="T284" s="43">
        <f t="shared" si="364"/>
        <v>0</v>
      </c>
      <c r="U284" s="44">
        <f t="shared" si="365"/>
        <v>0</v>
      </c>
      <c r="V284" s="48">
        <f t="shared" si="366"/>
        <v>0</v>
      </c>
      <c r="W284" s="49">
        <f t="shared" si="367"/>
        <v>0</v>
      </c>
      <c r="X284" s="35"/>
      <c r="Y284" s="12">
        <v>12.0</v>
      </c>
      <c r="Z284" s="39">
        <f t="shared" si="368"/>
        <v>0</v>
      </c>
      <c r="AA284" s="40">
        <f t="shared" si="369"/>
        <v>0</v>
      </c>
      <c r="AB284" s="41">
        <f t="shared" si="370"/>
        <v>0</v>
      </c>
      <c r="AC284" s="42">
        <f t="shared" si="371"/>
        <v>0</v>
      </c>
      <c r="AD284" s="42">
        <f t="shared" si="372"/>
        <v>0</v>
      </c>
      <c r="AE284" s="43">
        <f t="shared" si="373"/>
        <v>0</v>
      </c>
      <c r="AF284" s="44">
        <f t="shared" si="374"/>
        <v>0</v>
      </c>
      <c r="AG284" s="48">
        <f t="shared" si="375"/>
        <v>0</v>
      </c>
      <c r="AH284" s="49">
        <f t="shared" si="376"/>
        <v>0</v>
      </c>
    </row>
    <row r="285" ht="13.5" customHeight="1">
      <c r="A285" s="32" t="s">
        <v>126</v>
      </c>
      <c r="B285" s="12">
        <v>0.0</v>
      </c>
      <c r="C285" s="12">
        <f t="shared" si="358"/>
        <v>0</v>
      </c>
      <c r="D285" s="12">
        <v>0.2112</v>
      </c>
      <c r="E285" s="39">
        <v>6.0</v>
      </c>
      <c r="F285" s="40">
        <v>38.0</v>
      </c>
      <c r="G285" s="41">
        <v>79.0</v>
      </c>
      <c r="H285" s="42">
        <v>0.0073</v>
      </c>
      <c r="I285" s="42">
        <v>0.4548123288</v>
      </c>
      <c r="J285" s="43">
        <v>2.313</v>
      </c>
      <c r="K285" s="44">
        <v>0.3</v>
      </c>
      <c r="L285" s="45">
        <v>2.5</v>
      </c>
      <c r="M285" s="46">
        <v>5.1</v>
      </c>
      <c r="N285" s="35"/>
      <c r="O285" s="39">
        <f t="shared" si="359"/>
        <v>0</v>
      </c>
      <c r="P285" s="40">
        <f t="shared" si="360"/>
        <v>0</v>
      </c>
      <c r="Q285" s="41">
        <f t="shared" si="361"/>
        <v>0</v>
      </c>
      <c r="R285" s="42">
        <f t="shared" si="362"/>
        <v>0</v>
      </c>
      <c r="S285" s="42">
        <f t="shared" si="363"/>
        <v>0</v>
      </c>
      <c r="T285" s="43">
        <f t="shared" si="364"/>
        <v>0</v>
      </c>
      <c r="U285" s="44">
        <f t="shared" si="365"/>
        <v>0</v>
      </c>
      <c r="V285" s="48">
        <f t="shared" si="366"/>
        <v>0</v>
      </c>
      <c r="W285" s="49">
        <f t="shared" si="367"/>
        <v>0</v>
      </c>
      <c r="X285" s="35"/>
      <c r="Y285" s="12">
        <v>12.0</v>
      </c>
      <c r="Z285" s="39">
        <f t="shared" si="368"/>
        <v>0</v>
      </c>
      <c r="AA285" s="40">
        <f t="shared" si="369"/>
        <v>0</v>
      </c>
      <c r="AB285" s="41">
        <f t="shared" si="370"/>
        <v>0</v>
      </c>
      <c r="AC285" s="42">
        <f t="shared" si="371"/>
        <v>0</v>
      </c>
      <c r="AD285" s="42">
        <f t="shared" si="372"/>
        <v>0</v>
      </c>
      <c r="AE285" s="43">
        <f t="shared" si="373"/>
        <v>0</v>
      </c>
      <c r="AF285" s="44">
        <f t="shared" si="374"/>
        <v>0</v>
      </c>
      <c r="AG285" s="48">
        <f t="shared" si="375"/>
        <v>0</v>
      </c>
      <c r="AH285" s="49">
        <f t="shared" si="376"/>
        <v>0</v>
      </c>
    </row>
    <row r="286" ht="13.5" customHeight="1">
      <c r="A286" s="32" t="s">
        <v>127</v>
      </c>
      <c r="B286" s="12">
        <v>0.0</v>
      </c>
      <c r="C286" s="12">
        <f t="shared" si="358"/>
        <v>0</v>
      </c>
      <c r="D286" s="12">
        <v>0.2112</v>
      </c>
      <c r="E286" s="52">
        <v>8.8</v>
      </c>
      <c r="F286" s="53">
        <v>27.0</v>
      </c>
      <c r="G286" s="54">
        <v>63.0</v>
      </c>
      <c r="H286" s="55">
        <v>0.118</v>
      </c>
      <c r="I286" s="55">
        <v>0.9284059041</v>
      </c>
      <c r="J286" s="56">
        <v>3.734</v>
      </c>
      <c r="K286" s="57">
        <v>7.8</v>
      </c>
      <c r="L286" s="58">
        <v>15.0</v>
      </c>
      <c r="M286" s="59">
        <v>19.3</v>
      </c>
      <c r="N286" s="35"/>
      <c r="O286" s="39">
        <f t="shared" si="359"/>
        <v>0</v>
      </c>
      <c r="P286" s="40">
        <f t="shared" si="360"/>
        <v>0</v>
      </c>
      <c r="Q286" s="41">
        <f t="shared" si="361"/>
        <v>0</v>
      </c>
      <c r="R286" s="42">
        <f t="shared" si="362"/>
        <v>0</v>
      </c>
      <c r="S286" s="42">
        <f t="shared" si="363"/>
        <v>0</v>
      </c>
      <c r="T286" s="43">
        <f t="shared" si="364"/>
        <v>0</v>
      </c>
      <c r="U286" s="44">
        <f t="shared" si="365"/>
        <v>0</v>
      </c>
      <c r="V286" s="48">
        <f t="shared" si="366"/>
        <v>0</v>
      </c>
      <c r="W286" s="49">
        <f t="shared" si="367"/>
        <v>0</v>
      </c>
      <c r="X286" s="35"/>
      <c r="Y286" s="12">
        <v>12.0</v>
      </c>
      <c r="Z286" s="39">
        <f t="shared" si="368"/>
        <v>0</v>
      </c>
      <c r="AA286" s="40">
        <f t="shared" si="369"/>
        <v>0</v>
      </c>
      <c r="AB286" s="41">
        <f t="shared" si="370"/>
        <v>0</v>
      </c>
      <c r="AC286" s="42">
        <f t="shared" si="371"/>
        <v>0</v>
      </c>
      <c r="AD286" s="42">
        <f t="shared" si="372"/>
        <v>0</v>
      </c>
      <c r="AE286" s="43">
        <f t="shared" si="373"/>
        <v>0</v>
      </c>
      <c r="AF286" s="44">
        <f t="shared" si="374"/>
        <v>0</v>
      </c>
      <c r="AG286" s="48">
        <f t="shared" si="375"/>
        <v>0</v>
      </c>
      <c r="AH286" s="49">
        <f t="shared" si="376"/>
        <v>0</v>
      </c>
    </row>
    <row r="287" ht="13.5" customHeight="1">
      <c r="A287" s="60" t="s">
        <v>90</v>
      </c>
      <c r="B287" s="61">
        <f>SUM(B276:B286)</f>
        <v>15.524</v>
      </c>
      <c r="C287" s="60"/>
      <c r="D287" s="60"/>
      <c r="E287" s="60"/>
      <c r="F287" s="60"/>
      <c r="G287" s="60"/>
      <c r="H287" s="60"/>
      <c r="I287" s="60"/>
      <c r="J287" s="60"/>
      <c r="K287" s="60"/>
      <c r="L287" s="60"/>
      <c r="M287" s="60"/>
      <c r="N287" s="60"/>
      <c r="O287" s="61">
        <f t="shared" ref="O287:W287" si="377">SUM(O276:O286)</f>
        <v>0.01193977923</v>
      </c>
      <c r="P287" s="61">
        <f t="shared" si="377"/>
        <v>0.01771688287</v>
      </c>
      <c r="Q287" s="61">
        <f t="shared" si="377"/>
        <v>0.4431718275</v>
      </c>
      <c r="R287" s="61">
        <f t="shared" si="377"/>
        <v>215248.7764</v>
      </c>
      <c r="S287" s="61">
        <f t="shared" si="377"/>
        <v>6590415.966</v>
      </c>
      <c r="T287" s="61">
        <f t="shared" si="377"/>
        <v>597366344</v>
      </c>
      <c r="U287" s="61">
        <f t="shared" si="377"/>
        <v>645943.5816</v>
      </c>
      <c r="V287" s="61">
        <f t="shared" si="377"/>
        <v>2022673.991</v>
      </c>
      <c r="W287" s="61">
        <f t="shared" si="377"/>
        <v>3516403.813</v>
      </c>
      <c r="X287" s="60"/>
      <c r="Y287" s="35"/>
      <c r="Z287" s="61">
        <f t="shared" ref="Z287:AH287" si="378">SUM(Z276:Z286)</f>
        <v>0.6783965473</v>
      </c>
      <c r="AA287" s="61">
        <f t="shared" si="378"/>
        <v>1.006641072</v>
      </c>
      <c r="AB287" s="61">
        <f t="shared" si="378"/>
        <v>25.18021747</v>
      </c>
      <c r="AC287" s="61">
        <f t="shared" si="378"/>
        <v>12230044.11</v>
      </c>
      <c r="AD287" s="61">
        <f t="shared" si="378"/>
        <v>374455452.6</v>
      </c>
      <c r="AE287" s="61">
        <f t="shared" si="378"/>
        <v>33941269547</v>
      </c>
      <c r="AF287" s="61">
        <f t="shared" si="378"/>
        <v>36701339.86</v>
      </c>
      <c r="AG287" s="61">
        <f t="shared" si="378"/>
        <v>114924658.6</v>
      </c>
      <c r="AH287" s="61">
        <f t="shared" si="378"/>
        <v>199795671.2</v>
      </c>
    </row>
    <row r="288" ht="13.5" customHeight="1">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c r="AA288" s="35"/>
      <c r="AB288" s="35"/>
      <c r="AC288" s="35"/>
      <c r="AD288" s="35"/>
      <c r="AE288" s="35"/>
      <c r="AF288" s="35"/>
      <c r="AG288" s="35"/>
      <c r="AH288" s="35"/>
    </row>
    <row r="289" ht="13.5" customHeight="1">
      <c r="A289" s="64" t="s">
        <v>33</v>
      </c>
      <c r="B289" s="35"/>
      <c r="C289" s="12"/>
      <c r="D289" s="12"/>
      <c r="E289" s="35"/>
      <c r="F289" s="35"/>
      <c r="G289" s="35"/>
      <c r="H289" s="35"/>
      <c r="I289" s="35"/>
      <c r="J289" s="35"/>
      <c r="K289" s="35"/>
      <c r="L289" s="35"/>
      <c r="M289" s="35"/>
      <c r="N289" s="35"/>
      <c r="O289" s="35"/>
      <c r="P289" s="35"/>
      <c r="Q289" s="35"/>
      <c r="R289" s="35"/>
      <c r="S289" s="35"/>
      <c r="T289" s="35"/>
      <c r="U289" s="35"/>
      <c r="V289" s="35"/>
      <c r="W289" s="35"/>
      <c r="X289" s="35"/>
      <c r="Y289" s="35"/>
      <c r="Z289" s="35"/>
      <c r="AA289" s="35"/>
      <c r="AB289" s="35"/>
      <c r="AC289" s="35"/>
      <c r="AD289" s="35"/>
      <c r="AE289" s="35"/>
      <c r="AF289" s="35"/>
      <c r="AG289" s="35"/>
      <c r="AH289" s="35"/>
    </row>
    <row r="290" ht="13.5" customHeight="1">
      <c r="A290" s="12" t="s">
        <v>105</v>
      </c>
      <c r="C290" s="12"/>
      <c r="D290" s="12"/>
      <c r="E290" s="36" t="s">
        <v>129</v>
      </c>
      <c r="F290" s="3"/>
      <c r="G290" s="4"/>
      <c r="H290" s="37" t="s">
        <v>130</v>
      </c>
      <c r="I290" s="3"/>
      <c r="J290" s="4"/>
      <c r="K290" s="38" t="s">
        <v>131</v>
      </c>
      <c r="L290" s="3"/>
      <c r="M290" s="4"/>
      <c r="N290" s="35"/>
      <c r="O290" s="36" t="s">
        <v>110</v>
      </c>
      <c r="P290" s="3"/>
      <c r="Q290" s="4"/>
      <c r="R290" s="37" t="s">
        <v>111</v>
      </c>
      <c r="S290" s="3"/>
      <c r="T290" s="4"/>
      <c r="U290" s="38" t="s">
        <v>112</v>
      </c>
      <c r="V290" s="3"/>
      <c r="W290" s="4"/>
      <c r="X290" s="35"/>
      <c r="Y290" s="35"/>
      <c r="Z290" s="36" t="s">
        <v>110</v>
      </c>
      <c r="AA290" s="3"/>
      <c r="AB290" s="4"/>
      <c r="AC290" s="37" t="s">
        <v>111</v>
      </c>
      <c r="AD290" s="3"/>
      <c r="AE290" s="4"/>
      <c r="AF290" s="38" t="s">
        <v>112</v>
      </c>
      <c r="AG290" s="3"/>
      <c r="AH290" s="4"/>
    </row>
    <row r="291" ht="13.5" customHeight="1">
      <c r="A291" s="12" t="s">
        <v>94</v>
      </c>
      <c r="B291" s="12" t="s">
        <v>114</v>
      </c>
      <c r="C291" s="12" t="s">
        <v>115</v>
      </c>
      <c r="D291" s="12"/>
      <c r="E291" s="39" t="s">
        <v>12</v>
      </c>
      <c r="F291" s="40" t="s">
        <v>13</v>
      </c>
      <c r="G291" s="41" t="s">
        <v>14</v>
      </c>
      <c r="H291" s="42" t="s">
        <v>12</v>
      </c>
      <c r="I291" s="42" t="s">
        <v>13</v>
      </c>
      <c r="J291" s="43" t="s">
        <v>14</v>
      </c>
      <c r="K291" s="44" t="s">
        <v>12</v>
      </c>
      <c r="L291" s="45" t="s">
        <v>116</v>
      </c>
      <c r="M291" s="46" t="s">
        <v>14</v>
      </c>
      <c r="N291" s="35"/>
      <c r="O291" s="39" t="s">
        <v>12</v>
      </c>
      <c r="P291" s="40" t="s">
        <v>13</v>
      </c>
      <c r="Q291" s="41" t="s">
        <v>14</v>
      </c>
      <c r="R291" s="42" t="s">
        <v>12</v>
      </c>
      <c r="S291" s="42" t="s">
        <v>13</v>
      </c>
      <c r="T291" s="43" t="s">
        <v>14</v>
      </c>
      <c r="U291" s="44" t="s">
        <v>12</v>
      </c>
      <c r="V291" s="45" t="s">
        <v>116</v>
      </c>
      <c r="W291" s="46" t="s">
        <v>14</v>
      </c>
      <c r="X291" s="35"/>
      <c r="Y291" s="35"/>
      <c r="Z291" s="39" t="s">
        <v>12</v>
      </c>
      <c r="AA291" s="40" t="s">
        <v>13</v>
      </c>
      <c r="AB291" s="41" t="s">
        <v>14</v>
      </c>
      <c r="AC291" s="42" t="s">
        <v>12</v>
      </c>
      <c r="AD291" s="42" t="s">
        <v>13</v>
      </c>
      <c r="AE291" s="43" t="s">
        <v>14</v>
      </c>
      <c r="AF291" s="44" t="s">
        <v>12</v>
      </c>
      <c r="AG291" s="45" t="s">
        <v>116</v>
      </c>
      <c r="AH291" s="46" t="s">
        <v>14</v>
      </c>
    </row>
    <row r="292" ht="13.5" customHeight="1">
      <c r="A292" s="47" t="s">
        <v>117</v>
      </c>
      <c r="B292" s="12">
        <v>1163.402</v>
      </c>
      <c r="C292" s="12">
        <f t="shared" ref="C292:C302" si="379">B292/$B$303</f>
        <v>0.7355296766</v>
      </c>
      <c r="D292" s="12">
        <v>0.1716</v>
      </c>
      <c r="E292" s="39">
        <v>740.0</v>
      </c>
      <c r="F292" s="40">
        <v>820.0</v>
      </c>
      <c r="G292" s="41">
        <v>910.0</v>
      </c>
      <c r="H292" s="42">
        <v>0.079</v>
      </c>
      <c r="I292" s="42">
        <v>1.1480588235000002</v>
      </c>
      <c r="J292" s="43">
        <v>3.654</v>
      </c>
      <c r="K292" s="44">
        <v>0.2</v>
      </c>
      <c r="L292" s="48">
        <v>5.0</v>
      </c>
      <c r="M292" s="49">
        <v>15.0</v>
      </c>
      <c r="N292" s="35"/>
      <c r="O292" s="39">
        <f t="shared" ref="O292:O302" si="380">C292*D292*E292*10^(-3)</f>
        <v>0.09340050045</v>
      </c>
      <c r="P292" s="40">
        <f t="shared" ref="P292:P302" si="381">C292*D292*F292*10^(-3)</f>
        <v>0.1034978518</v>
      </c>
      <c r="Q292" s="41">
        <f t="shared" ref="Q292:Q302" si="382">C292*D292*G292*10^(-3)</f>
        <v>0.1148573722</v>
      </c>
      <c r="R292" s="42">
        <f t="shared" ref="R292:R302" si="383">(C292*D292*H292*3.6*10^(-3))*10^(9)</f>
        <v>35896.08423</v>
      </c>
      <c r="S292" s="42">
        <f t="shared" ref="S292:S302" si="384">(C292*D292*I292*3.6*10^(-3))*10^(9)</f>
        <v>521655.9016</v>
      </c>
      <c r="T292" s="43">
        <f t="shared" ref="T292:T302" si="385">(C292*D292*J292*3.6*10^(-3))*10^(9)</f>
        <v>1660307.491</v>
      </c>
      <c r="U292" s="44">
        <f t="shared" ref="U292:U302" si="386">C292*D292*10^(-3)*K292*10^9</f>
        <v>25243.3785</v>
      </c>
      <c r="V292" s="48">
        <f t="shared" ref="V292:V302" si="387">C292*D292*10^(-3)*L292*10^9</f>
        <v>631084.4625</v>
      </c>
      <c r="W292" s="49">
        <f t="shared" ref="W292:W302" si="388">C292*D292*10^(-3)*M292*10^9</f>
        <v>1893253.387</v>
      </c>
      <c r="X292" s="35"/>
      <c r="Y292" s="12">
        <v>1309.4</v>
      </c>
      <c r="Z292" s="39">
        <f t="shared" ref="Z292:Z302" si="389">C292*Y292*E292*10^(-3)</f>
        <v>712.6958933</v>
      </c>
      <c r="AA292" s="40">
        <f t="shared" ref="AA292:AA302" si="390">C292*Y292*F292*10^(-3)</f>
        <v>789.744098</v>
      </c>
      <c r="AB292" s="41">
        <f t="shared" ref="AB292:AB302" si="391">C292*Y292*G292*10^(-3)</f>
        <v>876.4233282</v>
      </c>
      <c r="AC292" s="42">
        <f t="shared" ref="AC292:AC302" si="392">(C292*Y292*H292*3.6*10^(-3))*10^(9)</f>
        <v>273906367.6</v>
      </c>
      <c r="AD292" s="42">
        <f t="shared" ref="AD292:AD302" si="393">(C292*Y292*I292*3.6*10^(-3))*10^(9)</f>
        <v>3980514205</v>
      </c>
      <c r="AE292" s="43">
        <f t="shared" ref="AE292:AE302" si="394">(C292*Y292*J292*3.6*10^(-3))*10^(9)</f>
        <v>12669036295</v>
      </c>
      <c r="AF292" s="44">
        <f t="shared" ref="AF292:AF302" si="395">C292*Y292*10^(-3)*K292*10^9</f>
        <v>192620511.7</v>
      </c>
      <c r="AG292" s="48">
        <f t="shared" ref="AG292:AG302" si="396">C292*Y292*10^(-3)*L292*10^9</f>
        <v>4815512792</v>
      </c>
      <c r="AH292" s="49">
        <f t="shared" ref="AH292:AH302" si="397">C292*Y292*10^(-3)*M292*10^9</f>
        <v>14446538377</v>
      </c>
    </row>
    <row r="293" ht="13.5" customHeight="1">
      <c r="A293" s="47" t="s">
        <v>118</v>
      </c>
      <c r="B293" s="12">
        <v>7.848</v>
      </c>
      <c r="C293" s="12">
        <f t="shared" si="379"/>
        <v>0.004961687277</v>
      </c>
      <c r="D293" s="12">
        <v>0.1716</v>
      </c>
      <c r="E293" s="39">
        <v>657.0</v>
      </c>
      <c r="F293" s="40">
        <v>702.0</v>
      </c>
      <c r="G293" s="41">
        <v>866.0</v>
      </c>
      <c r="H293" s="42">
        <v>0.214</v>
      </c>
      <c r="I293" s="42">
        <v>0.82</v>
      </c>
      <c r="J293" s="43">
        <v>2.7439999999999998</v>
      </c>
      <c r="K293" s="44">
        <v>0.1</v>
      </c>
      <c r="L293" s="45">
        <v>0.4</v>
      </c>
      <c r="M293" s="46">
        <v>0.6</v>
      </c>
      <c r="N293" s="35"/>
      <c r="O293" s="39">
        <f t="shared" si="380"/>
        <v>0.0005593865776</v>
      </c>
      <c r="P293" s="40">
        <f t="shared" si="381"/>
        <v>0.0005977007268</v>
      </c>
      <c r="Q293" s="41">
        <f t="shared" si="382"/>
        <v>0.0007373345148</v>
      </c>
      <c r="R293" s="42">
        <f t="shared" si="383"/>
        <v>655.9382335</v>
      </c>
      <c r="S293" s="42">
        <f t="shared" si="384"/>
        <v>2513.408185</v>
      </c>
      <c r="T293" s="43">
        <f t="shared" si="385"/>
        <v>8410.722022</v>
      </c>
      <c r="U293" s="44">
        <f t="shared" si="386"/>
        <v>85.14255368</v>
      </c>
      <c r="V293" s="48">
        <f t="shared" si="387"/>
        <v>340.5702147</v>
      </c>
      <c r="W293" s="49">
        <f t="shared" si="388"/>
        <v>510.8553221</v>
      </c>
      <c r="X293" s="35"/>
      <c r="Y293" s="12">
        <v>1309.4</v>
      </c>
      <c r="Z293" s="39">
        <f t="shared" si="389"/>
        <v>4.268419492</v>
      </c>
      <c r="AA293" s="40">
        <f t="shared" si="390"/>
        <v>4.560776991</v>
      </c>
      <c r="AB293" s="41">
        <f t="shared" si="391"/>
        <v>5.626257656</v>
      </c>
      <c r="AC293" s="42">
        <f t="shared" si="392"/>
        <v>5005160.39</v>
      </c>
      <c r="AD293" s="42">
        <f t="shared" si="393"/>
        <v>19178651.96</v>
      </c>
      <c r="AE293" s="43">
        <f t="shared" si="394"/>
        <v>64178318.28</v>
      </c>
      <c r="AF293" s="44">
        <f t="shared" si="395"/>
        <v>649683.3321</v>
      </c>
      <c r="AG293" s="48">
        <f t="shared" si="396"/>
        <v>2598733.328</v>
      </c>
      <c r="AH293" s="49">
        <f t="shared" si="397"/>
        <v>3898099.992</v>
      </c>
    </row>
    <row r="294" ht="13.5" customHeight="1">
      <c r="A294" s="47" t="s">
        <v>119</v>
      </c>
      <c r="B294" s="12">
        <v>73.619</v>
      </c>
      <c r="C294" s="12">
        <f t="shared" si="379"/>
        <v>0.04654363604</v>
      </c>
      <c r="D294" s="12">
        <v>0.1716</v>
      </c>
      <c r="E294" s="39">
        <v>410.0</v>
      </c>
      <c r="F294" s="40">
        <v>490.0</v>
      </c>
      <c r="G294" s="41">
        <v>650.0</v>
      </c>
      <c r="H294" s="42">
        <v>0.076</v>
      </c>
      <c r="I294" s="42">
        <v>0.5820000000000001</v>
      </c>
      <c r="J294" s="43">
        <v>2.794</v>
      </c>
      <c r="K294" s="44">
        <v>0.1</v>
      </c>
      <c r="L294" s="45">
        <v>0.2</v>
      </c>
      <c r="M294" s="46">
        <v>1.0</v>
      </c>
      <c r="N294" s="35"/>
      <c r="O294" s="39">
        <f t="shared" si="380"/>
        <v>0.003274624057</v>
      </c>
      <c r="P294" s="40">
        <f t="shared" si="381"/>
        <v>0.003913575093</v>
      </c>
      <c r="Q294" s="41">
        <f t="shared" si="382"/>
        <v>0.005191477164</v>
      </c>
      <c r="R294" s="42">
        <f t="shared" si="383"/>
        <v>2185.212542</v>
      </c>
      <c r="S294" s="42">
        <f t="shared" si="384"/>
        <v>16734.12762</v>
      </c>
      <c r="T294" s="43">
        <f t="shared" si="385"/>
        <v>80335.3137</v>
      </c>
      <c r="U294" s="44">
        <f t="shared" si="386"/>
        <v>798.6887945</v>
      </c>
      <c r="V294" s="48">
        <f t="shared" si="387"/>
        <v>1597.377589</v>
      </c>
      <c r="W294" s="49">
        <f t="shared" si="388"/>
        <v>7986.887945</v>
      </c>
      <c r="X294" s="35"/>
      <c r="Y294" s="12">
        <v>1309.4</v>
      </c>
      <c r="Z294" s="39">
        <f t="shared" si="389"/>
        <v>24.98713718</v>
      </c>
      <c r="AA294" s="40">
        <f t="shared" si="390"/>
        <v>29.86267615</v>
      </c>
      <c r="AB294" s="41">
        <f t="shared" si="391"/>
        <v>39.61375407</v>
      </c>
      <c r="AC294" s="42">
        <f t="shared" si="392"/>
        <v>16674343.25</v>
      </c>
      <c r="AD294" s="42">
        <f t="shared" si="393"/>
        <v>127690365.4</v>
      </c>
      <c r="AE294" s="43">
        <f t="shared" si="394"/>
        <v>613001513.8</v>
      </c>
      <c r="AF294" s="44">
        <f t="shared" si="395"/>
        <v>6094423.703</v>
      </c>
      <c r="AG294" s="48">
        <f t="shared" si="396"/>
        <v>12188847.41</v>
      </c>
      <c r="AH294" s="49">
        <f t="shared" si="397"/>
        <v>60944237.03</v>
      </c>
    </row>
    <row r="295" ht="13.5" customHeight="1">
      <c r="A295" s="47" t="s">
        <v>120</v>
      </c>
      <c r="B295" s="12">
        <v>37.813</v>
      </c>
      <c r="C295" s="12">
        <f t="shared" si="379"/>
        <v>0.02390625395</v>
      </c>
      <c r="D295" s="12">
        <v>0.1716</v>
      </c>
      <c r="E295" s="39">
        <v>3.7</v>
      </c>
      <c r="F295" s="40">
        <v>12.0</v>
      </c>
      <c r="G295" s="41">
        <v>110.0</v>
      </c>
      <c r="H295" s="42">
        <v>0.018</v>
      </c>
      <c r="I295" s="42">
        <v>0.2478118532</v>
      </c>
      <c r="J295" s="43">
        <v>3.004</v>
      </c>
      <c r="K295" s="44">
        <v>0.1</v>
      </c>
      <c r="L295" s="45">
        <v>0.1</v>
      </c>
      <c r="M295" s="46">
        <v>1.0</v>
      </c>
      <c r="N295" s="35"/>
      <c r="O295" s="39">
        <f t="shared" si="380"/>
        <v>0.00001517855876</v>
      </c>
      <c r="P295" s="40">
        <f t="shared" si="381"/>
        <v>0.00004922775814</v>
      </c>
      <c r="Q295" s="41">
        <f t="shared" si="382"/>
        <v>0.0004512544496</v>
      </c>
      <c r="R295" s="42">
        <f t="shared" si="383"/>
        <v>265.8298939</v>
      </c>
      <c r="S295" s="42">
        <f t="shared" si="384"/>
        <v>3659.766592</v>
      </c>
      <c r="T295" s="43">
        <f t="shared" si="385"/>
        <v>44364.05563</v>
      </c>
      <c r="U295" s="44">
        <f t="shared" si="386"/>
        <v>410.2313178</v>
      </c>
      <c r="V295" s="48">
        <f t="shared" si="387"/>
        <v>410.2313178</v>
      </c>
      <c r="W295" s="49">
        <f t="shared" si="388"/>
        <v>4102.313178</v>
      </c>
      <c r="X295" s="35"/>
      <c r="Y295" s="12">
        <v>1309.4</v>
      </c>
      <c r="Z295" s="39">
        <f t="shared" si="389"/>
        <v>0.115820541</v>
      </c>
      <c r="AA295" s="40">
        <f t="shared" si="390"/>
        <v>0.3756341871</v>
      </c>
      <c r="AB295" s="41">
        <f t="shared" si="391"/>
        <v>3.443313382</v>
      </c>
      <c r="AC295" s="42">
        <f t="shared" si="392"/>
        <v>2028424.61</v>
      </c>
      <c r="AD295" s="42">
        <f t="shared" si="393"/>
        <v>27925981.21</v>
      </c>
      <c r="AE295" s="43">
        <f t="shared" si="394"/>
        <v>338521529.4</v>
      </c>
      <c r="AF295" s="44">
        <f t="shared" si="395"/>
        <v>3130284.892</v>
      </c>
      <c r="AG295" s="48">
        <f t="shared" si="396"/>
        <v>3130284.892</v>
      </c>
      <c r="AH295" s="49">
        <f t="shared" si="397"/>
        <v>31302848.92</v>
      </c>
    </row>
    <row r="296" ht="13.5" customHeight="1">
      <c r="A296" s="47" t="s">
        <v>121</v>
      </c>
      <c r="B296" s="12">
        <v>151.133</v>
      </c>
      <c r="C296" s="12">
        <f t="shared" si="379"/>
        <v>0.09554978125</v>
      </c>
      <c r="D296" s="12">
        <v>0.1716</v>
      </c>
      <c r="E296" s="39">
        <v>1.0</v>
      </c>
      <c r="F296" s="40">
        <v>24.0</v>
      </c>
      <c r="G296" s="41">
        <v>2200.0</v>
      </c>
      <c r="H296" s="42">
        <v>0.3</v>
      </c>
      <c r="I296" s="42">
        <v>9.305266939500001</v>
      </c>
      <c r="J296" s="43">
        <v>851.554</v>
      </c>
      <c r="K296" s="44">
        <v>3.3</v>
      </c>
      <c r="L296" s="48">
        <v>10.0</v>
      </c>
      <c r="M296" s="49">
        <v>16.9</v>
      </c>
      <c r="N296" s="35"/>
      <c r="O296" s="39">
        <f t="shared" si="380"/>
        <v>0.00001639634246</v>
      </c>
      <c r="P296" s="40">
        <f t="shared" si="381"/>
        <v>0.0003935122191</v>
      </c>
      <c r="Q296" s="41">
        <f t="shared" si="382"/>
        <v>0.03607195342</v>
      </c>
      <c r="R296" s="42">
        <f t="shared" si="383"/>
        <v>17708.04986</v>
      </c>
      <c r="S296" s="42">
        <f t="shared" si="384"/>
        <v>549260.4364</v>
      </c>
      <c r="T296" s="43">
        <f t="shared" si="385"/>
        <v>50264535.63</v>
      </c>
      <c r="U296" s="44">
        <f t="shared" si="386"/>
        <v>54107.93013</v>
      </c>
      <c r="V296" s="48">
        <f t="shared" si="387"/>
        <v>163963.4246</v>
      </c>
      <c r="W296" s="49">
        <f t="shared" si="388"/>
        <v>277098.1876</v>
      </c>
      <c r="X296" s="35"/>
      <c r="Y296" s="12">
        <v>1309.4</v>
      </c>
      <c r="Z296" s="39">
        <f t="shared" si="389"/>
        <v>0.1251128836</v>
      </c>
      <c r="AA296" s="40">
        <f t="shared" si="390"/>
        <v>3.002709206</v>
      </c>
      <c r="AB296" s="41">
        <f t="shared" si="391"/>
        <v>275.2483439</v>
      </c>
      <c r="AC296" s="42">
        <f t="shared" si="392"/>
        <v>135121914.3</v>
      </c>
      <c r="AD296" s="42">
        <f t="shared" si="393"/>
        <v>4191151605</v>
      </c>
      <c r="AE296" s="43">
        <f t="shared" si="394"/>
        <v>383545355239</v>
      </c>
      <c r="AF296" s="44">
        <f t="shared" si="395"/>
        <v>412872515.8</v>
      </c>
      <c r="AG296" s="48">
        <f t="shared" si="396"/>
        <v>1251128836</v>
      </c>
      <c r="AH296" s="49">
        <f t="shared" si="397"/>
        <v>2114407732</v>
      </c>
    </row>
    <row r="297" ht="13.5" customHeight="1">
      <c r="A297" s="47" t="s">
        <v>122</v>
      </c>
      <c r="B297" s="12">
        <v>43.883</v>
      </c>
      <c r="C297" s="12">
        <f t="shared" si="379"/>
        <v>0.02774384847</v>
      </c>
      <c r="D297" s="12">
        <v>0.1716</v>
      </c>
      <c r="E297" s="39">
        <v>130.0</v>
      </c>
      <c r="F297" s="40">
        <v>230.0</v>
      </c>
      <c r="G297" s="50">
        <v>420.0</v>
      </c>
      <c r="H297" s="42">
        <v>20.0</v>
      </c>
      <c r="I297" s="42">
        <v>35.2904137931</v>
      </c>
      <c r="J297" s="43">
        <v>65.554</v>
      </c>
      <c r="K297" s="44">
        <v>13.0</v>
      </c>
      <c r="L297" s="48">
        <v>500.0</v>
      </c>
      <c r="M297" s="49">
        <v>810.0</v>
      </c>
      <c r="N297" s="35"/>
      <c r="O297" s="39">
        <f t="shared" si="380"/>
        <v>0.0006189097716</v>
      </c>
      <c r="P297" s="40">
        <f t="shared" si="381"/>
        <v>0.001094994211</v>
      </c>
      <c r="Q297" s="41">
        <f t="shared" si="382"/>
        <v>0.001999554647</v>
      </c>
      <c r="R297" s="42">
        <f t="shared" si="383"/>
        <v>342780.7966</v>
      </c>
      <c r="S297" s="42">
        <f t="shared" si="384"/>
        <v>604843.8076</v>
      </c>
      <c r="T297" s="43">
        <f t="shared" si="385"/>
        <v>1123532.617</v>
      </c>
      <c r="U297" s="44">
        <f t="shared" si="386"/>
        <v>61890.97716</v>
      </c>
      <c r="V297" s="48">
        <f t="shared" si="387"/>
        <v>2380422.199</v>
      </c>
      <c r="W297" s="49">
        <f t="shared" si="388"/>
        <v>3856283.962</v>
      </c>
      <c r="X297" s="35"/>
      <c r="Y297" s="12">
        <v>1309.4</v>
      </c>
      <c r="Z297" s="39">
        <f t="shared" si="389"/>
        <v>4.722613374</v>
      </c>
      <c r="AA297" s="40">
        <f t="shared" si="390"/>
        <v>8.355392893</v>
      </c>
      <c r="AB297" s="41">
        <f t="shared" si="391"/>
        <v>15.25767398</v>
      </c>
      <c r="AC297" s="42">
        <f t="shared" si="392"/>
        <v>2615601253</v>
      </c>
      <c r="AD297" s="42">
        <f t="shared" si="393"/>
        <v>4615282527</v>
      </c>
      <c r="AE297" s="43">
        <f t="shared" si="394"/>
        <v>8573156228</v>
      </c>
      <c r="AF297" s="44">
        <f t="shared" si="395"/>
        <v>472261337.4</v>
      </c>
      <c r="AG297" s="48">
        <f t="shared" si="396"/>
        <v>18163897592</v>
      </c>
      <c r="AH297" s="49">
        <f t="shared" si="397"/>
        <v>29425514100</v>
      </c>
    </row>
    <row r="298" ht="13.5" customHeight="1">
      <c r="A298" s="32" t="s">
        <v>123</v>
      </c>
      <c r="B298" s="12">
        <v>0.0</v>
      </c>
      <c r="C298" s="12">
        <f t="shared" si="379"/>
        <v>0</v>
      </c>
      <c r="D298" s="12">
        <v>0.1716</v>
      </c>
      <c r="E298" s="39">
        <v>7.0</v>
      </c>
      <c r="F298" s="40">
        <v>11.0</v>
      </c>
      <c r="G298" s="41">
        <v>56.0</v>
      </c>
      <c r="H298" s="42">
        <v>2.0E-4</v>
      </c>
      <c r="I298" s="42">
        <v>0.11828163270000001</v>
      </c>
      <c r="J298" s="43">
        <v>1.5552000000000001</v>
      </c>
      <c r="K298" s="44">
        <v>0.3</v>
      </c>
      <c r="L298" s="48">
        <v>1.0</v>
      </c>
      <c r="M298" s="49">
        <v>1.3</v>
      </c>
      <c r="N298" s="35"/>
      <c r="O298" s="39">
        <f t="shared" si="380"/>
        <v>0</v>
      </c>
      <c r="P298" s="40">
        <f t="shared" si="381"/>
        <v>0</v>
      </c>
      <c r="Q298" s="41">
        <f t="shared" si="382"/>
        <v>0</v>
      </c>
      <c r="R298" s="42">
        <f t="shared" si="383"/>
        <v>0</v>
      </c>
      <c r="S298" s="42">
        <f t="shared" si="384"/>
        <v>0</v>
      </c>
      <c r="T298" s="43">
        <f t="shared" si="385"/>
        <v>0</v>
      </c>
      <c r="U298" s="44">
        <f t="shared" si="386"/>
        <v>0</v>
      </c>
      <c r="V298" s="48">
        <f t="shared" si="387"/>
        <v>0</v>
      </c>
      <c r="W298" s="49">
        <f t="shared" si="388"/>
        <v>0</v>
      </c>
      <c r="X298" s="35"/>
      <c r="Y298" s="12">
        <v>1309.4</v>
      </c>
      <c r="Z298" s="39">
        <f t="shared" si="389"/>
        <v>0</v>
      </c>
      <c r="AA298" s="40">
        <f t="shared" si="390"/>
        <v>0</v>
      </c>
      <c r="AB298" s="41">
        <f t="shared" si="391"/>
        <v>0</v>
      </c>
      <c r="AC298" s="42">
        <f t="shared" si="392"/>
        <v>0</v>
      </c>
      <c r="AD298" s="42">
        <f t="shared" si="393"/>
        <v>0</v>
      </c>
      <c r="AE298" s="43">
        <f t="shared" si="394"/>
        <v>0</v>
      </c>
      <c r="AF298" s="44">
        <f t="shared" si="395"/>
        <v>0</v>
      </c>
      <c r="AG298" s="48">
        <f t="shared" si="396"/>
        <v>0</v>
      </c>
      <c r="AH298" s="49">
        <f t="shared" si="397"/>
        <v>0</v>
      </c>
    </row>
    <row r="299" ht="13.5" customHeight="1">
      <c r="A299" s="32" t="s">
        <v>124</v>
      </c>
      <c r="B299" s="12">
        <v>64.294</v>
      </c>
      <c r="C299" s="12">
        <f t="shared" si="379"/>
        <v>0.04064815517</v>
      </c>
      <c r="D299" s="12">
        <v>0.1716</v>
      </c>
      <c r="E299" s="39">
        <v>8.0</v>
      </c>
      <c r="F299" s="40">
        <v>12.0</v>
      </c>
      <c r="G299" s="41">
        <v>35.0</v>
      </c>
      <c r="H299" s="42">
        <v>2.0E-4</v>
      </c>
      <c r="I299" s="42">
        <v>0.11834814810000001</v>
      </c>
      <c r="J299" s="43">
        <v>1.5552000000000001</v>
      </c>
      <c r="K299" s="44">
        <v>0.3</v>
      </c>
      <c r="L299" s="48">
        <v>1.0</v>
      </c>
      <c r="M299" s="49">
        <v>1.3</v>
      </c>
      <c r="N299" s="35"/>
      <c r="O299" s="39">
        <f t="shared" si="380"/>
        <v>0.00005580178742</v>
      </c>
      <c r="P299" s="40">
        <f t="shared" si="381"/>
        <v>0.00008370268113</v>
      </c>
      <c r="Q299" s="41">
        <f t="shared" si="382"/>
        <v>0.00024413282</v>
      </c>
      <c r="R299" s="42">
        <f t="shared" si="383"/>
        <v>5.022160868</v>
      </c>
      <c r="S299" s="42">
        <f t="shared" si="384"/>
        <v>2971.817191</v>
      </c>
      <c r="T299" s="43">
        <f t="shared" si="385"/>
        <v>39052.32291</v>
      </c>
      <c r="U299" s="44">
        <f t="shared" si="386"/>
        <v>2092.567028</v>
      </c>
      <c r="V299" s="48">
        <f t="shared" si="387"/>
        <v>6975.223428</v>
      </c>
      <c r="W299" s="49">
        <f t="shared" si="388"/>
        <v>9067.790456</v>
      </c>
      <c r="X299" s="35"/>
      <c r="Y299" s="12">
        <v>1309.4</v>
      </c>
      <c r="Z299" s="39">
        <f t="shared" si="389"/>
        <v>0.4257975551</v>
      </c>
      <c r="AA299" s="40">
        <f t="shared" si="390"/>
        <v>0.6386963326</v>
      </c>
      <c r="AB299" s="41">
        <f t="shared" si="391"/>
        <v>1.862864303</v>
      </c>
      <c r="AC299" s="42">
        <f t="shared" si="392"/>
        <v>38321.77996</v>
      </c>
      <c r="AD299" s="42">
        <f t="shared" si="393"/>
        <v>22676558.45</v>
      </c>
      <c r="AE299" s="43">
        <f t="shared" si="394"/>
        <v>297990160.9</v>
      </c>
      <c r="AF299" s="44">
        <f t="shared" si="395"/>
        <v>15967408.31</v>
      </c>
      <c r="AG299" s="48">
        <f t="shared" si="396"/>
        <v>53224694.38</v>
      </c>
      <c r="AH299" s="49">
        <f t="shared" si="397"/>
        <v>69192102.7</v>
      </c>
    </row>
    <row r="300" ht="13.5" customHeight="1">
      <c r="A300" s="32" t="s">
        <v>125</v>
      </c>
      <c r="B300" s="12">
        <v>39.728</v>
      </c>
      <c r="C300" s="12">
        <f t="shared" si="379"/>
        <v>0.02511696128</v>
      </c>
      <c r="D300" s="12">
        <v>0.1716</v>
      </c>
      <c r="E300" s="39">
        <v>18.0</v>
      </c>
      <c r="F300" s="40">
        <v>48.0</v>
      </c>
      <c r="G300" s="41">
        <v>180.0</v>
      </c>
      <c r="H300" s="42">
        <v>0.0064</v>
      </c>
      <c r="I300" s="42">
        <v>0.17932592590000002</v>
      </c>
      <c r="J300" s="43">
        <v>1.857</v>
      </c>
      <c r="K300" s="44">
        <v>0.3</v>
      </c>
      <c r="L300" s="45">
        <v>10.0</v>
      </c>
      <c r="M300" s="46">
        <v>15.0</v>
      </c>
      <c r="N300" s="35"/>
      <c r="O300" s="39">
        <f t="shared" si="380"/>
        <v>0.00007758127001</v>
      </c>
      <c r="P300" s="40">
        <f t="shared" si="381"/>
        <v>0.0002068833867</v>
      </c>
      <c r="Q300" s="41">
        <f t="shared" si="382"/>
        <v>0.0007758127001</v>
      </c>
      <c r="R300" s="42">
        <f t="shared" si="383"/>
        <v>99.30402561</v>
      </c>
      <c r="S300" s="42">
        <f t="shared" si="384"/>
        <v>2782.466615</v>
      </c>
      <c r="T300" s="43">
        <f t="shared" si="385"/>
        <v>28813.68368</v>
      </c>
      <c r="U300" s="44">
        <f t="shared" si="386"/>
        <v>1293.021167</v>
      </c>
      <c r="V300" s="48">
        <f t="shared" si="387"/>
        <v>43100.70556</v>
      </c>
      <c r="W300" s="49">
        <f t="shared" si="388"/>
        <v>64651.05834</v>
      </c>
      <c r="X300" s="35"/>
      <c r="Y300" s="12">
        <v>1309.4</v>
      </c>
      <c r="Z300" s="39">
        <f t="shared" si="389"/>
        <v>0.5919866839</v>
      </c>
      <c r="AA300" s="40">
        <f t="shared" si="390"/>
        <v>1.578631157</v>
      </c>
      <c r="AB300" s="41">
        <f t="shared" si="391"/>
        <v>5.919866839</v>
      </c>
      <c r="AC300" s="42">
        <f t="shared" si="392"/>
        <v>757742.9553</v>
      </c>
      <c r="AD300" s="42">
        <f t="shared" si="393"/>
        <v>21231712.04</v>
      </c>
      <c r="AE300" s="43">
        <f t="shared" si="394"/>
        <v>219863854.4</v>
      </c>
      <c r="AF300" s="44">
        <f t="shared" si="395"/>
        <v>9866444.731</v>
      </c>
      <c r="AG300" s="48">
        <f t="shared" si="396"/>
        <v>328881491</v>
      </c>
      <c r="AH300" s="49">
        <f t="shared" si="397"/>
        <v>493322236.6</v>
      </c>
    </row>
    <row r="301" ht="13.5" customHeight="1">
      <c r="A301" s="32" t="s">
        <v>126</v>
      </c>
      <c r="B301" s="12">
        <v>0.0</v>
      </c>
      <c r="C301" s="12">
        <f t="shared" si="379"/>
        <v>0</v>
      </c>
      <c r="D301" s="12">
        <v>0.1716</v>
      </c>
      <c r="E301" s="39">
        <v>6.0</v>
      </c>
      <c r="F301" s="40">
        <v>38.0</v>
      </c>
      <c r="G301" s="41">
        <v>79.0</v>
      </c>
      <c r="H301" s="42">
        <v>0.0073</v>
      </c>
      <c r="I301" s="42">
        <v>0.4548123288</v>
      </c>
      <c r="J301" s="43">
        <v>2.313</v>
      </c>
      <c r="K301" s="44">
        <v>0.3</v>
      </c>
      <c r="L301" s="45">
        <v>2.5</v>
      </c>
      <c r="M301" s="46">
        <v>5.1</v>
      </c>
      <c r="N301" s="35"/>
      <c r="O301" s="39">
        <f t="shared" si="380"/>
        <v>0</v>
      </c>
      <c r="P301" s="40">
        <f t="shared" si="381"/>
        <v>0</v>
      </c>
      <c r="Q301" s="41">
        <f t="shared" si="382"/>
        <v>0</v>
      </c>
      <c r="R301" s="42">
        <f t="shared" si="383"/>
        <v>0</v>
      </c>
      <c r="S301" s="42">
        <f t="shared" si="384"/>
        <v>0</v>
      </c>
      <c r="T301" s="43">
        <f t="shared" si="385"/>
        <v>0</v>
      </c>
      <c r="U301" s="44">
        <f t="shared" si="386"/>
        <v>0</v>
      </c>
      <c r="V301" s="48">
        <f t="shared" si="387"/>
        <v>0</v>
      </c>
      <c r="W301" s="49">
        <f t="shared" si="388"/>
        <v>0</v>
      </c>
      <c r="X301" s="35"/>
      <c r="Y301" s="12">
        <v>1309.4</v>
      </c>
      <c r="Z301" s="39">
        <f t="shared" si="389"/>
        <v>0</v>
      </c>
      <c r="AA301" s="40">
        <f t="shared" si="390"/>
        <v>0</v>
      </c>
      <c r="AB301" s="41">
        <f t="shared" si="391"/>
        <v>0</v>
      </c>
      <c r="AC301" s="42">
        <f t="shared" si="392"/>
        <v>0</v>
      </c>
      <c r="AD301" s="42">
        <f t="shared" si="393"/>
        <v>0</v>
      </c>
      <c r="AE301" s="43">
        <f t="shared" si="394"/>
        <v>0</v>
      </c>
      <c r="AF301" s="44">
        <f t="shared" si="395"/>
        <v>0</v>
      </c>
      <c r="AG301" s="48">
        <f t="shared" si="396"/>
        <v>0</v>
      </c>
      <c r="AH301" s="49">
        <f t="shared" si="397"/>
        <v>0</v>
      </c>
    </row>
    <row r="302" ht="13.5" customHeight="1">
      <c r="A302" s="32" t="s">
        <v>127</v>
      </c>
      <c r="B302" s="12">
        <v>0.0</v>
      </c>
      <c r="C302" s="12">
        <f t="shared" si="379"/>
        <v>0</v>
      </c>
      <c r="D302" s="12">
        <v>0.1716</v>
      </c>
      <c r="E302" s="52">
        <v>8.8</v>
      </c>
      <c r="F302" s="53">
        <v>27.0</v>
      </c>
      <c r="G302" s="54">
        <v>63.0</v>
      </c>
      <c r="H302" s="55">
        <v>0.118</v>
      </c>
      <c r="I302" s="55">
        <v>0.9284059041</v>
      </c>
      <c r="J302" s="56">
        <v>3.734</v>
      </c>
      <c r="K302" s="57">
        <v>7.8</v>
      </c>
      <c r="L302" s="58">
        <v>15.0</v>
      </c>
      <c r="M302" s="59">
        <v>19.3</v>
      </c>
      <c r="N302" s="35"/>
      <c r="O302" s="39">
        <f t="shared" si="380"/>
        <v>0</v>
      </c>
      <c r="P302" s="40">
        <f t="shared" si="381"/>
        <v>0</v>
      </c>
      <c r="Q302" s="41">
        <f t="shared" si="382"/>
        <v>0</v>
      </c>
      <c r="R302" s="42">
        <f t="shared" si="383"/>
        <v>0</v>
      </c>
      <c r="S302" s="42">
        <f t="shared" si="384"/>
        <v>0</v>
      </c>
      <c r="T302" s="43">
        <f t="shared" si="385"/>
        <v>0</v>
      </c>
      <c r="U302" s="44">
        <f t="shared" si="386"/>
        <v>0</v>
      </c>
      <c r="V302" s="48">
        <f t="shared" si="387"/>
        <v>0</v>
      </c>
      <c r="W302" s="49">
        <f t="shared" si="388"/>
        <v>0</v>
      </c>
      <c r="X302" s="35"/>
      <c r="Y302" s="12">
        <v>1309.4</v>
      </c>
      <c r="Z302" s="39">
        <f t="shared" si="389"/>
        <v>0</v>
      </c>
      <c r="AA302" s="40">
        <f t="shared" si="390"/>
        <v>0</v>
      </c>
      <c r="AB302" s="41">
        <f t="shared" si="391"/>
        <v>0</v>
      </c>
      <c r="AC302" s="42">
        <f t="shared" si="392"/>
        <v>0</v>
      </c>
      <c r="AD302" s="42">
        <f t="shared" si="393"/>
        <v>0</v>
      </c>
      <c r="AE302" s="43">
        <f t="shared" si="394"/>
        <v>0</v>
      </c>
      <c r="AF302" s="44">
        <f t="shared" si="395"/>
        <v>0</v>
      </c>
      <c r="AG302" s="48">
        <f t="shared" si="396"/>
        <v>0</v>
      </c>
      <c r="AH302" s="49">
        <f t="shared" si="397"/>
        <v>0</v>
      </c>
    </row>
    <row r="303" ht="13.5" customHeight="1">
      <c r="A303" s="60" t="s">
        <v>90</v>
      </c>
      <c r="B303" s="61">
        <f>SUM(B292:B302)</f>
        <v>1581.72</v>
      </c>
      <c r="C303" s="60"/>
      <c r="D303" s="60"/>
      <c r="E303" s="60"/>
      <c r="F303" s="60"/>
      <c r="G303" s="60"/>
      <c r="H303" s="60"/>
      <c r="I303" s="60"/>
      <c r="J303" s="60"/>
      <c r="K303" s="60"/>
      <c r="L303" s="60"/>
      <c r="M303" s="60"/>
      <c r="N303" s="60"/>
      <c r="O303" s="61">
        <f t="shared" ref="O303:W303" si="398">SUM(O292:O302)</f>
        <v>0.09801837881</v>
      </c>
      <c r="P303" s="61">
        <f t="shared" si="398"/>
        <v>0.1098374479</v>
      </c>
      <c r="Q303" s="61">
        <f t="shared" si="398"/>
        <v>0.1603288919</v>
      </c>
      <c r="R303" s="61">
        <f t="shared" si="398"/>
        <v>399596.2375</v>
      </c>
      <c r="S303" s="61">
        <f t="shared" si="398"/>
        <v>1704421.732</v>
      </c>
      <c r="T303" s="61">
        <f t="shared" si="398"/>
        <v>53249351.84</v>
      </c>
      <c r="U303" s="61">
        <f t="shared" si="398"/>
        <v>145921.9367</v>
      </c>
      <c r="V303" s="61">
        <f t="shared" si="398"/>
        <v>3227894.194</v>
      </c>
      <c r="W303" s="61">
        <f t="shared" si="398"/>
        <v>6112954.442</v>
      </c>
      <c r="X303" s="60"/>
      <c r="Y303" s="35"/>
      <c r="Z303" s="61">
        <f t="shared" ref="Z303:AH303" si="399">SUM(Z292:Z302)</f>
        <v>747.932781</v>
      </c>
      <c r="AA303" s="61">
        <f t="shared" si="399"/>
        <v>838.1186149</v>
      </c>
      <c r="AB303" s="61">
        <f t="shared" si="399"/>
        <v>1223.395402</v>
      </c>
      <c r="AC303" s="61">
        <f t="shared" si="399"/>
        <v>3049133528</v>
      </c>
      <c r="AD303" s="61">
        <f t="shared" si="399"/>
        <v>13005651606</v>
      </c>
      <c r="AE303" s="61">
        <f t="shared" si="399"/>
        <v>406321103139</v>
      </c>
      <c r="AF303" s="61">
        <f t="shared" si="399"/>
        <v>1113462610</v>
      </c>
      <c r="AG303" s="61">
        <f t="shared" si="399"/>
        <v>24630563272</v>
      </c>
      <c r="AH303" s="61">
        <f t="shared" si="399"/>
        <v>46645119735</v>
      </c>
    </row>
    <row r="304" ht="13.5" customHeight="1">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c r="AA304" s="35"/>
      <c r="AB304" s="35"/>
      <c r="AC304" s="35"/>
      <c r="AD304" s="35"/>
      <c r="AE304" s="35"/>
      <c r="AF304" s="35"/>
      <c r="AG304" s="35"/>
      <c r="AH304" s="35"/>
    </row>
    <row r="305" ht="13.5" customHeight="1">
      <c r="A305" s="64" t="s">
        <v>34</v>
      </c>
      <c r="B305" s="35"/>
      <c r="C305" s="12"/>
      <c r="D305" s="12"/>
      <c r="E305" s="35"/>
      <c r="F305" s="35"/>
      <c r="G305" s="35"/>
      <c r="H305" s="35"/>
      <c r="I305" s="35"/>
      <c r="J305" s="35"/>
      <c r="K305" s="35"/>
      <c r="L305" s="35"/>
      <c r="M305" s="35"/>
      <c r="N305" s="35"/>
      <c r="O305" s="35"/>
      <c r="P305" s="35"/>
      <c r="Q305" s="35"/>
      <c r="R305" s="35"/>
      <c r="S305" s="35"/>
      <c r="T305" s="35"/>
      <c r="U305" s="35"/>
      <c r="V305" s="35"/>
      <c r="W305" s="35"/>
      <c r="X305" s="35"/>
      <c r="Y305" s="35"/>
      <c r="Z305" s="35"/>
      <c r="AA305" s="35"/>
      <c r="AB305" s="35"/>
      <c r="AC305" s="35"/>
      <c r="AD305" s="35"/>
      <c r="AE305" s="35"/>
      <c r="AF305" s="35"/>
      <c r="AG305" s="35"/>
      <c r="AH305" s="35"/>
    </row>
    <row r="306" ht="13.5" customHeight="1">
      <c r="A306" s="12" t="s">
        <v>105</v>
      </c>
      <c r="C306" s="12"/>
      <c r="D306" s="12"/>
      <c r="E306" s="36" t="s">
        <v>129</v>
      </c>
      <c r="F306" s="3"/>
      <c r="G306" s="4"/>
      <c r="H306" s="37" t="s">
        <v>130</v>
      </c>
      <c r="I306" s="3"/>
      <c r="J306" s="4"/>
      <c r="K306" s="38" t="s">
        <v>131</v>
      </c>
      <c r="L306" s="3"/>
      <c r="M306" s="4"/>
      <c r="N306" s="35"/>
      <c r="O306" s="36" t="s">
        <v>110</v>
      </c>
      <c r="P306" s="3"/>
      <c r="Q306" s="4"/>
      <c r="R306" s="37" t="s">
        <v>111</v>
      </c>
      <c r="S306" s="3"/>
      <c r="T306" s="4"/>
      <c r="U306" s="38" t="s">
        <v>112</v>
      </c>
      <c r="V306" s="3"/>
      <c r="W306" s="4"/>
      <c r="X306" s="35"/>
      <c r="Y306" s="35"/>
      <c r="Z306" s="36" t="s">
        <v>110</v>
      </c>
      <c r="AA306" s="3"/>
      <c r="AB306" s="4"/>
      <c r="AC306" s="37" t="s">
        <v>111</v>
      </c>
      <c r="AD306" s="3"/>
      <c r="AE306" s="4"/>
      <c r="AF306" s="38" t="s">
        <v>112</v>
      </c>
      <c r="AG306" s="3"/>
      <c r="AH306" s="4"/>
    </row>
    <row r="307" ht="13.5" customHeight="1">
      <c r="A307" s="12" t="s">
        <v>94</v>
      </c>
      <c r="B307" s="12" t="s">
        <v>114</v>
      </c>
      <c r="C307" s="12" t="s">
        <v>115</v>
      </c>
      <c r="D307" s="12"/>
      <c r="E307" s="39" t="s">
        <v>12</v>
      </c>
      <c r="F307" s="40" t="s">
        <v>13</v>
      </c>
      <c r="G307" s="41" t="s">
        <v>14</v>
      </c>
      <c r="H307" s="42" t="s">
        <v>12</v>
      </c>
      <c r="I307" s="42" t="s">
        <v>13</v>
      </c>
      <c r="J307" s="43" t="s">
        <v>14</v>
      </c>
      <c r="K307" s="44" t="s">
        <v>12</v>
      </c>
      <c r="L307" s="45" t="s">
        <v>116</v>
      </c>
      <c r="M307" s="46" t="s">
        <v>14</v>
      </c>
      <c r="N307" s="35"/>
      <c r="O307" s="39" t="s">
        <v>12</v>
      </c>
      <c r="P307" s="40" t="s">
        <v>13</v>
      </c>
      <c r="Q307" s="41" t="s">
        <v>14</v>
      </c>
      <c r="R307" s="42" t="s">
        <v>12</v>
      </c>
      <c r="S307" s="42" t="s">
        <v>13</v>
      </c>
      <c r="T307" s="43" t="s">
        <v>14</v>
      </c>
      <c r="U307" s="44" t="s">
        <v>12</v>
      </c>
      <c r="V307" s="45" t="s">
        <v>116</v>
      </c>
      <c r="W307" s="46" t="s">
        <v>14</v>
      </c>
      <c r="X307" s="35"/>
      <c r="Y307" s="35"/>
      <c r="Z307" s="39" t="s">
        <v>12</v>
      </c>
      <c r="AA307" s="40" t="s">
        <v>13</v>
      </c>
      <c r="AB307" s="41" t="s">
        <v>14</v>
      </c>
      <c r="AC307" s="42" t="s">
        <v>12</v>
      </c>
      <c r="AD307" s="42" t="s">
        <v>13</v>
      </c>
      <c r="AE307" s="43" t="s">
        <v>14</v>
      </c>
      <c r="AF307" s="44" t="s">
        <v>12</v>
      </c>
      <c r="AG307" s="45" t="s">
        <v>116</v>
      </c>
      <c r="AH307" s="46" t="s">
        <v>14</v>
      </c>
    </row>
    <row r="308" ht="13.5" customHeight="1">
      <c r="A308" s="47" t="s">
        <v>117</v>
      </c>
      <c r="B308" s="12">
        <v>30.298</v>
      </c>
      <c r="C308" s="12">
        <f t="shared" ref="C308:C318" si="400">B308/$B$319</f>
        <v>0.2749689165</v>
      </c>
      <c r="D308" s="12">
        <v>0.1716</v>
      </c>
      <c r="E308" s="39">
        <v>740.0</v>
      </c>
      <c r="F308" s="40">
        <v>820.0</v>
      </c>
      <c r="G308" s="41">
        <v>910.0</v>
      </c>
      <c r="H308" s="42">
        <v>0.079</v>
      </c>
      <c r="I308" s="42">
        <v>1.1480588235000002</v>
      </c>
      <c r="J308" s="43">
        <v>3.654</v>
      </c>
      <c r="K308" s="44">
        <v>0.2</v>
      </c>
      <c r="L308" s="48">
        <v>5.0</v>
      </c>
      <c r="M308" s="49">
        <v>15.0</v>
      </c>
      <c r="N308" s="35"/>
      <c r="O308" s="39">
        <f t="shared" ref="O308:O318" si="401">C308*D308*E308*10^(-3)</f>
        <v>0.03491665289</v>
      </c>
      <c r="P308" s="40">
        <f t="shared" ref="P308:P318" si="402">C308*D308*F308*10^(-3)</f>
        <v>0.03869142618</v>
      </c>
      <c r="Q308" s="41">
        <f t="shared" ref="Q308:Q318" si="403">C308*D308*G308*10^(-3)</f>
        <v>0.04293804612</v>
      </c>
      <c r="R308" s="42">
        <f t="shared" ref="R308:R318" si="404">(C308*D308*H308*3.6*10^(-3))*10^(9)</f>
        <v>13419.31903</v>
      </c>
      <c r="S308" s="42">
        <f t="shared" ref="S308:S318" si="405">(C308*D308*I308*3.6*10^(-3))*10^(9)</f>
        <v>195014.78</v>
      </c>
      <c r="T308" s="43">
        <f t="shared" ref="T308:T318" si="406">(C308*D308*J308*3.6*10^(-3))*10^(9)</f>
        <v>620685.9713</v>
      </c>
      <c r="U308" s="44">
        <f t="shared" ref="U308:U318" si="407">C308*D308*10^(-3)*K308*10^9</f>
        <v>9436.933214</v>
      </c>
      <c r="V308" s="48">
        <f t="shared" ref="V308:V318" si="408">C308*D308*10^(-3)*L308*10^9</f>
        <v>235923.3303</v>
      </c>
      <c r="W308" s="49">
        <f t="shared" ref="W308:W318" si="409">C308*D308*10^(-3)*M308*10^9</f>
        <v>707769.991</v>
      </c>
      <c r="X308" s="35"/>
      <c r="Y308" s="12">
        <v>117.1</v>
      </c>
      <c r="Z308" s="39">
        <f t="shared" ref="Z308:Z318" si="410">C308*Y308*E308*10^(-3)</f>
        <v>23.82715649</v>
      </c>
      <c r="AA308" s="40">
        <f t="shared" ref="AA308:AA318" si="411">C308*Y308*F308*10^(-3)</f>
        <v>26.4030653</v>
      </c>
      <c r="AB308" s="41">
        <f t="shared" ref="AB308:AB318" si="412">C308*Y308*G308*10^(-3)</f>
        <v>29.30096271</v>
      </c>
      <c r="AC308" s="42">
        <f t="shared" ref="AC308:AC318" si="413">(C308*Y308*H308*3.6*10^(-3))*10^(9)</f>
        <v>9157355.818</v>
      </c>
      <c r="AD308" s="42">
        <f t="shared" ref="AD308:AD318" si="414">(C308*Y308*I308*3.6*10^(-3))*10^(9)</f>
        <v>133078267.7</v>
      </c>
      <c r="AE308" s="43">
        <f t="shared" ref="AE308:AE318" si="415">(C308*Y308*J308*3.6*10^(-3))*10^(9)</f>
        <v>423556685.6</v>
      </c>
      <c r="AF308" s="44">
        <f t="shared" ref="AF308:AF318" si="416">C308*Y308*10^(-3)*K308*10^9</f>
        <v>6439772.024</v>
      </c>
      <c r="AG308" s="48">
        <f t="shared" ref="AG308:AG318" si="417">C308*Y308*10^(-3)*L308*10^9</f>
        <v>160994300.6</v>
      </c>
      <c r="AH308" s="49">
        <f t="shared" ref="AH308:AH318" si="418">C308*Y308*10^(-3)*M308*10^9</f>
        <v>482982901.8</v>
      </c>
    </row>
    <row r="309" ht="13.5" customHeight="1">
      <c r="A309" s="47" t="s">
        <v>118</v>
      </c>
      <c r="B309" s="12">
        <v>1.303</v>
      </c>
      <c r="C309" s="12">
        <f t="shared" si="400"/>
        <v>0.01182535145</v>
      </c>
      <c r="D309" s="12">
        <v>0.1716</v>
      </c>
      <c r="E309" s="39">
        <v>657.0</v>
      </c>
      <c r="F309" s="40">
        <v>702.0</v>
      </c>
      <c r="G309" s="41">
        <v>866.0</v>
      </c>
      <c r="H309" s="42">
        <v>0.214</v>
      </c>
      <c r="I309" s="42">
        <v>0.82</v>
      </c>
      <c r="J309" s="43">
        <v>2.7439999999999998</v>
      </c>
      <c r="K309" s="44">
        <v>0.1</v>
      </c>
      <c r="L309" s="45">
        <v>0.4</v>
      </c>
      <c r="M309" s="46">
        <v>0.6</v>
      </c>
      <c r="N309" s="35"/>
      <c r="O309" s="39">
        <f t="shared" si="401"/>
        <v>0.001333204313</v>
      </c>
      <c r="P309" s="40">
        <f t="shared" si="402"/>
        <v>0.001424519677</v>
      </c>
      <c r="Q309" s="41">
        <f t="shared" si="403"/>
        <v>0.001757313447</v>
      </c>
      <c r="R309" s="42">
        <f t="shared" si="404"/>
        <v>1563.31903</v>
      </c>
      <c r="S309" s="42">
        <f t="shared" si="405"/>
        <v>5990.287871</v>
      </c>
      <c r="T309" s="43">
        <f t="shared" si="406"/>
        <v>20045.54868</v>
      </c>
      <c r="U309" s="44">
        <f t="shared" si="407"/>
        <v>202.9230308</v>
      </c>
      <c r="V309" s="48">
        <f t="shared" si="408"/>
        <v>811.6921234</v>
      </c>
      <c r="W309" s="49">
        <f t="shared" si="409"/>
        <v>1217.538185</v>
      </c>
      <c r="X309" s="35"/>
      <c r="Y309" s="12">
        <v>117.1</v>
      </c>
      <c r="Z309" s="39">
        <f t="shared" si="410"/>
        <v>0.909779866</v>
      </c>
      <c r="AA309" s="40">
        <f t="shared" si="411"/>
        <v>0.9720935555</v>
      </c>
      <c r="AB309" s="41">
        <f t="shared" si="412"/>
        <v>1.199192335</v>
      </c>
      <c r="AC309" s="42">
        <f t="shared" si="413"/>
        <v>1066810.363</v>
      </c>
      <c r="AD309" s="42">
        <f t="shared" si="414"/>
        <v>4087778.028</v>
      </c>
      <c r="AE309" s="43">
        <f t="shared" si="415"/>
        <v>13679101.11</v>
      </c>
      <c r="AF309" s="44">
        <f t="shared" si="416"/>
        <v>138474.8655</v>
      </c>
      <c r="AG309" s="48">
        <f t="shared" si="417"/>
        <v>553899.4618</v>
      </c>
      <c r="AH309" s="49">
        <f t="shared" si="418"/>
        <v>830849.1927</v>
      </c>
    </row>
    <row r="310" ht="13.5" customHeight="1">
      <c r="A310" s="47" t="s">
        <v>119</v>
      </c>
      <c r="B310" s="12">
        <v>58.359</v>
      </c>
      <c r="C310" s="12">
        <f t="shared" si="400"/>
        <v>0.5296359825</v>
      </c>
      <c r="D310" s="12">
        <v>0.1716</v>
      </c>
      <c r="E310" s="39">
        <v>410.0</v>
      </c>
      <c r="F310" s="40">
        <v>490.0</v>
      </c>
      <c r="G310" s="41">
        <v>650.0</v>
      </c>
      <c r="H310" s="42">
        <v>0.076</v>
      </c>
      <c r="I310" s="42">
        <v>0.5820000000000001</v>
      </c>
      <c r="J310" s="43">
        <v>2.794</v>
      </c>
      <c r="K310" s="44">
        <v>0.1</v>
      </c>
      <c r="L310" s="45">
        <v>0.2</v>
      </c>
      <c r="M310" s="46">
        <v>1.0</v>
      </c>
      <c r="N310" s="35"/>
      <c r="O310" s="39">
        <f t="shared" si="401"/>
        <v>0.03726306918</v>
      </c>
      <c r="P310" s="40">
        <f t="shared" si="402"/>
        <v>0.04453391195</v>
      </c>
      <c r="Q310" s="41">
        <f t="shared" si="403"/>
        <v>0.05907559748</v>
      </c>
      <c r="R310" s="42">
        <f t="shared" si="404"/>
        <v>24866.28226</v>
      </c>
      <c r="S310" s="42">
        <f t="shared" si="405"/>
        <v>190423.3721</v>
      </c>
      <c r="T310" s="43">
        <f t="shared" si="406"/>
        <v>914163.0611</v>
      </c>
      <c r="U310" s="44">
        <f t="shared" si="407"/>
        <v>9088.553459</v>
      </c>
      <c r="V310" s="48">
        <f t="shared" si="408"/>
        <v>18177.10692</v>
      </c>
      <c r="W310" s="49">
        <f t="shared" si="409"/>
        <v>90885.53459</v>
      </c>
      <c r="X310" s="35"/>
      <c r="Y310" s="12">
        <v>117.1</v>
      </c>
      <c r="Z310" s="39">
        <f t="shared" si="410"/>
        <v>25.42835315</v>
      </c>
      <c r="AA310" s="40">
        <f t="shared" si="411"/>
        <v>30.38998304</v>
      </c>
      <c r="AB310" s="41">
        <f t="shared" si="412"/>
        <v>40.31324281</v>
      </c>
      <c r="AC310" s="42">
        <f t="shared" si="413"/>
        <v>16968774.2</v>
      </c>
      <c r="AD310" s="42">
        <f t="shared" si="414"/>
        <v>129945086.7</v>
      </c>
      <c r="AE310" s="43">
        <f t="shared" si="415"/>
        <v>623825725.3</v>
      </c>
      <c r="AF310" s="44">
        <f t="shared" si="416"/>
        <v>6202037.355</v>
      </c>
      <c r="AG310" s="48">
        <f t="shared" si="417"/>
        <v>12404074.71</v>
      </c>
      <c r="AH310" s="49">
        <f t="shared" si="418"/>
        <v>62020373.55</v>
      </c>
    </row>
    <row r="311" ht="13.5" customHeight="1">
      <c r="A311" s="47" t="s">
        <v>120</v>
      </c>
      <c r="B311" s="12">
        <v>3.515</v>
      </c>
      <c r="C311" s="12">
        <f t="shared" si="400"/>
        <v>0.03190031492</v>
      </c>
      <c r="D311" s="12">
        <v>0.1716</v>
      </c>
      <c r="E311" s="39">
        <v>3.7</v>
      </c>
      <c r="F311" s="40">
        <v>12.0</v>
      </c>
      <c r="G311" s="41">
        <v>110.0</v>
      </c>
      <c r="H311" s="42">
        <v>0.018</v>
      </c>
      <c r="I311" s="42">
        <v>0.2478118532</v>
      </c>
      <c r="J311" s="43">
        <v>3.004</v>
      </c>
      <c r="K311" s="44">
        <v>0.1</v>
      </c>
      <c r="L311" s="45">
        <v>0.1</v>
      </c>
      <c r="M311" s="46">
        <v>1.0</v>
      </c>
      <c r="N311" s="35"/>
      <c r="O311" s="39">
        <f t="shared" si="401"/>
        <v>0.00002025414795</v>
      </c>
      <c r="P311" s="40">
        <f t="shared" si="402"/>
        <v>0.00006568912848</v>
      </c>
      <c r="Q311" s="41">
        <f t="shared" si="403"/>
        <v>0.0006021503444</v>
      </c>
      <c r="R311" s="42">
        <f t="shared" si="404"/>
        <v>354.7212938</v>
      </c>
      <c r="S311" s="42">
        <f t="shared" si="405"/>
        <v>4883.563399</v>
      </c>
      <c r="T311" s="43">
        <f t="shared" si="406"/>
        <v>59199.04259</v>
      </c>
      <c r="U311" s="44">
        <f t="shared" si="407"/>
        <v>547.409404</v>
      </c>
      <c r="V311" s="48">
        <f t="shared" si="408"/>
        <v>547.409404</v>
      </c>
      <c r="W311" s="49">
        <f t="shared" si="409"/>
        <v>5474.09404</v>
      </c>
      <c r="X311" s="35"/>
      <c r="Y311" s="12">
        <v>117.1</v>
      </c>
      <c r="Z311" s="39">
        <f t="shared" si="410"/>
        <v>0.01382144945</v>
      </c>
      <c r="AA311" s="40">
        <f t="shared" si="411"/>
        <v>0.04482632252</v>
      </c>
      <c r="AB311" s="41">
        <f t="shared" si="412"/>
        <v>0.4109079565</v>
      </c>
      <c r="AC311" s="42">
        <f t="shared" si="413"/>
        <v>242062.1416</v>
      </c>
      <c r="AD311" s="42">
        <f t="shared" si="414"/>
        <v>3332548.217</v>
      </c>
      <c r="AE311" s="43">
        <f t="shared" si="415"/>
        <v>40397481.86</v>
      </c>
      <c r="AF311" s="44">
        <f t="shared" si="416"/>
        <v>373552.6877</v>
      </c>
      <c r="AG311" s="48">
        <f t="shared" si="417"/>
        <v>373552.6877</v>
      </c>
      <c r="AH311" s="49">
        <f t="shared" si="418"/>
        <v>3735526.877</v>
      </c>
    </row>
    <row r="312" ht="13.5" customHeight="1">
      <c r="A312" s="47" t="s">
        <v>121</v>
      </c>
      <c r="B312" s="12">
        <v>0.072</v>
      </c>
      <c r="C312" s="12">
        <f t="shared" si="400"/>
        <v>0.0006534346157</v>
      </c>
      <c r="D312" s="12">
        <v>0.1716</v>
      </c>
      <c r="E312" s="39">
        <v>1.0</v>
      </c>
      <c r="F312" s="40">
        <v>24.0</v>
      </c>
      <c r="G312" s="41">
        <v>2200.0</v>
      </c>
      <c r="H312" s="42">
        <v>0.3</v>
      </c>
      <c r="I312" s="42">
        <v>9.305266939500001</v>
      </c>
      <c r="J312" s="43">
        <v>851.554</v>
      </c>
      <c r="K312" s="44">
        <v>3.3</v>
      </c>
      <c r="L312" s="48">
        <v>10.0</v>
      </c>
      <c r="M312" s="49">
        <v>16.9</v>
      </c>
      <c r="N312" s="35"/>
      <c r="O312" s="39">
        <f t="shared" si="401"/>
        <v>0.0000001121293801</v>
      </c>
      <c r="P312" s="40">
        <f t="shared" si="402"/>
        <v>0.000002691105121</v>
      </c>
      <c r="Q312" s="41">
        <f t="shared" si="403"/>
        <v>0.0002466846361</v>
      </c>
      <c r="R312" s="42">
        <f t="shared" si="404"/>
        <v>121.0997305</v>
      </c>
      <c r="S312" s="42">
        <f t="shared" si="405"/>
        <v>3756.217727</v>
      </c>
      <c r="T312" s="43">
        <f t="shared" si="406"/>
        <v>343743.1996</v>
      </c>
      <c r="U312" s="44">
        <f t="shared" si="407"/>
        <v>370.0269542</v>
      </c>
      <c r="V312" s="48">
        <f t="shared" si="408"/>
        <v>1121.293801</v>
      </c>
      <c r="W312" s="49">
        <f t="shared" si="409"/>
        <v>1894.986523</v>
      </c>
      <c r="X312" s="35"/>
      <c r="Y312" s="12">
        <v>117.1</v>
      </c>
      <c r="Z312" s="39">
        <f t="shared" si="410"/>
        <v>0.0000765171935</v>
      </c>
      <c r="AA312" s="40">
        <f t="shared" si="411"/>
        <v>0.001836412644</v>
      </c>
      <c r="AB312" s="41">
        <f t="shared" si="412"/>
        <v>0.1683378257</v>
      </c>
      <c r="AC312" s="42">
        <f t="shared" si="413"/>
        <v>82638.56898</v>
      </c>
      <c r="AD312" s="42">
        <f t="shared" si="414"/>
        <v>2563246.479</v>
      </c>
      <c r="AE312" s="43">
        <f t="shared" si="415"/>
        <v>234570679.9</v>
      </c>
      <c r="AF312" s="44">
        <f t="shared" si="416"/>
        <v>252506.7385</v>
      </c>
      <c r="AG312" s="48">
        <f t="shared" si="417"/>
        <v>765171.935</v>
      </c>
      <c r="AH312" s="49">
        <f t="shared" si="418"/>
        <v>1293140.57</v>
      </c>
    </row>
    <row r="313" ht="13.5" customHeight="1">
      <c r="A313" s="47" t="s">
        <v>122</v>
      </c>
      <c r="B313" s="12">
        <v>2.383</v>
      </c>
      <c r="C313" s="12">
        <f t="shared" si="400"/>
        <v>0.02162687068</v>
      </c>
      <c r="D313" s="12">
        <v>0.1716</v>
      </c>
      <c r="E313" s="39">
        <v>130.0</v>
      </c>
      <c r="F313" s="40">
        <v>230.0</v>
      </c>
      <c r="G313" s="50">
        <v>420.0</v>
      </c>
      <c r="H313" s="42">
        <v>20.0</v>
      </c>
      <c r="I313" s="42">
        <v>35.2904137931</v>
      </c>
      <c r="J313" s="43">
        <v>65.554</v>
      </c>
      <c r="K313" s="44">
        <v>13.0</v>
      </c>
      <c r="L313" s="48">
        <v>500.0</v>
      </c>
      <c r="M313" s="49">
        <v>810.0</v>
      </c>
      <c r="N313" s="35"/>
      <c r="O313" s="39">
        <f t="shared" si="401"/>
        <v>0.0004824522312</v>
      </c>
      <c r="P313" s="40">
        <f t="shared" si="402"/>
        <v>0.0008535693321</v>
      </c>
      <c r="Q313" s="41">
        <f t="shared" si="403"/>
        <v>0.001558691824</v>
      </c>
      <c r="R313" s="42">
        <f t="shared" si="404"/>
        <v>267204.3127</v>
      </c>
      <c r="S313" s="42">
        <f t="shared" si="405"/>
        <v>471487.5381</v>
      </c>
      <c r="T313" s="43">
        <f t="shared" si="406"/>
        <v>875815.5756</v>
      </c>
      <c r="U313" s="44">
        <f t="shared" si="407"/>
        <v>48245.22312</v>
      </c>
      <c r="V313" s="48">
        <f t="shared" si="408"/>
        <v>1855585.505</v>
      </c>
      <c r="W313" s="49">
        <f t="shared" si="409"/>
        <v>3006048.518</v>
      </c>
      <c r="X313" s="35"/>
      <c r="Y313" s="12">
        <v>117.1</v>
      </c>
      <c r="Z313" s="39">
        <f t="shared" si="410"/>
        <v>0.3292258524</v>
      </c>
      <c r="AA313" s="40">
        <f t="shared" si="411"/>
        <v>0.5824765081</v>
      </c>
      <c r="AB313" s="41">
        <f t="shared" si="412"/>
        <v>1.063652754</v>
      </c>
      <c r="AC313" s="42">
        <f t="shared" si="413"/>
        <v>182340472.1</v>
      </c>
      <c r="AD313" s="42">
        <f t="shared" si="414"/>
        <v>321743535.6</v>
      </c>
      <c r="AE313" s="43">
        <f t="shared" si="415"/>
        <v>597657365.4</v>
      </c>
      <c r="AF313" s="44">
        <f t="shared" si="416"/>
        <v>32922585.24</v>
      </c>
      <c r="AG313" s="48">
        <f t="shared" si="417"/>
        <v>1266253279</v>
      </c>
      <c r="AH313" s="49">
        <f t="shared" si="418"/>
        <v>2051330311</v>
      </c>
    </row>
    <row r="314" ht="13.5" customHeight="1">
      <c r="A314" s="32" t="s">
        <v>123</v>
      </c>
      <c r="B314" s="12">
        <v>0.0</v>
      </c>
      <c r="C314" s="12">
        <f t="shared" si="400"/>
        <v>0</v>
      </c>
      <c r="D314" s="12">
        <v>0.1716</v>
      </c>
      <c r="E314" s="39">
        <v>7.0</v>
      </c>
      <c r="F314" s="40">
        <v>11.0</v>
      </c>
      <c r="G314" s="41">
        <v>56.0</v>
      </c>
      <c r="H314" s="42">
        <v>2.0E-4</v>
      </c>
      <c r="I314" s="42">
        <v>0.11828163270000001</v>
      </c>
      <c r="J314" s="43">
        <v>1.5552000000000001</v>
      </c>
      <c r="K314" s="44">
        <v>0.3</v>
      </c>
      <c r="L314" s="48">
        <v>1.0</v>
      </c>
      <c r="M314" s="49">
        <v>1.3</v>
      </c>
      <c r="N314" s="35"/>
      <c r="O314" s="39">
        <f t="shared" si="401"/>
        <v>0</v>
      </c>
      <c r="P314" s="40">
        <f t="shared" si="402"/>
        <v>0</v>
      </c>
      <c r="Q314" s="41">
        <f t="shared" si="403"/>
        <v>0</v>
      </c>
      <c r="R314" s="42">
        <f t="shared" si="404"/>
        <v>0</v>
      </c>
      <c r="S314" s="42">
        <f t="shared" si="405"/>
        <v>0</v>
      </c>
      <c r="T314" s="43">
        <f t="shared" si="406"/>
        <v>0</v>
      </c>
      <c r="U314" s="44">
        <f t="shared" si="407"/>
        <v>0</v>
      </c>
      <c r="V314" s="48">
        <f t="shared" si="408"/>
        <v>0</v>
      </c>
      <c r="W314" s="49">
        <f t="shared" si="409"/>
        <v>0</v>
      </c>
      <c r="X314" s="35"/>
      <c r="Y314" s="12">
        <v>117.1</v>
      </c>
      <c r="Z314" s="39">
        <f t="shared" si="410"/>
        <v>0</v>
      </c>
      <c r="AA314" s="40">
        <f t="shared" si="411"/>
        <v>0</v>
      </c>
      <c r="AB314" s="41">
        <f t="shared" si="412"/>
        <v>0</v>
      </c>
      <c r="AC314" s="42">
        <f t="shared" si="413"/>
        <v>0</v>
      </c>
      <c r="AD314" s="42">
        <f t="shared" si="414"/>
        <v>0</v>
      </c>
      <c r="AE314" s="43">
        <f t="shared" si="415"/>
        <v>0</v>
      </c>
      <c r="AF314" s="44">
        <f t="shared" si="416"/>
        <v>0</v>
      </c>
      <c r="AG314" s="48">
        <f t="shared" si="417"/>
        <v>0</v>
      </c>
      <c r="AH314" s="49">
        <f t="shared" si="418"/>
        <v>0</v>
      </c>
    </row>
    <row r="315" ht="13.5" customHeight="1">
      <c r="A315" s="32" t="s">
        <v>124</v>
      </c>
      <c r="B315" s="12">
        <v>10.564</v>
      </c>
      <c r="C315" s="12">
        <f t="shared" si="400"/>
        <v>0.09587337889</v>
      </c>
      <c r="D315" s="12">
        <v>0.1716</v>
      </c>
      <c r="E315" s="39">
        <v>8.0</v>
      </c>
      <c r="F315" s="40">
        <v>12.0</v>
      </c>
      <c r="G315" s="41">
        <v>35.0</v>
      </c>
      <c r="H315" s="42">
        <v>2.0E-4</v>
      </c>
      <c r="I315" s="42">
        <v>0.11834814810000001</v>
      </c>
      <c r="J315" s="43">
        <v>1.5552000000000001</v>
      </c>
      <c r="K315" s="44">
        <v>0.3</v>
      </c>
      <c r="L315" s="48">
        <v>1.0</v>
      </c>
      <c r="M315" s="49">
        <v>1.3</v>
      </c>
      <c r="N315" s="35"/>
      <c r="O315" s="39">
        <f t="shared" si="401"/>
        <v>0.0001316149745</v>
      </c>
      <c r="P315" s="40">
        <f t="shared" si="402"/>
        <v>0.0001974224618</v>
      </c>
      <c r="Q315" s="41">
        <f t="shared" si="403"/>
        <v>0.0005758155136</v>
      </c>
      <c r="R315" s="42">
        <f t="shared" si="404"/>
        <v>11.84534771</v>
      </c>
      <c r="S315" s="42">
        <f t="shared" si="405"/>
        <v>7009.374825</v>
      </c>
      <c r="T315" s="43">
        <f t="shared" si="406"/>
        <v>92109.42378</v>
      </c>
      <c r="U315" s="44">
        <f t="shared" si="407"/>
        <v>4935.561545</v>
      </c>
      <c r="V315" s="48">
        <f t="shared" si="408"/>
        <v>16451.87182</v>
      </c>
      <c r="W315" s="49">
        <f t="shared" si="409"/>
        <v>21387.43336</v>
      </c>
      <c r="X315" s="35"/>
      <c r="Y315" s="12">
        <v>117.1</v>
      </c>
      <c r="Z315" s="39">
        <f t="shared" si="410"/>
        <v>0.08981418135</v>
      </c>
      <c r="AA315" s="40">
        <f t="shared" si="411"/>
        <v>0.134721272</v>
      </c>
      <c r="AB315" s="41">
        <f t="shared" si="412"/>
        <v>0.3929370434</v>
      </c>
      <c r="AC315" s="42">
        <f t="shared" si="413"/>
        <v>8083.276321</v>
      </c>
      <c r="AD315" s="42">
        <f t="shared" si="414"/>
        <v>4783203.916</v>
      </c>
      <c r="AE315" s="43">
        <f t="shared" si="415"/>
        <v>62855556.67</v>
      </c>
      <c r="AF315" s="44">
        <f t="shared" si="416"/>
        <v>3368031.8</v>
      </c>
      <c r="AG315" s="48">
        <f t="shared" si="417"/>
        <v>11226772.67</v>
      </c>
      <c r="AH315" s="49">
        <f t="shared" si="418"/>
        <v>14594804.47</v>
      </c>
    </row>
    <row r="316" ht="13.5" customHeight="1">
      <c r="A316" s="32" t="s">
        <v>125</v>
      </c>
      <c r="B316" s="12">
        <v>3.693</v>
      </c>
      <c r="C316" s="12">
        <f t="shared" si="400"/>
        <v>0.0335157505</v>
      </c>
      <c r="D316" s="12">
        <v>0.1716</v>
      </c>
      <c r="E316" s="39">
        <v>18.0</v>
      </c>
      <c r="F316" s="40">
        <v>48.0</v>
      </c>
      <c r="G316" s="41">
        <v>180.0</v>
      </c>
      <c r="H316" s="42">
        <v>0.0064</v>
      </c>
      <c r="I316" s="42">
        <v>0.17932592590000002</v>
      </c>
      <c r="J316" s="43">
        <v>1.857</v>
      </c>
      <c r="K316" s="44">
        <v>0.3</v>
      </c>
      <c r="L316" s="45">
        <v>10.0</v>
      </c>
      <c r="M316" s="46">
        <v>15.0</v>
      </c>
      <c r="N316" s="35"/>
      <c r="O316" s="39">
        <f t="shared" si="401"/>
        <v>0.0001035234501</v>
      </c>
      <c r="P316" s="40">
        <f t="shared" si="402"/>
        <v>0.0002760625337</v>
      </c>
      <c r="Q316" s="41">
        <f t="shared" si="403"/>
        <v>0.001035234501</v>
      </c>
      <c r="R316" s="42">
        <f t="shared" si="404"/>
        <v>132.5100162</v>
      </c>
      <c r="S316" s="42">
        <f t="shared" si="405"/>
        <v>3712.88771</v>
      </c>
      <c r="T316" s="43">
        <f t="shared" si="406"/>
        <v>38448.60938</v>
      </c>
      <c r="U316" s="44">
        <f t="shared" si="407"/>
        <v>1725.390836</v>
      </c>
      <c r="V316" s="48">
        <f t="shared" si="408"/>
        <v>57513.02785</v>
      </c>
      <c r="W316" s="49">
        <f t="shared" si="409"/>
        <v>86269.54178</v>
      </c>
      <c r="X316" s="35"/>
      <c r="Y316" s="12">
        <v>117.1</v>
      </c>
      <c r="Z316" s="39">
        <f t="shared" si="410"/>
        <v>0.0706444989</v>
      </c>
      <c r="AA316" s="40">
        <f t="shared" si="411"/>
        <v>0.1883853304</v>
      </c>
      <c r="AB316" s="41">
        <f t="shared" si="412"/>
        <v>0.706444989</v>
      </c>
      <c r="AC316" s="42">
        <f t="shared" si="413"/>
        <v>90424.95859</v>
      </c>
      <c r="AD316" s="42">
        <f t="shared" si="414"/>
        <v>2533678.035</v>
      </c>
      <c r="AE316" s="43">
        <f t="shared" si="415"/>
        <v>26237366.89</v>
      </c>
      <c r="AF316" s="44">
        <f t="shared" si="416"/>
        <v>1177408.315</v>
      </c>
      <c r="AG316" s="48">
        <f t="shared" si="417"/>
        <v>39246943.83</v>
      </c>
      <c r="AH316" s="49">
        <f t="shared" si="418"/>
        <v>58870415.75</v>
      </c>
    </row>
    <row r="317" ht="13.5" customHeight="1">
      <c r="A317" s="32" t="s">
        <v>126</v>
      </c>
      <c r="B317" s="12">
        <v>0.0</v>
      </c>
      <c r="C317" s="12">
        <f t="shared" si="400"/>
        <v>0</v>
      </c>
      <c r="D317" s="12">
        <v>0.1716</v>
      </c>
      <c r="E317" s="39">
        <v>6.0</v>
      </c>
      <c r="F317" s="40">
        <v>38.0</v>
      </c>
      <c r="G317" s="41">
        <v>79.0</v>
      </c>
      <c r="H317" s="42">
        <v>0.0073</v>
      </c>
      <c r="I317" s="42">
        <v>0.4548123288</v>
      </c>
      <c r="J317" s="43">
        <v>2.313</v>
      </c>
      <c r="K317" s="44">
        <v>0.3</v>
      </c>
      <c r="L317" s="45">
        <v>2.5</v>
      </c>
      <c r="M317" s="46">
        <v>5.1</v>
      </c>
      <c r="N317" s="35"/>
      <c r="O317" s="39">
        <f t="shared" si="401"/>
        <v>0</v>
      </c>
      <c r="P317" s="40">
        <f t="shared" si="402"/>
        <v>0</v>
      </c>
      <c r="Q317" s="41">
        <f t="shared" si="403"/>
        <v>0</v>
      </c>
      <c r="R317" s="42">
        <f t="shared" si="404"/>
        <v>0</v>
      </c>
      <c r="S317" s="42">
        <f t="shared" si="405"/>
        <v>0</v>
      </c>
      <c r="T317" s="43">
        <f t="shared" si="406"/>
        <v>0</v>
      </c>
      <c r="U317" s="44">
        <f t="shared" si="407"/>
        <v>0</v>
      </c>
      <c r="V317" s="48">
        <f t="shared" si="408"/>
        <v>0</v>
      </c>
      <c r="W317" s="49">
        <f t="shared" si="409"/>
        <v>0</v>
      </c>
      <c r="X317" s="35"/>
      <c r="Y317" s="12">
        <v>117.1</v>
      </c>
      <c r="Z317" s="39">
        <f t="shared" si="410"/>
        <v>0</v>
      </c>
      <c r="AA317" s="40">
        <f t="shared" si="411"/>
        <v>0</v>
      </c>
      <c r="AB317" s="41">
        <f t="shared" si="412"/>
        <v>0</v>
      </c>
      <c r="AC317" s="42">
        <f t="shared" si="413"/>
        <v>0</v>
      </c>
      <c r="AD317" s="42">
        <f t="shared" si="414"/>
        <v>0</v>
      </c>
      <c r="AE317" s="43">
        <f t="shared" si="415"/>
        <v>0</v>
      </c>
      <c r="AF317" s="44">
        <f t="shared" si="416"/>
        <v>0</v>
      </c>
      <c r="AG317" s="48">
        <f t="shared" si="417"/>
        <v>0</v>
      </c>
      <c r="AH317" s="49">
        <f t="shared" si="418"/>
        <v>0</v>
      </c>
    </row>
    <row r="318" ht="13.5" customHeight="1">
      <c r="A318" s="32" t="s">
        <v>127</v>
      </c>
      <c r="B318" s="12">
        <v>0.0</v>
      </c>
      <c r="C318" s="12">
        <f t="shared" si="400"/>
        <v>0</v>
      </c>
      <c r="D318" s="12">
        <v>0.1716</v>
      </c>
      <c r="E318" s="52">
        <v>8.8</v>
      </c>
      <c r="F318" s="53">
        <v>27.0</v>
      </c>
      <c r="G318" s="54">
        <v>63.0</v>
      </c>
      <c r="H318" s="55">
        <v>0.118</v>
      </c>
      <c r="I318" s="55">
        <v>0.9284059041</v>
      </c>
      <c r="J318" s="56">
        <v>3.734</v>
      </c>
      <c r="K318" s="57">
        <v>7.8</v>
      </c>
      <c r="L318" s="58">
        <v>15.0</v>
      </c>
      <c r="M318" s="59">
        <v>19.3</v>
      </c>
      <c r="N318" s="35"/>
      <c r="O318" s="39">
        <f t="shared" si="401"/>
        <v>0</v>
      </c>
      <c r="P318" s="40">
        <f t="shared" si="402"/>
        <v>0</v>
      </c>
      <c r="Q318" s="41">
        <f t="shared" si="403"/>
        <v>0</v>
      </c>
      <c r="R318" s="42">
        <f t="shared" si="404"/>
        <v>0</v>
      </c>
      <c r="S318" s="42">
        <f t="shared" si="405"/>
        <v>0</v>
      </c>
      <c r="T318" s="43">
        <f t="shared" si="406"/>
        <v>0</v>
      </c>
      <c r="U318" s="44">
        <f t="shared" si="407"/>
        <v>0</v>
      </c>
      <c r="V318" s="48">
        <f t="shared" si="408"/>
        <v>0</v>
      </c>
      <c r="W318" s="49">
        <f t="shared" si="409"/>
        <v>0</v>
      </c>
      <c r="X318" s="35"/>
      <c r="Y318" s="12">
        <v>117.1</v>
      </c>
      <c r="Z318" s="39">
        <f t="shared" si="410"/>
        <v>0</v>
      </c>
      <c r="AA318" s="40">
        <f t="shared" si="411"/>
        <v>0</v>
      </c>
      <c r="AB318" s="41">
        <f t="shared" si="412"/>
        <v>0</v>
      </c>
      <c r="AC318" s="42">
        <f t="shared" si="413"/>
        <v>0</v>
      </c>
      <c r="AD318" s="42">
        <f t="shared" si="414"/>
        <v>0</v>
      </c>
      <c r="AE318" s="43">
        <f t="shared" si="415"/>
        <v>0</v>
      </c>
      <c r="AF318" s="44">
        <f t="shared" si="416"/>
        <v>0</v>
      </c>
      <c r="AG318" s="48">
        <f t="shared" si="417"/>
        <v>0</v>
      </c>
      <c r="AH318" s="49">
        <f t="shared" si="418"/>
        <v>0</v>
      </c>
    </row>
    <row r="319" ht="13.5" customHeight="1">
      <c r="A319" s="60" t="s">
        <v>90</v>
      </c>
      <c r="B319" s="21">
        <f>SUM(B308:B318)</f>
        <v>110.187</v>
      </c>
      <c r="C319" s="60"/>
      <c r="D319" s="60"/>
      <c r="E319" s="60"/>
      <c r="F319" s="60"/>
      <c r="G319" s="60"/>
      <c r="H319" s="60"/>
      <c r="I319" s="60"/>
      <c r="J319" s="60"/>
      <c r="K319" s="60"/>
      <c r="L319" s="60"/>
      <c r="M319" s="60"/>
      <c r="N319" s="60"/>
      <c r="O319" s="61">
        <f t="shared" ref="O319:W319" si="419">SUM(O308:O318)</f>
        <v>0.07425088332</v>
      </c>
      <c r="P319" s="61">
        <f t="shared" si="419"/>
        <v>0.08604529236</v>
      </c>
      <c r="Q319" s="61">
        <f t="shared" si="419"/>
        <v>0.1077895339</v>
      </c>
      <c r="R319" s="61">
        <f t="shared" si="419"/>
        <v>307673.4094</v>
      </c>
      <c r="S319" s="61">
        <f t="shared" si="419"/>
        <v>882278.0216</v>
      </c>
      <c r="T319" s="61">
        <f t="shared" si="419"/>
        <v>2964210.432</v>
      </c>
      <c r="U319" s="61">
        <f t="shared" si="419"/>
        <v>74552.02156</v>
      </c>
      <c r="V319" s="61">
        <f t="shared" si="419"/>
        <v>2186131.237</v>
      </c>
      <c r="W319" s="61">
        <f t="shared" si="419"/>
        <v>3920947.637</v>
      </c>
      <c r="X319" s="60"/>
      <c r="Y319" s="12"/>
      <c r="Z319" s="61">
        <f t="shared" ref="Z319:AH319" si="420">SUM(Z308:Z318)</f>
        <v>50.66887201</v>
      </c>
      <c r="AA319" s="61">
        <f t="shared" si="420"/>
        <v>58.71738774</v>
      </c>
      <c r="AB319" s="61">
        <f t="shared" si="420"/>
        <v>73.55567842</v>
      </c>
      <c r="AC319" s="61">
        <f t="shared" si="420"/>
        <v>209956621.4</v>
      </c>
      <c r="AD319" s="61">
        <f t="shared" si="420"/>
        <v>602067344.6</v>
      </c>
      <c r="AE319" s="61">
        <f t="shared" si="420"/>
        <v>2022779963</v>
      </c>
      <c r="AF319" s="61">
        <f t="shared" si="420"/>
        <v>50874369.03</v>
      </c>
      <c r="AG319" s="61">
        <f t="shared" si="420"/>
        <v>1491817994</v>
      </c>
      <c r="AH319" s="61">
        <f t="shared" si="420"/>
        <v>2675658323</v>
      </c>
    </row>
    <row r="320" ht="13.5" customHeight="1">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c r="AA320" s="35"/>
      <c r="AB320" s="35"/>
      <c r="AC320" s="35"/>
      <c r="AD320" s="35"/>
      <c r="AE320" s="35"/>
      <c r="AF320" s="35"/>
      <c r="AG320" s="35"/>
      <c r="AH320" s="35"/>
    </row>
    <row r="321" ht="13.5" customHeight="1">
      <c r="A321" s="64" t="s">
        <v>136</v>
      </c>
      <c r="B321" s="35"/>
      <c r="C321" s="12"/>
      <c r="D321" s="12"/>
      <c r="E321" s="35"/>
      <c r="F321" s="35"/>
      <c r="G321" s="35"/>
      <c r="H321" s="35"/>
      <c r="I321" s="35"/>
      <c r="J321" s="35"/>
      <c r="K321" s="35"/>
      <c r="L321" s="35"/>
      <c r="M321" s="35"/>
      <c r="N321" s="35"/>
      <c r="O321" s="35"/>
      <c r="P321" s="35"/>
      <c r="Q321" s="35"/>
      <c r="R321" s="35"/>
      <c r="S321" s="35"/>
      <c r="T321" s="35"/>
      <c r="U321" s="35"/>
      <c r="V321" s="35"/>
      <c r="W321" s="35"/>
      <c r="X321" s="35"/>
      <c r="Y321" s="35"/>
      <c r="Z321" s="35"/>
      <c r="AA321" s="35"/>
      <c r="AB321" s="35"/>
      <c r="AC321" s="35"/>
      <c r="AD321" s="35"/>
      <c r="AE321" s="35"/>
      <c r="AF321" s="35"/>
      <c r="AG321" s="35"/>
      <c r="AH321" s="35"/>
    </row>
    <row r="322" ht="13.5" customHeight="1">
      <c r="A322" s="12" t="s">
        <v>105</v>
      </c>
      <c r="C322" s="12"/>
      <c r="D322" s="12"/>
      <c r="E322" s="36" t="s">
        <v>129</v>
      </c>
      <c r="F322" s="3"/>
      <c r="G322" s="4"/>
      <c r="H322" s="37" t="s">
        <v>130</v>
      </c>
      <c r="I322" s="3"/>
      <c r="J322" s="4"/>
      <c r="K322" s="38" t="s">
        <v>131</v>
      </c>
      <c r="L322" s="3"/>
      <c r="M322" s="4"/>
      <c r="N322" s="35"/>
      <c r="O322" s="36" t="s">
        <v>110</v>
      </c>
      <c r="P322" s="3"/>
      <c r="Q322" s="4"/>
      <c r="R322" s="37" t="s">
        <v>111</v>
      </c>
      <c r="S322" s="3"/>
      <c r="T322" s="4"/>
      <c r="U322" s="38" t="s">
        <v>112</v>
      </c>
      <c r="V322" s="3"/>
      <c r="W322" s="4"/>
      <c r="X322" s="35"/>
      <c r="Y322" s="35"/>
      <c r="Z322" s="36" t="s">
        <v>110</v>
      </c>
      <c r="AA322" s="3"/>
      <c r="AB322" s="4"/>
      <c r="AC322" s="37" t="s">
        <v>111</v>
      </c>
      <c r="AD322" s="3"/>
      <c r="AE322" s="4"/>
      <c r="AF322" s="38" t="s">
        <v>112</v>
      </c>
      <c r="AG322" s="3"/>
      <c r="AH322" s="4"/>
    </row>
    <row r="323" ht="13.5" customHeight="1">
      <c r="A323" s="12" t="s">
        <v>94</v>
      </c>
      <c r="B323" s="12" t="s">
        <v>114</v>
      </c>
      <c r="C323" s="12" t="s">
        <v>115</v>
      </c>
      <c r="D323" s="12"/>
      <c r="E323" s="39" t="s">
        <v>12</v>
      </c>
      <c r="F323" s="40" t="s">
        <v>13</v>
      </c>
      <c r="G323" s="41" t="s">
        <v>14</v>
      </c>
      <c r="H323" s="42" t="s">
        <v>12</v>
      </c>
      <c r="I323" s="42" t="s">
        <v>13</v>
      </c>
      <c r="J323" s="43" t="s">
        <v>14</v>
      </c>
      <c r="K323" s="44" t="s">
        <v>12</v>
      </c>
      <c r="L323" s="45" t="s">
        <v>116</v>
      </c>
      <c r="M323" s="46" t="s">
        <v>14</v>
      </c>
      <c r="N323" s="35"/>
      <c r="O323" s="39" t="s">
        <v>12</v>
      </c>
      <c r="P323" s="40" t="s">
        <v>13</v>
      </c>
      <c r="Q323" s="41" t="s">
        <v>14</v>
      </c>
      <c r="R323" s="42" t="s">
        <v>12</v>
      </c>
      <c r="S323" s="42" t="s">
        <v>13</v>
      </c>
      <c r="T323" s="43" t="s">
        <v>14</v>
      </c>
      <c r="U323" s="44" t="s">
        <v>12</v>
      </c>
      <c r="V323" s="45" t="s">
        <v>116</v>
      </c>
      <c r="W323" s="46" t="s">
        <v>14</v>
      </c>
      <c r="X323" s="35"/>
      <c r="Y323" s="35"/>
      <c r="Z323" s="39" t="s">
        <v>12</v>
      </c>
      <c r="AA323" s="40" t="s">
        <v>13</v>
      </c>
      <c r="AB323" s="41" t="s">
        <v>14</v>
      </c>
      <c r="AC323" s="42" t="s">
        <v>12</v>
      </c>
      <c r="AD323" s="42" t="s">
        <v>13</v>
      </c>
      <c r="AE323" s="43" t="s">
        <v>14</v>
      </c>
      <c r="AF323" s="44" t="s">
        <v>12</v>
      </c>
      <c r="AG323" s="45" t="s">
        <v>116</v>
      </c>
      <c r="AH323" s="46" t="s">
        <v>14</v>
      </c>
    </row>
    <row r="324" ht="13.5" customHeight="1">
      <c r="A324" s="47" t="s">
        <v>117</v>
      </c>
      <c r="B324" s="12">
        <v>0.012</v>
      </c>
      <c r="C324" s="12">
        <f t="shared" ref="C324:C334" si="421">B324/$B$335</f>
        <v>0.0009878169246</v>
      </c>
      <c r="D324" s="12">
        <v>0.1716</v>
      </c>
      <c r="E324" s="39">
        <v>740.0</v>
      </c>
      <c r="F324" s="40">
        <v>820.0</v>
      </c>
      <c r="G324" s="41">
        <v>910.0</v>
      </c>
      <c r="H324" s="42">
        <v>0.079</v>
      </c>
      <c r="I324" s="42">
        <v>1.1480588235000002</v>
      </c>
      <c r="J324" s="43">
        <v>3.654</v>
      </c>
      <c r="K324" s="44">
        <v>0.2</v>
      </c>
      <c r="L324" s="48">
        <v>5.0</v>
      </c>
      <c r="M324" s="49">
        <v>15.0</v>
      </c>
      <c r="N324" s="35"/>
      <c r="O324" s="39">
        <f t="shared" ref="O324:O334" si="422">C324*D324*E324*10^(-3)</f>
        <v>0.0001254369444</v>
      </c>
      <c r="P324" s="40">
        <f t="shared" ref="P324:P334" si="423">C324*D324*F324*10^(-3)</f>
        <v>0.0001389976951</v>
      </c>
      <c r="Q324" s="41">
        <f t="shared" ref="Q324:Q334" si="424">C324*D324*G324*10^(-3)</f>
        <v>0.0001542535397</v>
      </c>
      <c r="R324" s="42">
        <f t="shared" ref="R324:R334" si="425">(C324*D324*H324*3.6*10^(-3))*10^(9)</f>
        <v>48.20846888</v>
      </c>
      <c r="S324" s="42">
        <f t="shared" ref="S324:S334" si="426">(C324*D324*I324*3.6*10^(-3))*10^(9)</f>
        <v>700.5842794</v>
      </c>
      <c r="T324" s="43">
        <f t="shared" ref="T324:T334" si="427">(C324*D324*J324*3.6*10^(-3))*10^(9)</f>
        <v>2229.794244</v>
      </c>
      <c r="U324" s="44">
        <f t="shared" ref="U324:U334" si="428">C324*D324*10^(-3)*K324*10^9</f>
        <v>33.90187685</v>
      </c>
      <c r="V324" s="48">
        <f t="shared" ref="V324:V334" si="429">C324*D324*10^(-3)*L324*10^9</f>
        <v>847.5469213</v>
      </c>
      <c r="W324" s="49">
        <f t="shared" ref="W324:W334" si="430">C324*D324*10^(-3)*M324*10^9</f>
        <v>2542.640764</v>
      </c>
      <c r="X324" s="35"/>
      <c r="Y324" s="12">
        <v>12.2</v>
      </c>
      <c r="Z324" s="39">
        <f t="shared" ref="Z324:Z334" si="431">C324*Y324*E324*10^(-3)</f>
        <v>0.008918011195</v>
      </c>
      <c r="AA324" s="40">
        <f t="shared" ref="AA324:AA334" si="432">C324*Y324*F324*10^(-3)</f>
        <v>0.009882120514</v>
      </c>
      <c r="AB324" s="41">
        <f t="shared" ref="AB324:AB334" si="433">C324*Y324*G324*10^(-3)</f>
        <v>0.0109667435</v>
      </c>
      <c r="AC324" s="42">
        <f t="shared" ref="AC324:AC334" si="434">(C324*Y324*H324*3.6*10^(-3))*10^(9)</f>
        <v>3427.408627</v>
      </c>
      <c r="AD324" s="42">
        <f t="shared" ref="AD324:AD334" si="435">(C324*Y324*I324*3.6*10^(-3))*10^(9)</f>
        <v>49808.43944</v>
      </c>
      <c r="AE324" s="43">
        <f t="shared" ref="AE324:AE334" si="436">(C324*Y324*J324*3.6*10^(-3))*10^(9)</f>
        <v>158528.4952</v>
      </c>
      <c r="AF324" s="44">
        <f t="shared" ref="AF324:AF334" si="437">C324*Y324*10^(-3)*K324*10^9</f>
        <v>2410.273296</v>
      </c>
      <c r="AG324" s="48">
        <f t="shared" ref="AG324:AG334" si="438">C324*Y324*10^(-3)*L324*10^9</f>
        <v>60256.8324</v>
      </c>
      <c r="AH324" s="49">
        <f t="shared" ref="AH324:AH334" si="439">C324*Y324*10^(-3)*M324*10^9</f>
        <v>180770.4972</v>
      </c>
    </row>
    <row r="325" ht="13.5" customHeight="1">
      <c r="A325" s="47" t="s">
        <v>118</v>
      </c>
      <c r="B325" s="12">
        <v>0.0</v>
      </c>
      <c r="C325" s="12">
        <f t="shared" si="421"/>
        <v>0</v>
      </c>
      <c r="D325" s="12">
        <v>0.1716</v>
      </c>
      <c r="E325" s="39">
        <v>657.0</v>
      </c>
      <c r="F325" s="40">
        <v>702.0</v>
      </c>
      <c r="G325" s="41">
        <v>866.0</v>
      </c>
      <c r="H325" s="42">
        <v>0.214</v>
      </c>
      <c r="I325" s="42">
        <v>0.82</v>
      </c>
      <c r="J325" s="43">
        <v>2.7439999999999998</v>
      </c>
      <c r="K325" s="44">
        <v>0.1</v>
      </c>
      <c r="L325" s="45">
        <v>0.4</v>
      </c>
      <c r="M325" s="46">
        <v>0.6</v>
      </c>
      <c r="N325" s="35"/>
      <c r="O325" s="39">
        <f t="shared" si="422"/>
        <v>0</v>
      </c>
      <c r="P325" s="40">
        <f t="shared" si="423"/>
        <v>0</v>
      </c>
      <c r="Q325" s="41">
        <f t="shared" si="424"/>
        <v>0</v>
      </c>
      <c r="R325" s="42">
        <f t="shared" si="425"/>
        <v>0</v>
      </c>
      <c r="S325" s="42">
        <f t="shared" si="426"/>
        <v>0</v>
      </c>
      <c r="T325" s="43">
        <f t="shared" si="427"/>
        <v>0</v>
      </c>
      <c r="U325" s="44">
        <f t="shared" si="428"/>
        <v>0</v>
      </c>
      <c r="V325" s="48">
        <f t="shared" si="429"/>
        <v>0</v>
      </c>
      <c r="W325" s="49">
        <f t="shared" si="430"/>
        <v>0</v>
      </c>
      <c r="X325" s="35"/>
      <c r="Y325" s="12">
        <v>12.2</v>
      </c>
      <c r="Z325" s="39">
        <f t="shared" si="431"/>
        <v>0</v>
      </c>
      <c r="AA325" s="40">
        <f t="shared" si="432"/>
        <v>0</v>
      </c>
      <c r="AB325" s="41">
        <f t="shared" si="433"/>
        <v>0</v>
      </c>
      <c r="AC325" s="42">
        <f t="shared" si="434"/>
        <v>0</v>
      </c>
      <c r="AD325" s="42">
        <f t="shared" si="435"/>
        <v>0</v>
      </c>
      <c r="AE325" s="43">
        <f t="shared" si="436"/>
        <v>0</v>
      </c>
      <c r="AF325" s="44">
        <f t="shared" si="437"/>
        <v>0</v>
      </c>
      <c r="AG325" s="48">
        <f t="shared" si="438"/>
        <v>0</v>
      </c>
      <c r="AH325" s="49">
        <f t="shared" si="439"/>
        <v>0</v>
      </c>
    </row>
    <row r="326" ht="13.5" customHeight="1">
      <c r="A326" s="47" t="s">
        <v>119</v>
      </c>
      <c r="B326" s="12">
        <v>2.103</v>
      </c>
      <c r="C326" s="12">
        <f t="shared" si="421"/>
        <v>0.173114916</v>
      </c>
      <c r="D326" s="12">
        <v>0.1716</v>
      </c>
      <c r="E326" s="39">
        <v>410.0</v>
      </c>
      <c r="F326" s="40">
        <v>490.0</v>
      </c>
      <c r="G326" s="41">
        <v>650.0</v>
      </c>
      <c r="H326" s="42">
        <v>0.076</v>
      </c>
      <c r="I326" s="42">
        <v>0.5820000000000001</v>
      </c>
      <c r="J326" s="43">
        <v>2.794</v>
      </c>
      <c r="K326" s="44">
        <v>0.1</v>
      </c>
      <c r="L326" s="45">
        <v>0.2</v>
      </c>
      <c r="M326" s="46">
        <v>1.0</v>
      </c>
      <c r="N326" s="35"/>
      <c r="O326" s="39">
        <f t="shared" si="422"/>
        <v>0.01217967303</v>
      </c>
      <c r="P326" s="40">
        <f t="shared" si="423"/>
        <v>0.0145561946</v>
      </c>
      <c r="Q326" s="41">
        <f t="shared" si="424"/>
        <v>0.01930923773</v>
      </c>
      <c r="R326" s="42">
        <f t="shared" si="425"/>
        <v>8127.70376</v>
      </c>
      <c r="S326" s="42">
        <f t="shared" si="426"/>
        <v>62241.09985</v>
      </c>
      <c r="T326" s="43">
        <f t="shared" si="427"/>
        <v>298800.0567</v>
      </c>
      <c r="U326" s="44">
        <f t="shared" si="428"/>
        <v>2970.651959</v>
      </c>
      <c r="V326" s="48">
        <f t="shared" si="429"/>
        <v>5941.303918</v>
      </c>
      <c r="W326" s="49">
        <f t="shared" si="430"/>
        <v>29706.51959</v>
      </c>
      <c r="X326" s="35"/>
      <c r="Y326" s="12">
        <v>12.2</v>
      </c>
      <c r="Z326" s="39">
        <f t="shared" si="431"/>
        <v>0.86592081</v>
      </c>
      <c r="AA326" s="40">
        <f t="shared" si="432"/>
        <v>1.034880968</v>
      </c>
      <c r="AB326" s="41">
        <f t="shared" si="433"/>
        <v>1.372801284</v>
      </c>
      <c r="AC326" s="42">
        <f t="shared" si="434"/>
        <v>577843.7405</v>
      </c>
      <c r="AD326" s="42">
        <f t="shared" si="435"/>
        <v>4425066.539</v>
      </c>
      <c r="AE326" s="43">
        <f t="shared" si="436"/>
        <v>21243360.67</v>
      </c>
      <c r="AF326" s="44">
        <f t="shared" si="437"/>
        <v>211200.1976</v>
      </c>
      <c r="AG326" s="48">
        <f t="shared" si="438"/>
        <v>422400.3951</v>
      </c>
      <c r="AH326" s="49">
        <f t="shared" si="439"/>
        <v>2112001.976</v>
      </c>
    </row>
    <row r="327" ht="13.5" customHeight="1">
      <c r="A327" s="47" t="s">
        <v>120</v>
      </c>
      <c r="B327" s="12">
        <v>0.0</v>
      </c>
      <c r="C327" s="12">
        <f t="shared" si="421"/>
        <v>0</v>
      </c>
      <c r="D327" s="12">
        <v>0.1716</v>
      </c>
      <c r="E327" s="39">
        <v>3.7</v>
      </c>
      <c r="F327" s="40">
        <v>12.0</v>
      </c>
      <c r="G327" s="41">
        <v>110.0</v>
      </c>
      <c r="H327" s="42">
        <v>0.018</v>
      </c>
      <c r="I327" s="42">
        <v>0.2478118532</v>
      </c>
      <c r="J327" s="43">
        <v>3.004</v>
      </c>
      <c r="K327" s="44">
        <v>0.1</v>
      </c>
      <c r="L327" s="45">
        <v>0.1</v>
      </c>
      <c r="M327" s="46">
        <v>1.0</v>
      </c>
      <c r="N327" s="35"/>
      <c r="O327" s="39">
        <f t="shared" si="422"/>
        <v>0</v>
      </c>
      <c r="P327" s="40">
        <f t="shared" si="423"/>
        <v>0</v>
      </c>
      <c r="Q327" s="41">
        <f t="shared" si="424"/>
        <v>0</v>
      </c>
      <c r="R327" s="42">
        <f t="shared" si="425"/>
        <v>0</v>
      </c>
      <c r="S327" s="42">
        <f t="shared" si="426"/>
        <v>0</v>
      </c>
      <c r="T327" s="43">
        <f t="shared" si="427"/>
        <v>0</v>
      </c>
      <c r="U327" s="44">
        <f t="shared" si="428"/>
        <v>0</v>
      </c>
      <c r="V327" s="48">
        <f t="shared" si="429"/>
        <v>0</v>
      </c>
      <c r="W327" s="49">
        <f t="shared" si="430"/>
        <v>0</v>
      </c>
      <c r="X327" s="35"/>
      <c r="Y327" s="12">
        <v>12.2</v>
      </c>
      <c r="Z327" s="39">
        <f t="shared" si="431"/>
        <v>0</v>
      </c>
      <c r="AA327" s="40">
        <f t="shared" si="432"/>
        <v>0</v>
      </c>
      <c r="AB327" s="41">
        <f t="shared" si="433"/>
        <v>0</v>
      </c>
      <c r="AC327" s="42">
        <f t="shared" si="434"/>
        <v>0</v>
      </c>
      <c r="AD327" s="42">
        <f t="shared" si="435"/>
        <v>0</v>
      </c>
      <c r="AE327" s="43">
        <f t="shared" si="436"/>
        <v>0</v>
      </c>
      <c r="AF327" s="44">
        <f t="shared" si="437"/>
        <v>0</v>
      </c>
      <c r="AG327" s="48">
        <f t="shared" si="438"/>
        <v>0</v>
      </c>
      <c r="AH327" s="49">
        <f t="shared" si="439"/>
        <v>0</v>
      </c>
    </row>
    <row r="328" ht="13.5" customHeight="1">
      <c r="A328" s="47" t="s">
        <v>121</v>
      </c>
      <c r="B328" s="12">
        <v>9.949</v>
      </c>
      <c r="C328" s="12">
        <f t="shared" si="421"/>
        <v>0.8189825486</v>
      </c>
      <c r="D328" s="12">
        <v>0.1716</v>
      </c>
      <c r="E328" s="39">
        <v>1.0</v>
      </c>
      <c r="F328" s="40">
        <v>24.0</v>
      </c>
      <c r="G328" s="41">
        <v>2200.0</v>
      </c>
      <c r="H328" s="42">
        <v>0.3</v>
      </c>
      <c r="I328" s="42">
        <v>9.305266939500001</v>
      </c>
      <c r="J328" s="43">
        <v>851.554</v>
      </c>
      <c r="K328" s="44">
        <v>3.3</v>
      </c>
      <c r="L328" s="48">
        <v>10.0</v>
      </c>
      <c r="M328" s="49">
        <v>16.9</v>
      </c>
      <c r="N328" s="35"/>
      <c r="O328" s="39">
        <f t="shared" si="422"/>
        <v>0.0001405374053</v>
      </c>
      <c r="P328" s="40">
        <f t="shared" si="423"/>
        <v>0.003372897728</v>
      </c>
      <c r="Q328" s="41">
        <f t="shared" si="424"/>
        <v>0.3091822917</v>
      </c>
      <c r="R328" s="42">
        <f t="shared" si="425"/>
        <v>151780.3978</v>
      </c>
      <c r="S328" s="42">
        <f t="shared" si="426"/>
        <v>4707857.058</v>
      </c>
      <c r="T328" s="43">
        <f t="shared" si="427"/>
        <v>430830682.8</v>
      </c>
      <c r="U328" s="44">
        <f t="shared" si="428"/>
        <v>463773.4376</v>
      </c>
      <c r="V328" s="48">
        <f t="shared" si="429"/>
        <v>1405374.053</v>
      </c>
      <c r="W328" s="49">
        <f t="shared" si="430"/>
        <v>2375082.15</v>
      </c>
      <c r="X328" s="35"/>
      <c r="Y328" s="12">
        <v>12.2</v>
      </c>
      <c r="Z328" s="39">
        <f t="shared" si="431"/>
        <v>0.009991587093</v>
      </c>
      <c r="AA328" s="40">
        <f t="shared" si="432"/>
        <v>0.2397980902</v>
      </c>
      <c r="AB328" s="41">
        <f t="shared" si="433"/>
        <v>21.9814916</v>
      </c>
      <c r="AC328" s="42">
        <f t="shared" si="434"/>
        <v>10790914.06</v>
      </c>
      <c r="AD328" s="42">
        <f t="shared" si="435"/>
        <v>334707786.2</v>
      </c>
      <c r="AE328" s="43">
        <f t="shared" si="436"/>
        <v>30630153438</v>
      </c>
      <c r="AF328" s="44">
        <f t="shared" si="437"/>
        <v>32972237.41</v>
      </c>
      <c r="AG328" s="48">
        <f t="shared" si="438"/>
        <v>99915870.93</v>
      </c>
      <c r="AH328" s="49">
        <f t="shared" si="439"/>
        <v>168857821.9</v>
      </c>
    </row>
    <row r="329" ht="13.5" customHeight="1">
      <c r="A329" s="47" t="s">
        <v>122</v>
      </c>
      <c r="B329" s="12">
        <v>0.0</v>
      </c>
      <c r="C329" s="12">
        <f t="shared" si="421"/>
        <v>0</v>
      </c>
      <c r="D329" s="12">
        <v>0.1716</v>
      </c>
      <c r="E329" s="39">
        <v>130.0</v>
      </c>
      <c r="F329" s="40">
        <v>230.0</v>
      </c>
      <c r="G329" s="50">
        <v>420.0</v>
      </c>
      <c r="H329" s="42">
        <v>20.0</v>
      </c>
      <c r="I329" s="42">
        <v>35.2904137931</v>
      </c>
      <c r="J329" s="43">
        <v>65.554</v>
      </c>
      <c r="K329" s="44">
        <v>13.0</v>
      </c>
      <c r="L329" s="48">
        <v>500.0</v>
      </c>
      <c r="M329" s="49">
        <v>810.0</v>
      </c>
      <c r="N329" s="35"/>
      <c r="O329" s="39">
        <f t="shared" si="422"/>
        <v>0</v>
      </c>
      <c r="P329" s="40">
        <f t="shared" si="423"/>
        <v>0</v>
      </c>
      <c r="Q329" s="41">
        <f t="shared" si="424"/>
        <v>0</v>
      </c>
      <c r="R329" s="42">
        <f t="shared" si="425"/>
        <v>0</v>
      </c>
      <c r="S329" s="42">
        <f t="shared" si="426"/>
        <v>0</v>
      </c>
      <c r="T329" s="43">
        <f t="shared" si="427"/>
        <v>0</v>
      </c>
      <c r="U329" s="44">
        <f t="shared" si="428"/>
        <v>0</v>
      </c>
      <c r="V329" s="48">
        <f t="shared" si="429"/>
        <v>0</v>
      </c>
      <c r="W329" s="49">
        <f t="shared" si="430"/>
        <v>0</v>
      </c>
      <c r="X329" s="35"/>
      <c r="Y329" s="12">
        <v>12.2</v>
      </c>
      <c r="Z329" s="39">
        <f t="shared" si="431"/>
        <v>0</v>
      </c>
      <c r="AA329" s="40">
        <f t="shared" si="432"/>
        <v>0</v>
      </c>
      <c r="AB329" s="41">
        <f t="shared" si="433"/>
        <v>0</v>
      </c>
      <c r="AC329" s="42">
        <f t="shared" si="434"/>
        <v>0</v>
      </c>
      <c r="AD329" s="42">
        <f t="shared" si="435"/>
        <v>0</v>
      </c>
      <c r="AE329" s="43">
        <f t="shared" si="436"/>
        <v>0</v>
      </c>
      <c r="AF329" s="44">
        <f t="shared" si="437"/>
        <v>0</v>
      </c>
      <c r="AG329" s="48">
        <f t="shared" si="438"/>
        <v>0</v>
      </c>
      <c r="AH329" s="49">
        <f t="shared" si="439"/>
        <v>0</v>
      </c>
    </row>
    <row r="330" ht="13.5" customHeight="1">
      <c r="A330" s="32" t="s">
        <v>123</v>
      </c>
      <c r="B330" s="12">
        <v>0.0</v>
      </c>
      <c r="C330" s="12">
        <f t="shared" si="421"/>
        <v>0</v>
      </c>
      <c r="D330" s="12">
        <v>0.1716</v>
      </c>
      <c r="E330" s="39">
        <v>7.0</v>
      </c>
      <c r="F330" s="40">
        <v>11.0</v>
      </c>
      <c r="G330" s="41">
        <v>56.0</v>
      </c>
      <c r="H330" s="42">
        <v>2.0E-4</v>
      </c>
      <c r="I330" s="42">
        <v>0.11828163270000001</v>
      </c>
      <c r="J330" s="43">
        <v>1.5552000000000001</v>
      </c>
      <c r="K330" s="44">
        <v>0.3</v>
      </c>
      <c r="L330" s="48">
        <v>1.0</v>
      </c>
      <c r="M330" s="49">
        <v>1.3</v>
      </c>
      <c r="N330" s="35"/>
      <c r="O330" s="39">
        <f t="shared" si="422"/>
        <v>0</v>
      </c>
      <c r="P330" s="40">
        <f t="shared" si="423"/>
        <v>0</v>
      </c>
      <c r="Q330" s="41">
        <f t="shared" si="424"/>
        <v>0</v>
      </c>
      <c r="R330" s="42">
        <f t="shared" si="425"/>
        <v>0</v>
      </c>
      <c r="S330" s="42">
        <f t="shared" si="426"/>
        <v>0</v>
      </c>
      <c r="T330" s="43">
        <f t="shared" si="427"/>
        <v>0</v>
      </c>
      <c r="U330" s="44">
        <f t="shared" si="428"/>
        <v>0</v>
      </c>
      <c r="V330" s="48">
        <f t="shared" si="429"/>
        <v>0</v>
      </c>
      <c r="W330" s="49">
        <f t="shared" si="430"/>
        <v>0</v>
      </c>
      <c r="X330" s="35"/>
      <c r="Y330" s="12">
        <v>12.2</v>
      </c>
      <c r="Z330" s="39">
        <f t="shared" si="431"/>
        <v>0</v>
      </c>
      <c r="AA330" s="40">
        <f t="shared" si="432"/>
        <v>0</v>
      </c>
      <c r="AB330" s="41">
        <f t="shared" si="433"/>
        <v>0</v>
      </c>
      <c r="AC330" s="42">
        <f t="shared" si="434"/>
        <v>0</v>
      </c>
      <c r="AD330" s="42">
        <f t="shared" si="435"/>
        <v>0</v>
      </c>
      <c r="AE330" s="43">
        <f t="shared" si="436"/>
        <v>0</v>
      </c>
      <c r="AF330" s="44">
        <f t="shared" si="437"/>
        <v>0</v>
      </c>
      <c r="AG330" s="48">
        <f t="shared" si="438"/>
        <v>0</v>
      </c>
      <c r="AH330" s="49">
        <f t="shared" si="439"/>
        <v>0</v>
      </c>
    </row>
    <row r="331" ht="13.5" customHeight="1">
      <c r="A331" s="32" t="s">
        <v>124</v>
      </c>
      <c r="B331" s="12">
        <v>0.084</v>
      </c>
      <c r="C331" s="12">
        <f t="shared" si="421"/>
        <v>0.006914718472</v>
      </c>
      <c r="D331" s="12">
        <v>0.1716</v>
      </c>
      <c r="E331" s="39">
        <v>8.0</v>
      </c>
      <c r="F331" s="40">
        <v>12.0</v>
      </c>
      <c r="G331" s="41">
        <v>35.0</v>
      </c>
      <c r="H331" s="42">
        <v>2.0E-4</v>
      </c>
      <c r="I331" s="42">
        <v>0.11834814810000001</v>
      </c>
      <c r="J331" s="43">
        <v>1.5552000000000001</v>
      </c>
      <c r="K331" s="44">
        <v>0.3</v>
      </c>
      <c r="L331" s="48">
        <v>1.0</v>
      </c>
      <c r="M331" s="49">
        <v>1.3</v>
      </c>
      <c r="N331" s="35"/>
      <c r="O331" s="39">
        <f t="shared" si="422"/>
        <v>0.000009492525519</v>
      </c>
      <c r="P331" s="40">
        <f t="shared" si="423"/>
        <v>0.00001423878828</v>
      </c>
      <c r="Q331" s="41">
        <f t="shared" si="424"/>
        <v>0.00004152979914</v>
      </c>
      <c r="R331" s="42">
        <f t="shared" si="425"/>
        <v>0.8543272967</v>
      </c>
      <c r="S331" s="42">
        <f t="shared" si="426"/>
        <v>505.5402672</v>
      </c>
      <c r="T331" s="43">
        <f t="shared" si="427"/>
        <v>6643.249059</v>
      </c>
      <c r="U331" s="44">
        <f t="shared" si="428"/>
        <v>355.9697069</v>
      </c>
      <c r="V331" s="48">
        <f t="shared" si="429"/>
        <v>1186.56569</v>
      </c>
      <c r="W331" s="49">
        <f t="shared" si="430"/>
        <v>1542.535397</v>
      </c>
      <c r="X331" s="35"/>
      <c r="Y331" s="12">
        <v>12.2</v>
      </c>
      <c r="Z331" s="39">
        <f t="shared" si="431"/>
        <v>0.0006748765229</v>
      </c>
      <c r="AA331" s="40">
        <f t="shared" si="432"/>
        <v>0.001012314784</v>
      </c>
      <c r="AB331" s="41">
        <f t="shared" si="433"/>
        <v>0.002952584788</v>
      </c>
      <c r="AC331" s="42">
        <f t="shared" si="434"/>
        <v>60.73888706</v>
      </c>
      <c r="AD331" s="42">
        <f t="shared" si="435"/>
        <v>35941.67401</v>
      </c>
      <c r="AE331" s="43">
        <f t="shared" si="436"/>
        <v>472305.5858</v>
      </c>
      <c r="AF331" s="44">
        <f t="shared" si="437"/>
        <v>25307.86961</v>
      </c>
      <c r="AG331" s="48">
        <f t="shared" si="438"/>
        <v>84359.56536</v>
      </c>
      <c r="AH331" s="49">
        <f t="shared" si="439"/>
        <v>109667.435</v>
      </c>
    </row>
    <row r="332" ht="13.5" customHeight="1">
      <c r="A332" s="32" t="s">
        <v>125</v>
      </c>
      <c r="B332" s="12">
        <v>0.0</v>
      </c>
      <c r="C332" s="12">
        <f t="shared" si="421"/>
        <v>0</v>
      </c>
      <c r="D332" s="12">
        <v>0.1716</v>
      </c>
      <c r="E332" s="39">
        <v>18.0</v>
      </c>
      <c r="F332" s="40">
        <v>48.0</v>
      </c>
      <c r="G332" s="41">
        <v>180.0</v>
      </c>
      <c r="H332" s="42">
        <v>0.0064</v>
      </c>
      <c r="I332" s="42">
        <v>0.17932592590000002</v>
      </c>
      <c r="J332" s="43">
        <v>1.857</v>
      </c>
      <c r="K332" s="44">
        <v>0.3</v>
      </c>
      <c r="L332" s="45">
        <v>10.0</v>
      </c>
      <c r="M332" s="46">
        <v>15.0</v>
      </c>
      <c r="N332" s="35"/>
      <c r="O332" s="39">
        <f t="shared" si="422"/>
        <v>0</v>
      </c>
      <c r="P332" s="40">
        <f t="shared" si="423"/>
        <v>0</v>
      </c>
      <c r="Q332" s="41">
        <f t="shared" si="424"/>
        <v>0</v>
      </c>
      <c r="R332" s="42">
        <f t="shared" si="425"/>
        <v>0</v>
      </c>
      <c r="S332" s="42">
        <f t="shared" si="426"/>
        <v>0</v>
      </c>
      <c r="T332" s="43">
        <f t="shared" si="427"/>
        <v>0</v>
      </c>
      <c r="U332" s="44">
        <f t="shared" si="428"/>
        <v>0</v>
      </c>
      <c r="V332" s="48">
        <f t="shared" si="429"/>
        <v>0</v>
      </c>
      <c r="W332" s="49">
        <f t="shared" si="430"/>
        <v>0</v>
      </c>
      <c r="X332" s="35"/>
      <c r="Y332" s="12">
        <v>12.2</v>
      </c>
      <c r="Z332" s="39">
        <f t="shared" si="431"/>
        <v>0</v>
      </c>
      <c r="AA332" s="40">
        <f t="shared" si="432"/>
        <v>0</v>
      </c>
      <c r="AB332" s="41">
        <f t="shared" si="433"/>
        <v>0</v>
      </c>
      <c r="AC332" s="42">
        <f t="shared" si="434"/>
        <v>0</v>
      </c>
      <c r="AD332" s="42">
        <f t="shared" si="435"/>
        <v>0</v>
      </c>
      <c r="AE332" s="43">
        <f t="shared" si="436"/>
        <v>0</v>
      </c>
      <c r="AF332" s="44">
        <f t="shared" si="437"/>
        <v>0</v>
      </c>
      <c r="AG332" s="48">
        <f t="shared" si="438"/>
        <v>0</v>
      </c>
      <c r="AH332" s="49">
        <f t="shared" si="439"/>
        <v>0</v>
      </c>
    </row>
    <row r="333" ht="13.5" customHeight="1">
      <c r="A333" s="32" t="s">
        <v>126</v>
      </c>
      <c r="B333" s="12">
        <v>0.0</v>
      </c>
      <c r="C333" s="12">
        <f t="shared" si="421"/>
        <v>0</v>
      </c>
      <c r="D333" s="12">
        <v>0.1716</v>
      </c>
      <c r="E333" s="39">
        <v>6.0</v>
      </c>
      <c r="F333" s="40">
        <v>38.0</v>
      </c>
      <c r="G333" s="41">
        <v>79.0</v>
      </c>
      <c r="H333" s="42">
        <v>0.0073</v>
      </c>
      <c r="I333" s="42">
        <v>0.4548123288</v>
      </c>
      <c r="J333" s="43">
        <v>2.313</v>
      </c>
      <c r="K333" s="44">
        <v>0.3</v>
      </c>
      <c r="L333" s="45">
        <v>2.5</v>
      </c>
      <c r="M333" s="46">
        <v>5.1</v>
      </c>
      <c r="N333" s="35"/>
      <c r="O333" s="39">
        <f t="shared" si="422"/>
        <v>0</v>
      </c>
      <c r="P333" s="40">
        <f t="shared" si="423"/>
        <v>0</v>
      </c>
      <c r="Q333" s="41">
        <f t="shared" si="424"/>
        <v>0</v>
      </c>
      <c r="R333" s="42">
        <f t="shared" si="425"/>
        <v>0</v>
      </c>
      <c r="S333" s="42">
        <f t="shared" si="426"/>
        <v>0</v>
      </c>
      <c r="T333" s="43">
        <f t="shared" si="427"/>
        <v>0</v>
      </c>
      <c r="U333" s="44">
        <f t="shared" si="428"/>
        <v>0</v>
      </c>
      <c r="V333" s="48">
        <f t="shared" si="429"/>
        <v>0</v>
      </c>
      <c r="W333" s="49">
        <f t="shared" si="430"/>
        <v>0</v>
      </c>
      <c r="X333" s="35"/>
      <c r="Y333" s="12">
        <v>12.2</v>
      </c>
      <c r="Z333" s="39">
        <f t="shared" si="431"/>
        <v>0</v>
      </c>
      <c r="AA333" s="40">
        <f t="shared" si="432"/>
        <v>0</v>
      </c>
      <c r="AB333" s="41">
        <f t="shared" si="433"/>
        <v>0</v>
      </c>
      <c r="AC333" s="42">
        <f t="shared" si="434"/>
        <v>0</v>
      </c>
      <c r="AD333" s="42">
        <f t="shared" si="435"/>
        <v>0</v>
      </c>
      <c r="AE333" s="43">
        <f t="shared" si="436"/>
        <v>0</v>
      </c>
      <c r="AF333" s="44">
        <f t="shared" si="437"/>
        <v>0</v>
      </c>
      <c r="AG333" s="48">
        <f t="shared" si="438"/>
        <v>0</v>
      </c>
      <c r="AH333" s="49">
        <f t="shared" si="439"/>
        <v>0</v>
      </c>
    </row>
    <row r="334" ht="13.5" customHeight="1">
      <c r="A334" s="32" t="s">
        <v>127</v>
      </c>
      <c r="B334" s="12">
        <v>0.0</v>
      </c>
      <c r="C334" s="12">
        <f t="shared" si="421"/>
        <v>0</v>
      </c>
      <c r="D334" s="12">
        <v>0.1716</v>
      </c>
      <c r="E334" s="52">
        <v>8.8</v>
      </c>
      <c r="F334" s="53">
        <v>27.0</v>
      </c>
      <c r="G334" s="54">
        <v>63.0</v>
      </c>
      <c r="H334" s="55">
        <v>0.118</v>
      </c>
      <c r="I334" s="55">
        <v>0.9284059041</v>
      </c>
      <c r="J334" s="56">
        <v>3.734</v>
      </c>
      <c r="K334" s="57">
        <v>7.8</v>
      </c>
      <c r="L334" s="58">
        <v>15.0</v>
      </c>
      <c r="M334" s="59">
        <v>19.3</v>
      </c>
      <c r="N334" s="35"/>
      <c r="O334" s="39">
        <f t="shared" si="422"/>
        <v>0</v>
      </c>
      <c r="P334" s="40">
        <f t="shared" si="423"/>
        <v>0</v>
      </c>
      <c r="Q334" s="41">
        <f t="shared" si="424"/>
        <v>0</v>
      </c>
      <c r="R334" s="42">
        <f t="shared" si="425"/>
        <v>0</v>
      </c>
      <c r="S334" s="42">
        <f t="shared" si="426"/>
        <v>0</v>
      </c>
      <c r="T334" s="43">
        <f t="shared" si="427"/>
        <v>0</v>
      </c>
      <c r="U334" s="44">
        <f t="shared" si="428"/>
        <v>0</v>
      </c>
      <c r="V334" s="48">
        <f t="shared" si="429"/>
        <v>0</v>
      </c>
      <c r="W334" s="49">
        <f t="shared" si="430"/>
        <v>0</v>
      </c>
      <c r="X334" s="35"/>
      <c r="Y334" s="12">
        <v>12.2</v>
      </c>
      <c r="Z334" s="39">
        <f t="shared" si="431"/>
        <v>0</v>
      </c>
      <c r="AA334" s="40">
        <f t="shared" si="432"/>
        <v>0</v>
      </c>
      <c r="AB334" s="41">
        <f t="shared" si="433"/>
        <v>0</v>
      </c>
      <c r="AC334" s="42">
        <f t="shared" si="434"/>
        <v>0</v>
      </c>
      <c r="AD334" s="42">
        <f t="shared" si="435"/>
        <v>0</v>
      </c>
      <c r="AE334" s="43">
        <f t="shared" si="436"/>
        <v>0</v>
      </c>
      <c r="AF334" s="44">
        <f t="shared" si="437"/>
        <v>0</v>
      </c>
      <c r="AG334" s="48">
        <f t="shared" si="438"/>
        <v>0</v>
      </c>
      <c r="AH334" s="49">
        <f t="shared" si="439"/>
        <v>0</v>
      </c>
    </row>
    <row r="335" ht="13.5" customHeight="1">
      <c r="A335" s="60" t="s">
        <v>90</v>
      </c>
      <c r="B335" s="61">
        <f>SUM(B324:B334)</f>
        <v>12.148</v>
      </c>
      <c r="C335" s="60"/>
      <c r="D335" s="12"/>
      <c r="E335" s="60"/>
      <c r="F335" s="60"/>
      <c r="G335" s="60"/>
      <c r="H335" s="60"/>
      <c r="I335" s="60"/>
      <c r="J335" s="60"/>
      <c r="K335" s="60"/>
      <c r="L335" s="60"/>
      <c r="M335" s="60"/>
      <c r="N335" s="60"/>
      <c r="O335" s="61">
        <f t="shared" ref="O335:W335" si="440">SUM(O324:O334)</f>
        <v>0.01245513991</v>
      </c>
      <c r="P335" s="61">
        <f t="shared" si="440"/>
        <v>0.01808232881</v>
      </c>
      <c r="Q335" s="61">
        <f t="shared" si="440"/>
        <v>0.3286873128</v>
      </c>
      <c r="R335" s="61">
        <f t="shared" si="440"/>
        <v>159957.1643</v>
      </c>
      <c r="S335" s="61">
        <f t="shared" si="440"/>
        <v>4771304.282</v>
      </c>
      <c r="T335" s="61">
        <f t="shared" si="440"/>
        <v>431138355.9</v>
      </c>
      <c r="U335" s="61">
        <f t="shared" si="440"/>
        <v>467133.9611</v>
      </c>
      <c r="V335" s="61">
        <f t="shared" si="440"/>
        <v>1413349.47</v>
      </c>
      <c r="W335" s="61">
        <f t="shared" si="440"/>
        <v>2408873.846</v>
      </c>
      <c r="X335" s="60"/>
      <c r="Y335" s="35"/>
      <c r="Z335" s="61">
        <f t="shared" ref="Z335:AH335" si="441">SUM(Z324:Z334)</f>
        <v>0.8855052848</v>
      </c>
      <c r="AA335" s="61">
        <f t="shared" si="441"/>
        <v>1.285573494</v>
      </c>
      <c r="AB335" s="61">
        <f t="shared" si="441"/>
        <v>23.36821222</v>
      </c>
      <c r="AC335" s="61">
        <f t="shared" si="441"/>
        <v>11372245.95</v>
      </c>
      <c r="AD335" s="61">
        <f t="shared" si="441"/>
        <v>339218602.8</v>
      </c>
      <c r="AE335" s="61">
        <f t="shared" si="441"/>
        <v>30652027633</v>
      </c>
      <c r="AF335" s="61">
        <f t="shared" si="441"/>
        <v>33211155.75</v>
      </c>
      <c r="AG335" s="61">
        <f t="shared" si="441"/>
        <v>100482887.7</v>
      </c>
      <c r="AH335" s="61">
        <f t="shared" si="441"/>
        <v>171260261.8</v>
      </c>
    </row>
    <row r="336" ht="13.5" customHeight="1">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c r="AA336" s="35"/>
      <c r="AB336" s="35"/>
      <c r="AC336" s="35"/>
      <c r="AD336" s="35"/>
      <c r="AE336" s="35"/>
      <c r="AF336" s="35"/>
      <c r="AG336" s="35"/>
      <c r="AH336" s="35"/>
    </row>
    <row r="337" ht="13.5" customHeight="1">
      <c r="A337" s="64" t="s">
        <v>36</v>
      </c>
      <c r="B337" s="35"/>
      <c r="C337" s="12"/>
      <c r="D337" s="12"/>
      <c r="E337" s="35"/>
      <c r="F337" s="35"/>
      <c r="G337" s="35"/>
      <c r="H337" s="35"/>
      <c r="I337" s="35"/>
      <c r="J337" s="35"/>
      <c r="K337" s="35"/>
      <c r="L337" s="35"/>
      <c r="M337" s="35"/>
      <c r="N337" s="35"/>
      <c r="O337" s="35"/>
      <c r="P337" s="35"/>
      <c r="Q337" s="35"/>
      <c r="R337" s="35"/>
      <c r="S337" s="35"/>
      <c r="T337" s="35"/>
      <c r="U337" s="35"/>
      <c r="V337" s="35"/>
      <c r="W337" s="35"/>
      <c r="X337" s="35"/>
      <c r="Y337" s="35"/>
      <c r="Z337" s="35"/>
      <c r="AA337" s="35"/>
      <c r="AB337" s="35"/>
      <c r="AC337" s="35"/>
      <c r="AD337" s="35"/>
      <c r="AE337" s="35"/>
      <c r="AF337" s="35"/>
      <c r="AG337" s="35"/>
      <c r="AH337" s="35"/>
    </row>
    <row r="338" ht="13.5" customHeight="1">
      <c r="A338" s="12" t="s">
        <v>105</v>
      </c>
      <c r="C338" s="12"/>
      <c r="D338" s="12"/>
      <c r="E338" s="36" t="s">
        <v>129</v>
      </c>
      <c r="F338" s="3"/>
      <c r="G338" s="4"/>
      <c r="H338" s="37" t="s">
        <v>130</v>
      </c>
      <c r="I338" s="3"/>
      <c r="J338" s="4"/>
      <c r="K338" s="38" t="s">
        <v>131</v>
      </c>
      <c r="L338" s="3"/>
      <c r="M338" s="4"/>
      <c r="N338" s="35"/>
      <c r="O338" s="36" t="s">
        <v>110</v>
      </c>
      <c r="P338" s="3"/>
      <c r="Q338" s="4"/>
      <c r="R338" s="37" t="s">
        <v>111</v>
      </c>
      <c r="S338" s="3"/>
      <c r="T338" s="4"/>
      <c r="U338" s="38" t="s">
        <v>112</v>
      </c>
      <c r="V338" s="3"/>
      <c r="W338" s="4"/>
      <c r="X338" s="35"/>
      <c r="Y338" s="35"/>
      <c r="Z338" s="36" t="s">
        <v>110</v>
      </c>
      <c r="AA338" s="3"/>
      <c r="AB338" s="4"/>
      <c r="AC338" s="37" t="s">
        <v>111</v>
      </c>
      <c r="AD338" s="3"/>
      <c r="AE338" s="4"/>
      <c r="AF338" s="38" t="s">
        <v>112</v>
      </c>
      <c r="AG338" s="3"/>
      <c r="AH338" s="4"/>
    </row>
    <row r="339" ht="13.5" customHeight="1">
      <c r="A339" s="12" t="s">
        <v>94</v>
      </c>
      <c r="B339" s="12" t="s">
        <v>114</v>
      </c>
      <c r="C339" s="12" t="s">
        <v>115</v>
      </c>
      <c r="D339" s="12"/>
      <c r="E339" s="39" t="s">
        <v>12</v>
      </c>
      <c r="F339" s="40" t="s">
        <v>13</v>
      </c>
      <c r="G339" s="41" t="s">
        <v>14</v>
      </c>
      <c r="H339" s="42" t="s">
        <v>12</v>
      </c>
      <c r="I339" s="42" t="s">
        <v>13</v>
      </c>
      <c r="J339" s="43" t="s">
        <v>14</v>
      </c>
      <c r="K339" s="44" t="s">
        <v>12</v>
      </c>
      <c r="L339" s="45" t="s">
        <v>116</v>
      </c>
      <c r="M339" s="46" t="s">
        <v>14</v>
      </c>
      <c r="N339" s="35"/>
      <c r="O339" s="39" t="s">
        <v>12</v>
      </c>
      <c r="P339" s="40" t="s">
        <v>13</v>
      </c>
      <c r="Q339" s="41" t="s">
        <v>14</v>
      </c>
      <c r="R339" s="42" t="s">
        <v>12</v>
      </c>
      <c r="S339" s="42" t="s">
        <v>13</v>
      </c>
      <c r="T339" s="43" t="s">
        <v>14</v>
      </c>
      <c r="U339" s="44" t="s">
        <v>12</v>
      </c>
      <c r="V339" s="45" t="s">
        <v>116</v>
      </c>
      <c r="W339" s="46" t="s">
        <v>14</v>
      </c>
      <c r="X339" s="35"/>
      <c r="Y339" s="35"/>
      <c r="Z339" s="39" t="s">
        <v>12</v>
      </c>
      <c r="AA339" s="40" t="s">
        <v>13</v>
      </c>
      <c r="AB339" s="41" t="s">
        <v>14</v>
      </c>
      <c r="AC339" s="42" t="s">
        <v>12</v>
      </c>
      <c r="AD339" s="42" t="s">
        <v>13</v>
      </c>
      <c r="AE339" s="43" t="s">
        <v>14</v>
      </c>
      <c r="AF339" s="44" t="s">
        <v>12</v>
      </c>
      <c r="AG339" s="45" t="s">
        <v>116</v>
      </c>
      <c r="AH339" s="46" t="s">
        <v>14</v>
      </c>
    </row>
    <row r="340" ht="13.5" customHeight="1">
      <c r="A340" s="47" t="s">
        <v>117</v>
      </c>
      <c r="B340" s="12">
        <v>0.0</v>
      </c>
      <c r="C340" s="12">
        <f t="shared" ref="C340:C350" si="442">B340/$B$351</f>
        <v>0</v>
      </c>
      <c r="D340" s="12">
        <v>0.15839999999999999</v>
      </c>
      <c r="E340" s="39">
        <v>740.0</v>
      </c>
      <c r="F340" s="40">
        <v>820.0</v>
      </c>
      <c r="G340" s="41">
        <v>910.0</v>
      </c>
      <c r="H340" s="42">
        <v>0.079</v>
      </c>
      <c r="I340" s="42">
        <v>1.1480588235000002</v>
      </c>
      <c r="J340" s="43">
        <v>3.654</v>
      </c>
      <c r="K340" s="44">
        <v>0.2</v>
      </c>
      <c r="L340" s="48">
        <v>5.0</v>
      </c>
      <c r="M340" s="49">
        <v>15.0</v>
      </c>
      <c r="N340" s="35"/>
      <c r="O340" s="39">
        <f t="shared" ref="O340:O350" si="443">C340*D340*E340*10^(-3)</f>
        <v>0</v>
      </c>
      <c r="P340" s="40">
        <f t="shared" ref="P340:P350" si="444">C340*D340*F340*10^(-3)</f>
        <v>0</v>
      </c>
      <c r="Q340" s="41">
        <f t="shared" ref="Q340:Q350" si="445">C340*D340*G340*10^(-3)</f>
        <v>0</v>
      </c>
      <c r="R340" s="42">
        <f t="shared" ref="R340:R350" si="446">(C340*D340*H340*3.6*10^(-3))*10^(9)</f>
        <v>0</v>
      </c>
      <c r="S340" s="42">
        <f t="shared" ref="S340:S350" si="447">(C340*D340*I340*3.6*10^(-3))*10^(9)</f>
        <v>0</v>
      </c>
      <c r="T340" s="43">
        <f t="shared" ref="T340:T350" si="448">(C340*D340*J340*3.6*10^(-3))*10^(9)</f>
        <v>0</v>
      </c>
      <c r="U340" s="44">
        <f t="shared" ref="U340:U350" si="449">C340*D340*10^(-3)*K340*10^9</f>
        <v>0</v>
      </c>
      <c r="V340" s="48">
        <f t="shared" ref="V340:V350" si="450">C340*D340*10^(-3)*L340*10^9</f>
        <v>0</v>
      </c>
      <c r="W340" s="49">
        <f t="shared" ref="W340:W350" si="451">C340*D340*10^(-3)*M340*10^9</f>
        <v>0</v>
      </c>
      <c r="X340" s="35"/>
      <c r="Y340" s="12">
        <v>27.7</v>
      </c>
      <c r="Z340" s="39">
        <f t="shared" ref="Z340:Z350" si="452">C340*Y340*E340*10^(-3)</f>
        <v>0</v>
      </c>
      <c r="AA340" s="40">
        <f t="shared" ref="AA340:AA350" si="453">C340*Y340*F340*10^(-3)</f>
        <v>0</v>
      </c>
      <c r="AB340" s="41">
        <f t="shared" ref="AB340:AB350" si="454">C340*Y340*G340*10^(-3)</f>
        <v>0</v>
      </c>
      <c r="AC340" s="42">
        <f t="shared" ref="AC340:AC350" si="455">(C340*Y340*H340*3.6*10^(-3))*10^(9)</f>
        <v>0</v>
      </c>
      <c r="AD340" s="42">
        <f t="shared" ref="AD340:AD350" si="456">(C340*Y340*I340*3.6*10^(-3))*10^(9)</f>
        <v>0</v>
      </c>
      <c r="AE340" s="43">
        <f t="shared" ref="AE340:AE350" si="457">(C340*Y340*J340*3.6*10^(-3))*10^(9)</f>
        <v>0</v>
      </c>
      <c r="AF340" s="44">
        <f t="shared" ref="AF340:AF350" si="458">C340*Y340*10^(-3)*K340*10^9</f>
        <v>0</v>
      </c>
      <c r="AG340" s="48">
        <f t="shared" ref="AG340:AG350" si="459">C340*Y340*10^(-3)*L340*10^9</f>
        <v>0</v>
      </c>
      <c r="AH340" s="49">
        <f t="shared" ref="AH340:AH350" si="460">C340*Y340*10^(-3)*M340*10^9</f>
        <v>0</v>
      </c>
    </row>
    <row r="341" ht="13.5" customHeight="1">
      <c r="A341" s="47" t="s">
        <v>118</v>
      </c>
      <c r="B341" s="12">
        <v>11.756</v>
      </c>
      <c r="C341" s="12">
        <f t="shared" si="442"/>
        <v>0.3440344151</v>
      </c>
      <c r="D341" s="12">
        <v>0.15839999999999999</v>
      </c>
      <c r="E341" s="39">
        <v>657.0</v>
      </c>
      <c r="F341" s="40">
        <v>702.0</v>
      </c>
      <c r="G341" s="41">
        <v>866.0</v>
      </c>
      <c r="H341" s="42">
        <v>0.214</v>
      </c>
      <c r="I341" s="42">
        <v>0.82</v>
      </c>
      <c r="J341" s="43">
        <v>2.7439999999999998</v>
      </c>
      <c r="K341" s="44">
        <v>0.1</v>
      </c>
      <c r="L341" s="45">
        <v>0.4</v>
      </c>
      <c r="M341" s="46">
        <v>0.6</v>
      </c>
      <c r="N341" s="35"/>
      <c r="O341" s="39">
        <f t="shared" si="443"/>
        <v>0.03580324874</v>
      </c>
      <c r="P341" s="40">
        <f t="shared" si="444"/>
        <v>0.03825552605</v>
      </c>
      <c r="Q341" s="41">
        <f t="shared" si="445"/>
        <v>0.04719271448</v>
      </c>
      <c r="R341" s="42">
        <f t="shared" si="446"/>
        <v>41982.98757</v>
      </c>
      <c r="S341" s="42">
        <f t="shared" si="447"/>
        <v>160869.3916</v>
      </c>
      <c r="T341" s="43">
        <f t="shared" si="448"/>
        <v>538323.9153</v>
      </c>
      <c r="U341" s="44">
        <f t="shared" si="449"/>
        <v>5449.505136</v>
      </c>
      <c r="V341" s="48">
        <f t="shared" si="450"/>
        <v>21798.02054</v>
      </c>
      <c r="W341" s="49">
        <f t="shared" si="451"/>
        <v>32697.03082</v>
      </c>
      <c r="X341" s="35"/>
      <c r="Y341" s="12">
        <v>27.7</v>
      </c>
      <c r="Z341" s="39">
        <f t="shared" si="452"/>
        <v>6.261047918</v>
      </c>
      <c r="AA341" s="40">
        <f t="shared" si="453"/>
        <v>6.689886816</v>
      </c>
      <c r="AB341" s="41">
        <f t="shared" si="454"/>
        <v>8.252766357</v>
      </c>
      <c r="AC341" s="42">
        <f t="shared" si="455"/>
        <v>7341721.942</v>
      </c>
      <c r="AD341" s="42">
        <f t="shared" si="456"/>
        <v>28131831.74</v>
      </c>
      <c r="AE341" s="43">
        <f t="shared" si="457"/>
        <v>94138714.99</v>
      </c>
      <c r="AF341" s="44">
        <f t="shared" si="458"/>
        <v>952975.33</v>
      </c>
      <c r="AG341" s="48">
        <f t="shared" si="459"/>
        <v>3811901.32</v>
      </c>
      <c r="AH341" s="49">
        <f t="shared" si="460"/>
        <v>5717851.98</v>
      </c>
    </row>
    <row r="342" ht="13.5" customHeight="1">
      <c r="A342" s="47" t="s">
        <v>119</v>
      </c>
      <c r="B342" s="12">
        <v>22.407</v>
      </c>
      <c r="C342" s="12">
        <f t="shared" si="442"/>
        <v>0.6557314682</v>
      </c>
      <c r="D342" s="12">
        <v>0.15839999999999999</v>
      </c>
      <c r="E342" s="39">
        <v>410.0</v>
      </c>
      <c r="F342" s="40">
        <v>490.0</v>
      </c>
      <c r="G342" s="41">
        <v>650.0</v>
      </c>
      <c r="H342" s="42">
        <v>0.076</v>
      </c>
      <c r="I342" s="42">
        <v>0.5820000000000001</v>
      </c>
      <c r="J342" s="43">
        <v>2.794</v>
      </c>
      <c r="K342" s="44">
        <v>0.1</v>
      </c>
      <c r="L342" s="45">
        <v>0.2</v>
      </c>
      <c r="M342" s="46">
        <v>1.0</v>
      </c>
      <c r="N342" s="35"/>
      <c r="O342" s="39">
        <f t="shared" si="443"/>
        <v>0.04258582447</v>
      </c>
      <c r="P342" s="40">
        <f t="shared" si="444"/>
        <v>0.05089525364</v>
      </c>
      <c r="Q342" s="41">
        <f t="shared" si="445"/>
        <v>0.06751411197</v>
      </c>
      <c r="R342" s="42">
        <f t="shared" si="446"/>
        <v>28418.24774</v>
      </c>
      <c r="S342" s="42">
        <f t="shared" si="447"/>
        <v>217623.9498</v>
      </c>
      <c r="T342" s="43">
        <f t="shared" si="448"/>
        <v>1044744.529</v>
      </c>
      <c r="U342" s="44">
        <f t="shared" si="449"/>
        <v>10386.78646</v>
      </c>
      <c r="V342" s="48">
        <f t="shared" si="450"/>
        <v>20773.57291</v>
      </c>
      <c r="W342" s="49">
        <f t="shared" si="451"/>
        <v>103867.8646</v>
      </c>
      <c r="X342" s="35"/>
      <c r="Y342" s="12">
        <v>27.7</v>
      </c>
      <c r="Z342" s="39">
        <f t="shared" si="452"/>
        <v>7.447142284</v>
      </c>
      <c r="AA342" s="40">
        <f t="shared" si="453"/>
        <v>8.900243218</v>
      </c>
      <c r="AB342" s="41">
        <f t="shared" si="454"/>
        <v>11.80644509</v>
      </c>
      <c r="AC342" s="42">
        <f t="shared" si="455"/>
        <v>4969605.193</v>
      </c>
      <c r="AD342" s="42">
        <f t="shared" si="456"/>
        <v>38056713.45</v>
      </c>
      <c r="AE342" s="43">
        <f t="shared" si="457"/>
        <v>182698380.4</v>
      </c>
      <c r="AF342" s="44">
        <f t="shared" si="458"/>
        <v>1816376.167</v>
      </c>
      <c r="AG342" s="48">
        <f t="shared" si="459"/>
        <v>3632752.334</v>
      </c>
      <c r="AH342" s="49">
        <f t="shared" si="460"/>
        <v>18163761.67</v>
      </c>
    </row>
    <row r="343" ht="13.5" customHeight="1">
      <c r="A343" s="47" t="s">
        <v>120</v>
      </c>
      <c r="B343" s="12">
        <v>0.0</v>
      </c>
      <c r="C343" s="12">
        <f t="shared" si="442"/>
        <v>0</v>
      </c>
      <c r="D343" s="12">
        <v>0.15839999999999999</v>
      </c>
      <c r="E343" s="39">
        <v>3.7</v>
      </c>
      <c r="F343" s="40">
        <v>12.0</v>
      </c>
      <c r="G343" s="41">
        <v>110.0</v>
      </c>
      <c r="H343" s="42">
        <v>0.018</v>
      </c>
      <c r="I343" s="42">
        <v>0.2478118532</v>
      </c>
      <c r="J343" s="43">
        <v>3.004</v>
      </c>
      <c r="K343" s="44">
        <v>0.1</v>
      </c>
      <c r="L343" s="45">
        <v>0.1</v>
      </c>
      <c r="M343" s="46">
        <v>1.0</v>
      </c>
      <c r="N343" s="35"/>
      <c r="O343" s="39">
        <f t="shared" si="443"/>
        <v>0</v>
      </c>
      <c r="P343" s="40">
        <f t="shared" si="444"/>
        <v>0</v>
      </c>
      <c r="Q343" s="41">
        <f t="shared" si="445"/>
        <v>0</v>
      </c>
      <c r="R343" s="42">
        <f t="shared" si="446"/>
        <v>0</v>
      </c>
      <c r="S343" s="42">
        <f t="shared" si="447"/>
        <v>0</v>
      </c>
      <c r="T343" s="43">
        <f t="shared" si="448"/>
        <v>0</v>
      </c>
      <c r="U343" s="44">
        <f t="shared" si="449"/>
        <v>0</v>
      </c>
      <c r="V343" s="48">
        <f t="shared" si="450"/>
        <v>0</v>
      </c>
      <c r="W343" s="49">
        <f t="shared" si="451"/>
        <v>0</v>
      </c>
      <c r="X343" s="35"/>
      <c r="Y343" s="12">
        <v>27.7</v>
      </c>
      <c r="Z343" s="39">
        <f t="shared" si="452"/>
        <v>0</v>
      </c>
      <c r="AA343" s="40">
        <f t="shared" si="453"/>
        <v>0</v>
      </c>
      <c r="AB343" s="41">
        <f t="shared" si="454"/>
        <v>0</v>
      </c>
      <c r="AC343" s="42">
        <f t="shared" si="455"/>
        <v>0</v>
      </c>
      <c r="AD343" s="42">
        <f t="shared" si="456"/>
        <v>0</v>
      </c>
      <c r="AE343" s="43">
        <f t="shared" si="457"/>
        <v>0</v>
      </c>
      <c r="AF343" s="44">
        <f t="shared" si="458"/>
        <v>0</v>
      </c>
      <c r="AG343" s="48">
        <f t="shared" si="459"/>
        <v>0</v>
      </c>
      <c r="AH343" s="49">
        <f t="shared" si="460"/>
        <v>0</v>
      </c>
    </row>
    <row r="344" ht="13.5" customHeight="1">
      <c r="A344" s="47" t="s">
        <v>121</v>
      </c>
      <c r="B344" s="12">
        <v>0.0</v>
      </c>
      <c r="C344" s="12">
        <f t="shared" si="442"/>
        <v>0</v>
      </c>
      <c r="D344" s="12">
        <v>0.15839999999999999</v>
      </c>
      <c r="E344" s="39">
        <v>1.0</v>
      </c>
      <c r="F344" s="40">
        <v>24.0</v>
      </c>
      <c r="G344" s="41">
        <v>2200.0</v>
      </c>
      <c r="H344" s="42">
        <v>0.3</v>
      </c>
      <c r="I344" s="42">
        <v>9.305266939500001</v>
      </c>
      <c r="J344" s="43">
        <v>851.554</v>
      </c>
      <c r="K344" s="44">
        <v>3.3</v>
      </c>
      <c r="L344" s="48">
        <v>10.0</v>
      </c>
      <c r="M344" s="49">
        <v>16.9</v>
      </c>
      <c r="N344" s="35"/>
      <c r="O344" s="39">
        <f t="shared" si="443"/>
        <v>0</v>
      </c>
      <c r="P344" s="40">
        <f t="shared" si="444"/>
        <v>0</v>
      </c>
      <c r="Q344" s="41">
        <f t="shared" si="445"/>
        <v>0</v>
      </c>
      <c r="R344" s="42">
        <f t="shared" si="446"/>
        <v>0</v>
      </c>
      <c r="S344" s="42">
        <f t="shared" si="447"/>
        <v>0</v>
      </c>
      <c r="T344" s="43">
        <f t="shared" si="448"/>
        <v>0</v>
      </c>
      <c r="U344" s="44">
        <f t="shared" si="449"/>
        <v>0</v>
      </c>
      <c r="V344" s="48">
        <f t="shared" si="450"/>
        <v>0</v>
      </c>
      <c r="W344" s="49">
        <f t="shared" si="451"/>
        <v>0</v>
      </c>
      <c r="X344" s="35"/>
      <c r="Y344" s="12">
        <v>27.7</v>
      </c>
      <c r="Z344" s="39">
        <f t="shared" si="452"/>
        <v>0</v>
      </c>
      <c r="AA344" s="40">
        <f t="shared" si="453"/>
        <v>0</v>
      </c>
      <c r="AB344" s="41">
        <f t="shared" si="454"/>
        <v>0</v>
      </c>
      <c r="AC344" s="42">
        <f t="shared" si="455"/>
        <v>0</v>
      </c>
      <c r="AD344" s="42">
        <f t="shared" si="456"/>
        <v>0</v>
      </c>
      <c r="AE344" s="43">
        <f t="shared" si="457"/>
        <v>0</v>
      </c>
      <c r="AF344" s="44">
        <f t="shared" si="458"/>
        <v>0</v>
      </c>
      <c r="AG344" s="48">
        <f t="shared" si="459"/>
        <v>0</v>
      </c>
      <c r="AH344" s="49">
        <f t="shared" si="460"/>
        <v>0</v>
      </c>
    </row>
    <row r="345" ht="13.5" customHeight="1">
      <c r="A345" s="47" t="s">
        <v>122</v>
      </c>
      <c r="B345" s="12">
        <v>0.0</v>
      </c>
      <c r="C345" s="12">
        <f t="shared" si="442"/>
        <v>0</v>
      </c>
      <c r="D345" s="12">
        <v>0.15839999999999999</v>
      </c>
      <c r="E345" s="39">
        <v>130.0</v>
      </c>
      <c r="F345" s="40">
        <v>230.0</v>
      </c>
      <c r="G345" s="50">
        <v>420.0</v>
      </c>
      <c r="H345" s="42">
        <v>20.0</v>
      </c>
      <c r="I345" s="42">
        <v>35.2904137931</v>
      </c>
      <c r="J345" s="43">
        <v>65.554</v>
      </c>
      <c r="K345" s="44">
        <v>13.0</v>
      </c>
      <c r="L345" s="48">
        <v>500.0</v>
      </c>
      <c r="M345" s="49">
        <v>810.0</v>
      </c>
      <c r="N345" s="35"/>
      <c r="O345" s="39">
        <f t="shared" si="443"/>
        <v>0</v>
      </c>
      <c r="P345" s="40">
        <f t="shared" si="444"/>
        <v>0</v>
      </c>
      <c r="Q345" s="41">
        <f t="shared" si="445"/>
        <v>0</v>
      </c>
      <c r="R345" s="42">
        <f t="shared" si="446"/>
        <v>0</v>
      </c>
      <c r="S345" s="42">
        <f t="shared" si="447"/>
        <v>0</v>
      </c>
      <c r="T345" s="43">
        <f t="shared" si="448"/>
        <v>0</v>
      </c>
      <c r="U345" s="44">
        <f t="shared" si="449"/>
        <v>0</v>
      </c>
      <c r="V345" s="48">
        <f t="shared" si="450"/>
        <v>0</v>
      </c>
      <c r="W345" s="49">
        <f t="shared" si="451"/>
        <v>0</v>
      </c>
      <c r="X345" s="35"/>
      <c r="Y345" s="12">
        <v>27.7</v>
      </c>
      <c r="Z345" s="39">
        <f t="shared" si="452"/>
        <v>0</v>
      </c>
      <c r="AA345" s="40">
        <f t="shared" si="453"/>
        <v>0</v>
      </c>
      <c r="AB345" s="41">
        <f t="shared" si="454"/>
        <v>0</v>
      </c>
      <c r="AC345" s="42">
        <f t="shared" si="455"/>
        <v>0</v>
      </c>
      <c r="AD345" s="42">
        <f t="shared" si="456"/>
        <v>0</v>
      </c>
      <c r="AE345" s="43">
        <f t="shared" si="457"/>
        <v>0</v>
      </c>
      <c r="AF345" s="44">
        <f t="shared" si="458"/>
        <v>0</v>
      </c>
      <c r="AG345" s="48">
        <f t="shared" si="459"/>
        <v>0</v>
      </c>
      <c r="AH345" s="49">
        <f t="shared" si="460"/>
        <v>0</v>
      </c>
    </row>
    <row r="346" ht="13.5" customHeight="1">
      <c r="A346" s="32" t="s">
        <v>123</v>
      </c>
      <c r="B346" s="12">
        <v>0.0</v>
      </c>
      <c r="C346" s="12">
        <f t="shared" si="442"/>
        <v>0</v>
      </c>
      <c r="D346" s="12">
        <v>0.15839999999999999</v>
      </c>
      <c r="E346" s="39">
        <v>7.0</v>
      </c>
      <c r="F346" s="40">
        <v>11.0</v>
      </c>
      <c r="G346" s="41">
        <v>56.0</v>
      </c>
      <c r="H346" s="42">
        <v>2.0E-4</v>
      </c>
      <c r="I346" s="42">
        <v>0.11828163270000001</v>
      </c>
      <c r="J346" s="43">
        <v>1.5552000000000001</v>
      </c>
      <c r="K346" s="44">
        <v>0.3</v>
      </c>
      <c r="L346" s="48">
        <v>1.0</v>
      </c>
      <c r="M346" s="49">
        <v>1.3</v>
      </c>
      <c r="N346" s="35"/>
      <c r="O346" s="39">
        <f t="shared" si="443"/>
        <v>0</v>
      </c>
      <c r="P346" s="40">
        <f t="shared" si="444"/>
        <v>0</v>
      </c>
      <c r="Q346" s="41">
        <f t="shared" si="445"/>
        <v>0</v>
      </c>
      <c r="R346" s="42">
        <f t="shared" si="446"/>
        <v>0</v>
      </c>
      <c r="S346" s="42">
        <f t="shared" si="447"/>
        <v>0</v>
      </c>
      <c r="T346" s="43">
        <f t="shared" si="448"/>
        <v>0</v>
      </c>
      <c r="U346" s="44">
        <f t="shared" si="449"/>
        <v>0</v>
      </c>
      <c r="V346" s="48">
        <f t="shared" si="450"/>
        <v>0</v>
      </c>
      <c r="W346" s="49">
        <f t="shared" si="451"/>
        <v>0</v>
      </c>
      <c r="X346" s="35"/>
      <c r="Y346" s="12">
        <v>27.7</v>
      </c>
      <c r="Z346" s="39">
        <f t="shared" si="452"/>
        <v>0</v>
      </c>
      <c r="AA346" s="40">
        <f t="shared" si="453"/>
        <v>0</v>
      </c>
      <c r="AB346" s="41">
        <f t="shared" si="454"/>
        <v>0</v>
      </c>
      <c r="AC346" s="42">
        <f t="shared" si="455"/>
        <v>0</v>
      </c>
      <c r="AD346" s="42">
        <f t="shared" si="456"/>
        <v>0</v>
      </c>
      <c r="AE346" s="43">
        <f t="shared" si="457"/>
        <v>0</v>
      </c>
      <c r="AF346" s="44">
        <f t="shared" si="458"/>
        <v>0</v>
      </c>
      <c r="AG346" s="48">
        <f t="shared" si="459"/>
        <v>0</v>
      </c>
      <c r="AH346" s="49">
        <f t="shared" si="460"/>
        <v>0</v>
      </c>
    </row>
    <row r="347" ht="13.5" customHeight="1">
      <c r="A347" s="32" t="s">
        <v>124</v>
      </c>
      <c r="B347" s="12">
        <v>0.0</v>
      </c>
      <c r="C347" s="12">
        <f t="shared" si="442"/>
        <v>0</v>
      </c>
      <c r="D347" s="12">
        <v>0.15839999999999999</v>
      </c>
      <c r="E347" s="39">
        <v>8.0</v>
      </c>
      <c r="F347" s="40">
        <v>12.0</v>
      </c>
      <c r="G347" s="41">
        <v>35.0</v>
      </c>
      <c r="H347" s="42">
        <v>2.0E-4</v>
      </c>
      <c r="I347" s="42">
        <v>0.11834814810000001</v>
      </c>
      <c r="J347" s="43">
        <v>1.5552000000000001</v>
      </c>
      <c r="K347" s="44">
        <v>0.3</v>
      </c>
      <c r="L347" s="48">
        <v>1.0</v>
      </c>
      <c r="M347" s="49">
        <v>1.3</v>
      </c>
      <c r="N347" s="35"/>
      <c r="O347" s="39">
        <f t="shared" si="443"/>
        <v>0</v>
      </c>
      <c r="P347" s="40">
        <f t="shared" si="444"/>
        <v>0</v>
      </c>
      <c r="Q347" s="41">
        <f t="shared" si="445"/>
        <v>0</v>
      </c>
      <c r="R347" s="42">
        <f t="shared" si="446"/>
        <v>0</v>
      </c>
      <c r="S347" s="42">
        <f t="shared" si="447"/>
        <v>0</v>
      </c>
      <c r="T347" s="43">
        <f t="shared" si="448"/>
        <v>0</v>
      </c>
      <c r="U347" s="44">
        <f t="shared" si="449"/>
        <v>0</v>
      </c>
      <c r="V347" s="48">
        <f t="shared" si="450"/>
        <v>0</v>
      </c>
      <c r="W347" s="49">
        <f t="shared" si="451"/>
        <v>0</v>
      </c>
      <c r="X347" s="35"/>
      <c r="Y347" s="12">
        <v>27.7</v>
      </c>
      <c r="Z347" s="39">
        <f t="shared" si="452"/>
        <v>0</v>
      </c>
      <c r="AA347" s="40">
        <f t="shared" si="453"/>
        <v>0</v>
      </c>
      <c r="AB347" s="41">
        <f t="shared" si="454"/>
        <v>0</v>
      </c>
      <c r="AC347" s="42">
        <f t="shared" si="455"/>
        <v>0</v>
      </c>
      <c r="AD347" s="42">
        <f t="shared" si="456"/>
        <v>0</v>
      </c>
      <c r="AE347" s="43">
        <f t="shared" si="457"/>
        <v>0</v>
      </c>
      <c r="AF347" s="44">
        <f t="shared" si="458"/>
        <v>0</v>
      </c>
      <c r="AG347" s="48">
        <f t="shared" si="459"/>
        <v>0</v>
      </c>
      <c r="AH347" s="49">
        <f t="shared" si="460"/>
        <v>0</v>
      </c>
    </row>
    <row r="348" ht="13.5" customHeight="1">
      <c r="A348" s="32" t="s">
        <v>125</v>
      </c>
      <c r="B348" s="12">
        <v>0.008</v>
      </c>
      <c r="C348" s="12">
        <f t="shared" si="442"/>
        <v>0.0002341166486</v>
      </c>
      <c r="D348" s="12">
        <v>0.15839999999999999</v>
      </c>
      <c r="E348" s="39">
        <v>18.0</v>
      </c>
      <c r="F348" s="40">
        <v>48.0</v>
      </c>
      <c r="G348" s="41">
        <v>180.0</v>
      </c>
      <c r="H348" s="42">
        <v>0.0064</v>
      </c>
      <c r="I348" s="42">
        <v>0.17932592590000002</v>
      </c>
      <c r="J348" s="43">
        <v>1.857</v>
      </c>
      <c r="K348" s="44">
        <v>0.3</v>
      </c>
      <c r="L348" s="45">
        <v>10.0</v>
      </c>
      <c r="M348" s="46">
        <v>15.0</v>
      </c>
      <c r="N348" s="35"/>
      <c r="O348" s="39">
        <f t="shared" si="443"/>
        <v>0.0000006675133885</v>
      </c>
      <c r="P348" s="40">
        <f t="shared" si="444"/>
        <v>0.000001780035703</v>
      </c>
      <c r="Q348" s="41">
        <f t="shared" si="445"/>
        <v>0.000006675133885</v>
      </c>
      <c r="R348" s="42">
        <f t="shared" si="446"/>
        <v>0.8544171373</v>
      </c>
      <c r="S348" s="42">
        <f t="shared" si="447"/>
        <v>23.94049129</v>
      </c>
      <c r="T348" s="43">
        <f t="shared" si="448"/>
        <v>247.9144725</v>
      </c>
      <c r="U348" s="44">
        <f t="shared" si="449"/>
        <v>11.12522314</v>
      </c>
      <c r="V348" s="48">
        <f t="shared" si="450"/>
        <v>370.8407714</v>
      </c>
      <c r="W348" s="49">
        <f t="shared" si="451"/>
        <v>556.2611571</v>
      </c>
      <c r="X348" s="35"/>
      <c r="Y348" s="12">
        <v>27.7</v>
      </c>
      <c r="Z348" s="39">
        <f t="shared" si="452"/>
        <v>0.000116730561</v>
      </c>
      <c r="AA348" s="40">
        <f t="shared" si="453"/>
        <v>0.000311281496</v>
      </c>
      <c r="AB348" s="41">
        <f t="shared" si="454"/>
        <v>0.00116730561</v>
      </c>
      <c r="AC348" s="42">
        <f t="shared" si="455"/>
        <v>149.4151181</v>
      </c>
      <c r="AD348" s="42">
        <f t="shared" si="456"/>
        <v>4186.563187</v>
      </c>
      <c r="AE348" s="43">
        <f t="shared" si="457"/>
        <v>43353.73036</v>
      </c>
      <c r="AF348" s="44">
        <f t="shared" si="458"/>
        <v>1945.50935</v>
      </c>
      <c r="AG348" s="48">
        <f t="shared" si="459"/>
        <v>64850.31167</v>
      </c>
      <c r="AH348" s="49">
        <f t="shared" si="460"/>
        <v>97275.4675</v>
      </c>
    </row>
    <row r="349" ht="13.5" customHeight="1">
      <c r="A349" s="32" t="s">
        <v>126</v>
      </c>
      <c r="B349" s="12">
        <v>0.0</v>
      </c>
      <c r="C349" s="12">
        <f t="shared" si="442"/>
        <v>0</v>
      </c>
      <c r="D349" s="12">
        <v>0.15839999999999999</v>
      </c>
      <c r="E349" s="39">
        <v>6.0</v>
      </c>
      <c r="F349" s="40">
        <v>38.0</v>
      </c>
      <c r="G349" s="41">
        <v>79.0</v>
      </c>
      <c r="H349" s="42">
        <v>0.0073</v>
      </c>
      <c r="I349" s="42">
        <v>0.4548123288</v>
      </c>
      <c r="J349" s="43">
        <v>2.313</v>
      </c>
      <c r="K349" s="44">
        <v>0.3</v>
      </c>
      <c r="L349" s="45">
        <v>2.5</v>
      </c>
      <c r="M349" s="46">
        <v>5.1</v>
      </c>
      <c r="N349" s="35"/>
      <c r="O349" s="39">
        <f t="shared" si="443"/>
        <v>0</v>
      </c>
      <c r="P349" s="40">
        <f t="shared" si="444"/>
        <v>0</v>
      </c>
      <c r="Q349" s="41">
        <f t="shared" si="445"/>
        <v>0</v>
      </c>
      <c r="R349" s="42">
        <f t="shared" si="446"/>
        <v>0</v>
      </c>
      <c r="S349" s="42">
        <f t="shared" si="447"/>
        <v>0</v>
      </c>
      <c r="T349" s="43">
        <f t="shared" si="448"/>
        <v>0</v>
      </c>
      <c r="U349" s="44">
        <f t="shared" si="449"/>
        <v>0</v>
      </c>
      <c r="V349" s="48">
        <f t="shared" si="450"/>
        <v>0</v>
      </c>
      <c r="W349" s="49">
        <f t="shared" si="451"/>
        <v>0</v>
      </c>
      <c r="X349" s="35"/>
      <c r="Y349" s="12">
        <v>27.7</v>
      </c>
      <c r="Z349" s="39">
        <f t="shared" si="452"/>
        <v>0</v>
      </c>
      <c r="AA349" s="40">
        <f t="shared" si="453"/>
        <v>0</v>
      </c>
      <c r="AB349" s="41">
        <f t="shared" si="454"/>
        <v>0</v>
      </c>
      <c r="AC349" s="42">
        <f t="shared" si="455"/>
        <v>0</v>
      </c>
      <c r="AD349" s="42">
        <f t="shared" si="456"/>
        <v>0</v>
      </c>
      <c r="AE349" s="43">
        <f t="shared" si="457"/>
        <v>0</v>
      </c>
      <c r="AF349" s="44">
        <f t="shared" si="458"/>
        <v>0</v>
      </c>
      <c r="AG349" s="48">
        <f t="shared" si="459"/>
        <v>0</v>
      </c>
      <c r="AH349" s="49">
        <f t="shared" si="460"/>
        <v>0</v>
      </c>
    </row>
    <row r="350" ht="13.5" customHeight="1">
      <c r="A350" s="32" t="s">
        <v>127</v>
      </c>
      <c r="B350" s="12">
        <v>0.0</v>
      </c>
      <c r="C350" s="12">
        <f t="shared" si="442"/>
        <v>0</v>
      </c>
      <c r="D350" s="12">
        <v>0.15839999999999999</v>
      </c>
      <c r="E350" s="52">
        <v>8.8</v>
      </c>
      <c r="F350" s="53">
        <v>27.0</v>
      </c>
      <c r="G350" s="54">
        <v>63.0</v>
      </c>
      <c r="H350" s="55">
        <v>0.118</v>
      </c>
      <c r="I350" s="55">
        <v>0.9284059041</v>
      </c>
      <c r="J350" s="56">
        <v>3.734</v>
      </c>
      <c r="K350" s="57">
        <v>7.8</v>
      </c>
      <c r="L350" s="58">
        <v>15.0</v>
      </c>
      <c r="M350" s="59">
        <v>19.3</v>
      </c>
      <c r="N350" s="35"/>
      <c r="O350" s="39">
        <f t="shared" si="443"/>
        <v>0</v>
      </c>
      <c r="P350" s="40">
        <f t="shared" si="444"/>
        <v>0</v>
      </c>
      <c r="Q350" s="41">
        <f t="shared" si="445"/>
        <v>0</v>
      </c>
      <c r="R350" s="42">
        <f t="shared" si="446"/>
        <v>0</v>
      </c>
      <c r="S350" s="42">
        <f t="shared" si="447"/>
        <v>0</v>
      </c>
      <c r="T350" s="43">
        <f t="shared" si="448"/>
        <v>0</v>
      </c>
      <c r="U350" s="44">
        <f t="shared" si="449"/>
        <v>0</v>
      </c>
      <c r="V350" s="48">
        <f t="shared" si="450"/>
        <v>0</v>
      </c>
      <c r="W350" s="49">
        <f t="shared" si="451"/>
        <v>0</v>
      </c>
      <c r="X350" s="35"/>
      <c r="Y350" s="12">
        <v>27.7</v>
      </c>
      <c r="Z350" s="39">
        <f t="shared" si="452"/>
        <v>0</v>
      </c>
      <c r="AA350" s="40">
        <f t="shared" si="453"/>
        <v>0</v>
      </c>
      <c r="AB350" s="41">
        <f t="shared" si="454"/>
        <v>0</v>
      </c>
      <c r="AC350" s="42">
        <f t="shared" si="455"/>
        <v>0</v>
      </c>
      <c r="AD350" s="42">
        <f t="shared" si="456"/>
        <v>0</v>
      </c>
      <c r="AE350" s="43">
        <f t="shared" si="457"/>
        <v>0</v>
      </c>
      <c r="AF350" s="44">
        <f t="shared" si="458"/>
        <v>0</v>
      </c>
      <c r="AG350" s="48">
        <f t="shared" si="459"/>
        <v>0</v>
      </c>
      <c r="AH350" s="49">
        <f t="shared" si="460"/>
        <v>0</v>
      </c>
    </row>
    <row r="351" ht="13.5" customHeight="1">
      <c r="A351" s="60" t="s">
        <v>90</v>
      </c>
      <c r="B351" s="21">
        <f>SUM(B340:B350)</f>
        <v>34.171</v>
      </c>
      <c r="C351" s="60"/>
      <c r="D351" s="60"/>
      <c r="E351" s="60"/>
      <c r="F351" s="60"/>
      <c r="G351" s="60"/>
      <c r="H351" s="60"/>
      <c r="I351" s="60"/>
      <c r="J351" s="60"/>
      <c r="K351" s="60"/>
      <c r="L351" s="60"/>
      <c r="M351" s="60"/>
      <c r="N351" s="60"/>
      <c r="O351" s="61">
        <f t="shared" ref="O351:W351" si="461">SUM(O340:O350)</f>
        <v>0.07838974073</v>
      </c>
      <c r="P351" s="61">
        <f t="shared" si="461"/>
        <v>0.08915255973</v>
      </c>
      <c r="Q351" s="61">
        <f t="shared" si="461"/>
        <v>0.1147135016</v>
      </c>
      <c r="R351" s="61">
        <f t="shared" si="461"/>
        <v>70402.08973</v>
      </c>
      <c r="S351" s="61">
        <f t="shared" si="461"/>
        <v>378517.2819</v>
      </c>
      <c r="T351" s="61">
        <f t="shared" si="461"/>
        <v>1583316.359</v>
      </c>
      <c r="U351" s="61">
        <f t="shared" si="461"/>
        <v>15847.41682</v>
      </c>
      <c r="V351" s="61">
        <f t="shared" si="461"/>
        <v>42942.43423</v>
      </c>
      <c r="W351" s="61">
        <f t="shared" si="461"/>
        <v>137121.1565</v>
      </c>
      <c r="X351" s="60"/>
      <c r="Y351" s="35"/>
      <c r="Z351" s="61">
        <f t="shared" ref="Z351:AH351" si="462">SUM(Z340:Z350)</f>
        <v>13.70830693</v>
      </c>
      <c r="AA351" s="61">
        <f t="shared" si="462"/>
        <v>15.59044132</v>
      </c>
      <c r="AB351" s="61">
        <f t="shared" si="462"/>
        <v>20.06037875</v>
      </c>
      <c r="AC351" s="61">
        <f t="shared" si="462"/>
        <v>12311476.55</v>
      </c>
      <c r="AD351" s="61">
        <f t="shared" si="462"/>
        <v>66192731.75</v>
      </c>
      <c r="AE351" s="61">
        <f t="shared" si="462"/>
        <v>276880449.1</v>
      </c>
      <c r="AF351" s="61">
        <f t="shared" si="462"/>
        <v>2771297.006</v>
      </c>
      <c r="AG351" s="61">
        <f t="shared" si="462"/>
        <v>7509503.965</v>
      </c>
      <c r="AH351" s="61">
        <f t="shared" si="462"/>
        <v>23978889.12</v>
      </c>
    </row>
    <row r="352" ht="13.5" customHeight="1">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c r="AA352" s="35"/>
      <c r="AB352" s="35"/>
      <c r="AC352" s="35"/>
      <c r="AD352" s="35"/>
      <c r="AE352" s="35"/>
      <c r="AF352" s="35"/>
      <c r="AG352" s="35"/>
      <c r="AH352" s="35"/>
    </row>
    <row r="353" ht="13.5" customHeight="1">
      <c r="A353" s="64" t="s">
        <v>37</v>
      </c>
      <c r="B353" s="35"/>
      <c r="C353" s="12"/>
      <c r="D353" s="12"/>
      <c r="E353" s="35"/>
      <c r="F353" s="35"/>
      <c r="G353" s="35"/>
      <c r="H353" s="35"/>
      <c r="I353" s="35"/>
      <c r="J353" s="35"/>
      <c r="K353" s="35"/>
      <c r="L353" s="35"/>
      <c r="M353" s="35"/>
      <c r="N353" s="35"/>
      <c r="O353" s="35"/>
      <c r="P353" s="35"/>
      <c r="Q353" s="35"/>
      <c r="R353" s="35"/>
      <c r="S353" s="35"/>
      <c r="T353" s="35"/>
      <c r="U353" s="35"/>
      <c r="V353" s="35"/>
      <c r="W353" s="35"/>
      <c r="X353" s="35"/>
      <c r="Y353" s="35"/>
      <c r="Z353" s="35"/>
      <c r="AA353" s="35"/>
      <c r="AB353" s="35"/>
      <c r="AC353" s="35"/>
      <c r="AD353" s="35"/>
      <c r="AE353" s="35"/>
      <c r="AF353" s="35"/>
      <c r="AG353" s="35"/>
      <c r="AH353" s="35"/>
    </row>
    <row r="354" ht="13.5" customHeight="1">
      <c r="A354" s="12" t="s">
        <v>105</v>
      </c>
      <c r="C354" s="12"/>
      <c r="D354" s="12"/>
      <c r="E354" s="36" t="s">
        <v>129</v>
      </c>
      <c r="F354" s="3"/>
      <c r="G354" s="4"/>
      <c r="H354" s="37" t="s">
        <v>130</v>
      </c>
      <c r="I354" s="3"/>
      <c r="J354" s="4"/>
      <c r="K354" s="38" t="s">
        <v>131</v>
      </c>
      <c r="L354" s="3"/>
      <c r="M354" s="4"/>
      <c r="N354" s="35"/>
      <c r="O354" s="36" t="s">
        <v>110</v>
      </c>
      <c r="P354" s="3"/>
      <c r="Q354" s="4"/>
      <c r="R354" s="37" t="s">
        <v>111</v>
      </c>
      <c r="S354" s="3"/>
      <c r="T354" s="4"/>
      <c r="U354" s="38" t="s">
        <v>112</v>
      </c>
      <c r="V354" s="3"/>
      <c r="W354" s="4"/>
      <c r="X354" s="35"/>
      <c r="Y354" s="35"/>
      <c r="Z354" s="36" t="s">
        <v>110</v>
      </c>
      <c r="AA354" s="3"/>
      <c r="AB354" s="4"/>
      <c r="AC354" s="37" t="s">
        <v>111</v>
      </c>
      <c r="AD354" s="3"/>
      <c r="AE354" s="4"/>
      <c r="AF354" s="38" t="s">
        <v>112</v>
      </c>
      <c r="AG354" s="3"/>
      <c r="AH354" s="4"/>
    </row>
    <row r="355" ht="13.5" customHeight="1">
      <c r="A355" s="12" t="s">
        <v>94</v>
      </c>
      <c r="B355" s="12" t="s">
        <v>114</v>
      </c>
      <c r="C355" s="12" t="s">
        <v>115</v>
      </c>
      <c r="D355" s="12"/>
      <c r="E355" s="39" t="s">
        <v>12</v>
      </c>
      <c r="F355" s="40" t="s">
        <v>13</v>
      </c>
      <c r="G355" s="41" t="s">
        <v>14</v>
      </c>
      <c r="H355" s="42" t="s">
        <v>12</v>
      </c>
      <c r="I355" s="42" t="s">
        <v>13</v>
      </c>
      <c r="J355" s="43" t="s">
        <v>14</v>
      </c>
      <c r="K355" s="44" t="s">
        <v>12</v>
      </c>
      <c r="L355" s="45" t="s">
        <v>116</v>
      </c>
      <c r="M355" s="46" t="s">
        <v>14</v>
      </c>
      <c r="N355" s="35"/>
      <c r="O355" s="39" t="s">
        <v>12</v>
      </c>
      <c r="P355" s="40" t="s">
        <v>13</v>
      </c>
      <c r="Q355" s="41" t="s">
        <v>14</v>
      </c>
      <c r="R355" s="42" t="s">
        <v>12</v>
      </c>
      <c r="S355" s="42" t="s">
        <v>13</v>
      </c>
      <c r="T355" s="43" t="s">
        <v>14</v>
      </c>
      <c r="U355" s="44" t="s">
        <v>12</v>
      </c>
      <c r="V355" s="45" t="s">
        <v>116</v>
      </c>
      <c r="W355" s="46" t="s">
        <v>14</v>
      </c>
      <c r="X355" s="35"/>
      <c r="Y355" s="35"/>
      <c r="Z355" s="39" t="s">
        <v>12</v>
      </c>
      <c r="AA355" s="40" t="s">
        <v>13</v>
      </c>
      <c r="AB355" s="41" t="s">
        <v>14</v>
      </c>
      <c r="AC355" s="42" t="s">
        <v>12</v>
      </c>
      <c r="AD355" s="42" t="s">
        <v>13</v>
      </c>
      <c r="AE355" s="43" t="s">
        <v>14</v>
      </c>
      <c r="AF355" s="44" t="s">
        <v>12</v>
      </c>
      <c r="AG355" s="45" t="s">
        <v>116</v>
      </c>
      <c r="AH355" s="46" t="s">
        <v>14</v>
      </c>
    </row>
    <row r="356" ht="13.5" customHeight="1">
      <c r="A356" s="47" t="s">
        <v>117</v>
      </c>
      <c r="B356" s="12">
        <v>0.0</v>
      </c>
      <c r="C356" s="12">
        <f t="shared" ref="C356:C366" si="463">B356/$B$367</f>
        <v>0</v>
      </c>
      <c r="D356" s="12">
        <v>0.1452</v>
      </c>
      <c r="E356" s="39">
        <v>740.0</v>
      </c>
      <c r="F356" s="40">
        <v>820.0</v>
      </c>
      <c r="G356" s="41">
        <v>910.0</v>
      </c>
      <c r="H356" s="42">
        <v>0.079</v>
      </c>
      <c r="I356" s="42">
        <v>1.1480588235000002</v>
      </c>
      <c r="J356" s="43">
        <v>3.654</v>
      </c>
      <c r="K356" s="44">
        <v>0.2</v>
      </c>
      <c r="L356" s="48">
        <v>5.0</v>
      </c>
      <c r="M356" s="49">
        <v>15.0</v>
      </c>
      <c r="N356" s="35"/>
      <c r="O356" s="39">
        <f t="shared" ref="O356:O366" si="464">C356*D356*E356*10^(-3)</f>
        <v>0</v>
      </c>
      <c r="P356" s="40">
        <f t="shared" ref="P356:P366" si="465">C356*D356*F356*10^(-3)</f>
        <v>0</v>
      </c>
      <c r="Q356" s="41">
        <f t="shared" ref="Q356:Q366" si="466">C356*D356*G356*10^(-3)</f>
        <v>0</v>
      </c>
      <c r="R356" s="42">
        <f t="shared" ref="R356:R366" si="467">(C356*D356*H356*3.6*10^(-3))*10^(9)</f>
        <v>0</v>
      </c>
      <c r="S356" s="42">
        <f t="shared" ref="S356:S366" si="468">(C356*D356*I356*3.6*10^(-3))*10^(9)</f>
        <v>0</v>
      </c>
      <c r="T356" s="43">
        <f t="shared" ref="T356:T366" si="469">(C356*D356*J356*3.6*10^(-3))*10^(9)</f>
        <v>0</v>
      </c>
      <c r="U356" s="44">
        <f t="shared" ref="U356:U366" si="470">C356*D356*10^(-3)*K356*10^9</f>
        <v>0</v>
      </c>
      <c r="V356" s="48">
        <f t="shared" ref="V356:V366" si="471">C356*D356*10^(-3)*L356*10^9</f>
        <v>0</v>
      </c>
      <c r="W356" s="49">
        <f t="shared" ref="W356:W366" si="472">C356*D356*10^(-3)*M356*10^9</f>
        <v>0</v>
      </c>
      <c r="X356" s="35"/>
      <c r="Y356" s="12">
        <v>3.8</v>
      </c>
      <c r="Z356" s="39">
        <f t="shared" ref="Z356:Z366" si="473">C356*Y356*E356*10^(-3)</f>
        <v>0</v>
      </c>
      <c r="AA356" s="40">
        <f t="shared" ref="AA356:AA366" si="474">C356*Y356*F356*10^(-3)</f>
        <v>0</v>
      </c>
      <c r="AB356" s="41">
        <f t="shared" ref="AB356:AB366" si="475">C356*Y356*G356*10^(-3)</f>
        <v>0</v>
      </c>
      <c r="AC356" s="42">
        <f t="shared" ref="AC356:AC366" si="476">(C356*Y356*H356*3.6*10^(-3))*10^(9)</f>
        <v>0</v>
      </c>
      <c r="AD356" s="42">
        <f t="shared" ref="AD356:AD366" si="477">(C356*Y356*I356*3.6*10^(-3))*10^(9)</f>
        <v>0</v>
      </c>
      <c r="AE356" s="43">
        <f t="shared" ref="AE356:AE366" si="478">(C356*Y356*J356*3.6*10^(-3))*10^(9)</f>
        <v>0</v>
      </c>
      <c r="AF356" s="44">
        <f t="shared" ref="AF356:AF366" si="479">C356*Y356*10^(-3)*K356*10^9</f>
        <v>0</v>
      </c>
      <c r="AG356" s="48">
        <f t="shared" ref="AG356:AG366" si="480">C356*Y356*10^(-3)*L356*10^9</f>
        <v>0</v>
      </c>
      <c r="AH356" s="49">
        <f t="shared" ref="AH356:AH366" si="481">C356*Y356*10^(-3)*M356*10^9</f>
        <v>0</v>
      </c>
    </row>
    <row r="357" ht="13.5" customHeight="1">
      <c r="A357" s="47" t="s">
        <v>118</v>
      </c>
      <c r="B357" s="12">
        <v>0.047</v>
      </c>
      <c r="C357" s="12">
        <f t="shared" si="463"/>
        <v>0.01094550536</v>
      </c>
      <c r="D357" s="12">
        <v>0.1452</v>
      </c>
      <c r="E357" s="39">
        <v>657.0</v>
      </c>
      <c r="F357" s="40">
        <v>702.0</v>
      </c>
      <c r="G357" s="41">
        <v>866.0</v>
      </c>
      <c r="H357" s="42">
        <v>0.214</v>
      </c>
      <c r="I357" s="42">
        <v>0.82</v>
      </c>
      <c r="J357" s="43">
        <v>2.7439999999999998</v>
      </c>
      <c r="K357" s="44">
        <v>0.1</v>
      </c>
      <c r="L357" s="45">
        <v>0.4</v>
      </c>
      <c r="M357" s="46">
        <v>0.6</v>
      </c>
      <c r="N357" s="35"/>
      <c r="O357" s="39">
        <f t="shared" si="464"/>
        <v>0.001044161807</v>
      </c>
      <c r="P357" s="40">
        <f t="shared" si="465"/>
        <v>0.001115679739</v>
      </c>
      <c r="Q357" s="41">
        <f t="shared" si="466"/>
        <v>0.001376322869</v>
      </c>
      <c r="R357" s="42">
        <f t="shared" si="467"/>
        <v>1224.386996</v>
      </c>
      <c r="S357" s="42">
        <f t="shared" si="468"/>
        <v>4691.576339</v>
      </c>
      <c r="T357" s="43">
        <f t="shared" si="469"/>
        <v>15699.61643</v>
      </c>
      <c r="U357" s="44">
        <f t="shared" si="470"/>
        <v>158.9287378</v>
      </c>
      <c r="V357" s="48">
        <f t="shared" si="471"/>
        <v>635.7149511</v>
      </c>
      <c r="W357" s="49">
        <f t="shared" si="472"/>
        <v>953.5724266</v>
      </c>
      <c r="X357" s="35"/>
      <c r="Y357" s="12">
        <v>3.8</v>
      </c>
      <c r="Z357" s="39">
        <f t="shared" si="473"/>
        <v>0.02732654867</v>
      </c>
      <c r="AA357" s="40">
        <f t="shared" si="474"/>
        <v>0.02919823009</v>
      </c>
      <c r="AB357" s="41">
        <f t="shared" si="475"/>
        <v>0.03601946903</v>
      </c>
      <c r="AC357" s="42">
        <f t="shared" si="476"/>
        <v>32043.18584</v>
      </c>
      <c r="AD357" s="42">
        <f t="shared" si="477"/>
        <v>122782.3009</v>
      </c>
      <c r="AE357" s="43">
        <f t="shared" si="478"/>
        <v>410871.5044</v>
      </c>
      <c r="AF357" s="44">
        <f t="shared" si="479"/>
        <v>4159.292035</v>
      </c>
      <c r="AG357" s="48">
        <f t="shared" si="480"/>
        <v>16637.16814</v>
      </c>
      <c r="AH357" s="49">
        <f t="shared" si="481"/>
        <v>24955.75221</v>
      </c>
    </row>
    <row r="358" ht="13.5" customHeight="1">
      <c r="A358" s="47" t="s">
        <v>119</v>
      </c>
      <c r="B358" s="12">
        <v>4.245</v>
      </c>
      <c r="C358" s="12">
        <f t="shared" si="463"/>
        <v>0.9885887285</v>
      </c>
      <c r="D358" s="12">
        <v>0.1452</v>
      </c>
      <c r="E358" s="39">
        <v>410.0</v>
      </c>
      <c r="F358" s="40">
        <v>490.0</v>
      </c>
      <c r="G358" s="41">
        <v>650.0</v>
      </c>
      <c r="H358" s="42">
        <v>0.076</v>
      </c>
      <c r="I358" s="42">
        <v>0.5820000000000001</v>
      </c>
      <c r="J358" s="43">
        <v>2.794</v>
      </c>
      <c r="K358" s="44">
        <v>0.1</v>
      </c>
      <c r="L358" s="45">
        <v>0.2</v>
      </c>
      <c r="M358" s="46">
        <v>1.0</v>
      </c>
      <c r="N358" s="35"/>
      <c r="O358" s="39">
        <f t="shared" si="464"/>
        <v>0.05885266418</v>
      </c>
      <c r="P358" s="40">
        <f t="shared" si="465"/>
        <v>0.07033611085</v>
      </c>
      <c r="Q358" s="41">
        <f t="shared" si="466"/>
        <v>0.09330300419</v>
      </c>
      <c r="R358" s="42">
        <f t="shared" si="467"/>
        <v>39273.38761</v>
      </c>
      <c r="S358" s="42">
        <f t="shared" si="468"/>
        <v>300751.4683</v>
      </c>
      <c r="T358" s="43">
        <f t="shared" si="469"/>
        <v>1443813.75</v>
      </c>
      <c r="U358" s="44">
        <f t="shared" si="470"/>
        <v>14354.30834</v>
      </c>
      <c r="V358" s="48">
        <f t="shared" si="471"/>
        <v>28708.61667</v>
      </c>
      <c r="W358" s="49">
        <f t="shared" si="472"/>
        <v>143543.0834</v>
      </c>
      <c r="X358" s="35"/>
      <c r="Y358" s="12">
        <v>3.8</v>
      </c>
      <c r="Z358" s="39">
        <f t="shared" si="473"/>
        <v>1.540221239</v>
      </c>
      <c r="AA358" s="40">
        <f t="shared" si="474"/>
        <v>1.840752212</v>
      </c>
      <c r="AB358" s="41">
        <f t="shared" si="475"/>
        <v>2.441814159</v>
      </c>
      <c r="AC358" s="42">
        <f t="shared" si="476"/>
        <v>1027815.929</v>
      </c>
      <c r="AD358" s="42">
        <f t="shared" si="477"/>
        <v>7870906.195</v>
      </c>
      <c r="AE358" s="43">
        <f t="shared" si="478"/>
        <v>37785759.29</v>
      </c>
      <c r="AF358" s="44">
        <f t="shared" si="479"/>
        <v>375663.7168</v>
      </c>
      <c r="AG358" s="48">
        <f t="shared" si="480"/>
        <v>751327.4336</v>
      </c>
      <c r="AH358" s="49">
        <f t="shared" si="481"/>
        <v>3756637.168</v>
      </c>
    </row>
    <row r="359" ht="13.5" customHeight="1">
      <c r="A359" s="47" t="s">
        <v>120</v>
      </c>
      <c r="B359" s="12">
        <v>0.0</v>
      </c>
      <c r="C359" s="12">
        <f t="shared" si="463"/>
        <v>0</v>
      </c>
      <c r="D359" s="12">
        <v>0.1452</v>
      </c>
      <c r="E359" s="39">
        <v>3.7</v>
      </c>
      <c r="F359" s="40">
        <v>12.0</v>
      </c>
      <c r="G359" s="41">
        <v>110.0</v>
      </c>
      <c r="H359" s="42">
        <v>0.018</v>
      </c>
      <c r="I359" s="42">
        <v>0.2478118532</v>
      </c>
      <c r="J359" s="43">
        <v>3.004</v>
      </c>
      <c r="K359" s="44">
        <v>0.1</v>
      </c>
      <c r="L359" s="45">
        <v>0.1</v>
      </c>
      <c r="M359" s="46">
        <v>1.0</v>
      </c>
      <c r="N359" s="35"/>
      <c r="O359" s="39">
        <f t="shared" si="464"/>
        <v>0</v>
      </c>
      <c r="P359" s="40">
        <f t="shared" si="465"/>
        <v>0</v>
      </c>
      <c r="Q359" s="41">
        <f t="shared" si="466"/>
        <v>0</v>
      </c>
      <c r="R359" s="42">
        <f t="shared" si="467"/>
        <v>0</v>
      </c>
      <c r="S359" s="42">
        <f t="shared" si="468"/>
        <v>0</v>
      </c>
      <c r="T359" s="43">
        <f t="shared" si="469"/>
        <v>0</v>
      </c>
      <c r="U359" s="44">
        <f t="shared" si="470"/>
        <v>0</v>
      </c>
      <c r="V359" s="48">
        <f t="shared" si="471"/>
        <v>0</v>
      </c>
      <c r="W359" s="49">
        <f t="shared" si="472"/>
        <v>0</v>
      </c>
      <c r="X359" s="35"/>
      <c r="Y359" s="12">
        <v>3.8</v>
      </c>
      <c r="Z359" s="39">
        <f t="shared" si="473"/>
        <v>0</v>
      </c>
      <c r="AA359" s="40">
        <f t="shared" si="474"/>
        <v>0</v>
      </c>
      <c r="AB359" s="41">
        <f t="shared" si="475"/>
        <v>0</v>
      </c>
      <c r="AC359" s="42">
        <f t="shared" si="476"/>
        <v>0</v>
      </c>
      <c r="AD359" s="42">
        <f t="shared" si="477"/>
        <v>0</v>
      </c>
      <c r="AE359" s="43">
        <f t="shared" si="478"/>
        <v>0</v>
      </c>
      <c r="AF359" s="44">
        <f t="shared" si="479"/>
        <v>0</v>
      </c>
      <c r="AG359" s="48">
        <f t="shared" si="480"/>
        <v>0</v>
      </c>
      <c r="AH359" s="49">
        <f t="shared" si="481"/>
        <v>0</v>
      </c>
    </row>
    <row r="360" ht="13.5" customHeight="1">
      <c r="A360" s="47" t="s">
        <v>121</v>
      </c>
      <c r="B360" s="12">
        <v>0.0</v>
      </c>
      <c r="C360" s="12">
        <f t="shared" si="463"/>
        <v>0</v>
      </c>
      <c r="D360" s="12">
        <v>0.1452</v>
      </c>
      <c r="E360" s="39">
        <v>1.0</v>
      </c>
      <c r="F360" s="40">
        <v>24.0</v>
      </c>
      <c r="G360" s="41">
        <v>2200.0</v>
      </c>
      <c r="H360" s="42">
        <v>0.3</v>
      </c>
      <c r="I360" s="42">
        <v>9.305266939500001</v>
      </c>
      <c r="J360" s="43">
        <v>851.554</v>
      </c>
      <c r="K360" s="44">
        <v>3.3</v>
      </c>
      <c r="L360" s="48">
        <v>10.0</v>
      </c>
      <c r="M360" s="49">
        <v>16.9</v>
      </c>
      <c r="N360" s="35"/>
      <c r="O360" s="39">
        <f t="shared" si="464"/>
        <v>0</v>
      </c>
      <c r="P360" s="40">
        <f t="shared" si="465"/>
        <v>0</v>
      </c>
      <c r="Q360" s="41">
        <f t="shared" si="466"/>
        <v>0</v>
      </c>
      <c r="R360" s="42">
        <f t="shared" si="467"/>
        <v>0</v>
      </c>
      <c r="S360" s="42">
        <f t="shared" si="468"/>
        <v>0</v>
      </c>
      <c r="T360" s="43">
        <f t="shared" si="469"/>
        <v>0</v>
      </c>
      <c r="U360" s="44">
        <f t="shared" si="470"/>
        <v>0</v>
      </c>
      <c r="V360" s="48">
        <f t="shared" si="471"/>
        <v>0</v>
      </c>
      <c r="W360" s="49">
        <f t="shared" si="472"/>
        <v>0</v>
      </c>
      <c r="X360" s="35"/>
      <c r="Y360" s="12">
        <v>3.8</v>
      </c>
      <c r="Z360" s="39">
        <f t="shared" si="473"/>
        <v>0</v>
      </c>
      <c r="AA360" s="40">
        <f t="shared" si="474"/>
        <v>0</v>
      </c>
      <c r="AB360" s="41">
        <f t="shared" si="475"/>
        <v>0</v>
      </c>
      <c r="AC360" s="42">
        <f t="shared" si="476"/>
        <v>0</v>
      </c>
      <c r="AD360" s="42">
        <f t="shared" si="477"/>
        <v>0</v>
      </c>
      <c r="AE360" s="43">
        <f t="shared" si="478"/>
        <v>0</v>
      </c>
      <c r="AF360" s="44">
        <f t="shared" si="479"/>
        <v>0</v>
      </c>
      <c r="AG360" s="48">
        <f t="shared" si="480"/>
        <v>0</v>
      </c>
      <c r="AH360" s="49">
        <f t="shared" si="481"/>
        <v>0</v>
      </c>
    </row>
    <row r="361" ht="13.5" customHeight="1">
      <c r="A361" s="47" t="s">
        <v>122</v>
      </c>
      <c r="B361" s="12">
        <v>0.0</v>
      </c>
      <c r="C361" s="12">
        <f t="shared" si="463"/>
        <v>0</v>
      </c>
      <c r="D361" s="12">
        <v>0.1452</v>
      </c>
      <c r="E361" s="39">
        <v>130.0</v>
      </c>
      <c r="F361" s="40">
        <v>230.0</v>
      </c>
      <c r="G361" s="50">
        <v>420.0</v>
      </c>
      <c r="H361" s="42">
        <v>20.0</v>
      </c>
      <c r="I361" s="42">
        <v>35.2904137931</v>
      </c>
      <c r="J361" s="43">
        <v>65.554</v>
      </c>
      <c r="K361" s="44">
        <v>13.0</v>
      </c>
      <c r="L361" s="48">
        <v>500.0</v>
      </c>
      <c r="M361" s="49">
        <v>810.0</v>
      </c>
      <c r="N361" s="35"/>
      <c r="O361" s="39">
        <f t="shared" si="464"/>
        <v>0</v>
      </c>
      <c r="P361" s="40">
        <f t="shared" si="465"/>
        <v>0</v>
      </c>
      <c r="Q361" s="41">
        <f t="shared" si="466"/>
        <v>0</v>
      </c>
      <c r="R361" s="42">
        <f t="shared" si="467"/>
        <v>0</v>
      </c>
      <c r="S361" s="42">
        <f t="shared" si="468"/>
        <v>0</v>
      </c>
      <c r="T361" s="43">
        <f t="shared" si="469"/>
        <v>0</v>
      </c>
      <c r="U361" s="44">
        <f t="shared" si="470"/>
        <v>0</v>
      </c>
      <c r="V361" s="48">
        <f t="shared" si="471"/>
        <v>0</v>
      </c>
      <c r="W361" s="49">
        <f t="shared" si="472"/>
        <v>0</v>
      </c>
      <c r="X361" s="35"/>
      <c r="Y361" s="12">
        <v>3.8</v>
      </c>
      <c r="Z361" s="39">
        <f t="shared" si="473"/>
        <v>0</v>
      </c>
      <c r="AA361" s="40">
        <f t="shared" si="474"/>
        <v>0</v>
      </c>
      <c r="AB361" s="41">
        <f t="shared" si="475"/>
        <v>0</v>
      </c>
      <c r="AC361" s="42">
        <f t="shared" si="476"/>
        <v>0</v>
      </c>
      <c r="AD361" s="42">
        <f t="shared" si="477"/>
        <v>0</v>
      </c>
      <c r="AE361" s="43">
        <f t="shared" si="478"/>
        <v>0</v>
      </c>
      <c r="AF361" s="44">
        <f t="shared" si="479"/>
        <v>0</v>
      </c>
      <c r="AG361" s="48">
        <f t="shared" si="480"/>
        <v>0</v>
      </c>
      <c r="AH361" s="49">
        <f t="shared" si="481"/>
        <v>0</v>
      </c>
    </row>
    <row r="362" ht="13.5" customHeight="1">
      <c r="A362" s="32" t="s">
        <v>123</v>
      </c>
      <c r="B362" s="12">
        <v>0.0</v>
      </c>
      <c r="C362" s="12">
        <f t="shared" si="463"/>
        <v>0</v>
      </c>
      <c r="D362" s="12">
        <v>0.1452</v>
      </c>
      <c r="E362" s="39">
        <v>7.0</v>
      </c>
      <c r="F362" s="40">
        <v>11.0</v>
      </c>
      <c r="G362" s="41">
        <v>56.0</v>
      </c>
      <c r="H362" s="42">
        <v>2.0E-4</v>
      </c>
      <c r="I362" s="42">
        <v>0.11828163270000001</v>
      </c>
      <c r="J362" s="43">
        <v>1.5552000000000001</v>
      </c>
      <c r="K362" s="44">
        <v>0.3</v>
      </c>
      <c r="L362" s="48">
        <v>1.0</v>
      </c>
      <c r="M362" s="49">
        <v>1.3</v>
      </c>
      <c r="N362" s="35"/>
      <c r="O362" s="39">
        <f t="shared" si="464"/>
        <v>0</v>
      </c>
      <c r="P362" s="40">
        <f t="shared" si="465"/>
        <v>0</v>
      </c>
      <c r="Q362" s="41">
        <f t="shared" si="466"/>
        <v>0</v>
      </c>
      <c r="R362" s="42">
        <f t="shared" si="467"/>
        <v>0</v>
      </c>
      <c r="S362" s="42">
        <f t="shared" si="468"/>
        <v>0</v>
      </c>
      <c r="T362" s="43">
        <f t="shared" si="469"/>
        <v>0</v>
      </c>
      <c r="U362" s="44">
        <f t="shared" si="470"/>
        <v>0</v>
      </c>
      <c r="V362" s="48">
        <f t="shared" si="471"/>
        <v>0</v>
      </c>
      <c r="W362" s="49">
        <f t="shared" si="472"/>
        <v>0</v>
      </c>
      <c r="X362" s="35"/>
      <c r="Y362" s="12">
        <v>3.8</v>
      </c>
      <c r="Z362" s="39">
        <f t="shared" si="473"/>
        <v>0</v>
      </c>
      <c r="AA362" s="40">
        <f t="shared" si="474"/>
        <v>0</v>
      </c>
      <c r="AB362" s="41">
        <f t="shared" si="475"/>
        <v>0</v>
      </c>
      <c r="AC362" s="42">
        <f t="shared" si="476"/>
        <v>0</v>
      </c>
      <c r="AD362" s="42">
        <f t="shared" si="477"/>
        <v>0</v>
      </c>
      <c r="AE362" s="43">
        <f t="shared" si="478"/>
        <v>0</v>
      </c>
      <c r="AF362" s="44">
        <f t="shared" si="479"/>
        <v>0</v>
      </c>
      <c r="AG362" s="48">
        <f t="shared" si="480"/>
        <v>0</v>
      </c>
      <c r="AH362" s="49">
        <f t="shared" si="481"/>
        <v>0</v>
      </c>
    </row>
    <row r="363" ht="13.5" customHeight="1">
      <c r="A363" s="32" t="s">
        <v>124</v>
      </c>
      <c r="B363" s="12">
        <v>0.0</v>
      </c>
      <c r="C363" s="12">
        <f t="shared" si="463"/>
        <v>0</v>
      </c>
      <c r="D363" s="12">
        <v>0.1452</v>
      </c>
      <c r="E363" s="39">
        <v>8.0</v>
      </c>
      <c r="F363" s="40">
        <v>12.0</v>
      </c>
      <c r="G363" s="41">
        <v>35.0</v>
      </c>
      <c r="H363" s="42">
        <v>2.0E-4</v>
      </c>
      <c r="I363" s="42">
        <v>0.11834814810000001</v>
      </c>
      <c r="J363" s="43">
        <v>1.5552000000000001</v>
      </c>
      <c r="K363" s="44">
        <v>0.3</v>
      </c>
      <c r="L363" s="48">
        <v>1.0</v>
      </c>
      <c r="M363" s="49">
        <v>1.3</v>
      </c>
      <c r="N363" s="35"/>
      <c r="O363" s="39">
        <f t="shared" si="464"/>
        <v>0</v>
      </c>
      <c r="P363" s="40">
        <f t="shared" si="465"/>
        <v>0</v>
      </c>
      <c r="Q363" s="41">
        <f t="shared" si="466"/>
        <v>0</v>
      </c>
      <c r="R363" s="42">
        <f t="shared" si="467"/>
        <v>0</v>
      </c>
      <c r="S363" s="42">
        <f t="shared" si="468"/>
        <v>0</v>
      </c>
      <c r="T363" s="43">
        <f t="shared" si="469"/>
        <v>0</v>
      </c>
      <c r="U363" s="44">
        <f t="shared" si="470"/>
        <v>0</v>
      </c>
      <c r="V363" s="48">
        <f t="shared" si="471"/>
        <v>0</v>
      </c>
      <c r="W363" s="49">
        <f t="shared" si="472"/>
        <v>0</v>
      </c>
      <c r="X363" s="35"/>
      <c r="Y363" s="12">
        <v>3.8</v>
      </c>
      <c r="Z363" s="39">
        <f t="shared" si="473"/>
        <v>0</v>
      </c>
      <c r="AA363" s="40">
        <f t="shared" si="474"/>
        <v>0</v>
      </c>
      <c r="AB363" s="41">
        <f t="shared" si="475"/>
        <v>0</v>
      </c>
      <c r="AC363" s="42">
        <f t="shared" si="476"/>
        <v>0</v>
      </c>
      <c r="AD363" s="42">
        <f t="shared" si="477"/>
        <v>0</v>
      </c>
      <c r="AE363" s="43">
        <f t="shared" si="478"/>
        <v>0</v>
      </c>
      <c r="AF363" s="44">
        <f t="shared" si="479"/>
        <v>0</v>
      </c>
      <c r="AG363" s="48">
        <f t="shared" si="480"/>
        <v>0</v>
      </c>
      <c r="AH363" s="49">
        <f t="shared" si="481"/>
        <v>0</v>
      </c>
    </row>
    <row r="364" ht="13.5" customHeight="1">
      <c r="A364" s="32" t="s">
        <v>125</v>
      </c>
      <c r="B364" s="12">
        <v>0.002</v>
      </c>
      <c r="C364" s="12">
        <f t="shared" si="463"/>
        <v>0.0004657661854</v>
      </c>
      <c r="D364" s="12">
        <v>0.1452</v>
      </c>
      <c r="E364" s="39">
        <v>18.0</v>
      </c>
      <c r="F364" s="40">
        <v>48.0</v>
      </c>
      <c r="G364" s="41">
        <v>180.0</v>
      </c>
      <c r="H364" s="42">
        <v>0.0064</v>
      </c>
      <c r="I364" s="42">
        <v>0.17932592590000002</v>
      </c>
      <c r="J364" s="43">
        <v>1.857</v>
      </c>
      <c r="K364" s="44">
        <v>0.3</v>
      </c>
      <c r="L364" s="45">
        <v>10.0</v>
      </c>
      <c r="M364" s="46">
        <v>15.0</v>
      </c>
      <c r="N364" s="35"/>
      <c r="O364" s="39">
        <f t="shared" si="464"/>
        <v>0.000001217326502</v>
      </c>
      <c r="P364" s="40">
        <f t="shared" si="465"/>
        <v>0.000003246204006</v>
      </c>
      <c r="Q364" s="41">
        <f t="shared" si="466"/>
        <v>0.00001217326502</v>
      </c>
      <c r="R364" s="42">
        <f t="shared" si="467"/>
        <v>1.558177923</v>
      </c>
      <c r="S364" s="42">
        <f t="shared" si="468"/>
        <v>43.65964042</v>
      </c>
      <c r="T364" s="43">
        <f t="shared" si="469"/>
        <v>452.1150629</v>
      </c>
      <c r="U364" s="44">
        <f t="shared" si="470"/>
        <v>20.28877503</v>
      </c>
      <c r="V364" s="48">
        <f t="shared" si="471"/>
        <v>676.2925012</v>
      </c>
      <c r="W364" s="49">
        <f t="shared" si="472"/>
        <v>1014.438752</v>
      </c>
      <c r="X364" s="35"/>
      <c r="Y364" s="12">
        <v>3.8</v>
      </c>
      <c r="Z364" s="39">
        <f t="shared" si="473"/>
        <v>0.00003185840708</v>
      </c>
      <c r="AA364" s="40">
        <f t="shared" si="474"/>
        <v>0.00008495575221</v>
      </c>
      <c r="AB364" s="41">
        <f t="shared" si="475"/>
        <v>0.0003185840708</v>
      </c>
      <c r="AC364" s="42">
        <f t="shared" si="476"/>
        <v>40.77876106</v>
      </c>
      <c r="AD364" s="42">
        <f t="shared" si="477"/>
        <v>1142.607669</v>
      </c>
      <c r="AE364" s="43">
        <f t="shared" si="478"/>
        <v>11832.21239</v>
      </c>
      <c r="AF364" s="44">
        <f t="shared" si="479"/>
        <v>530.9734513</v>
      </c>
      <c r="AG364" s="48">
        <f t="shared" si="480"/>
        <v>17699.11504</v>
      </c>
      <c r="AH364" s="49">
        <f t="shared" si="481"/>
        <v>26548.67257</v>
      </c>
    </row>
    <row r="365" ht="13.5" customHeight="1">
      <c r="A365" s="32" t="s">
        <v>126</v>
      </c>
      <c r="B365" s="12">
        <v>0.0</v>
      </c>
      <c r="C365" s="12">
        <f t="shared" si="463"/>
        <v>0</v>
      </c>
      <c r="D365" s="12">
        <v>0.1452</v>
      </c>
      <c r="E365" s="39">
        <v>6.0</v>
      </c>
      <c r="F365" s="40">
        <v>38.0</v>
      </c>
      <c r="G365" s="41">
        <v>79.0</v>
      </c>
      <c r="H365" s="42">
        <v>0.0073</v>
      </c>
      <c r="I365" s="42">
        <v>0.4548123288</v>
      </c>
      <c r="J365" s="43">
        <v>2.313</v>
      </c>
      <c r="K365" s="44">
        <v>0.3</v>
      </c>
      <c r="L365" s="45">
        <v>2.5</v>
      </c>
      <c r="M365" s="46">
        <v>5.1</v>
      </c>
      <c r="N365" s="35"/>
      <c r="O365" s="39">
        <f t="shared" si="464"/>
        <v>0</v>
      </c>
      <c r="P365" s="40">
        <f t="shared" si="465"/>
        <v>0</v>
      </c>
      <c r="Q365" s="41">
        <f t="shared" si="466"/>
        <v>0</v>
      </c>
      <c r="R365" s="42">
        <f t="shared" si="467"/>
        <v>0</v>
      </c>
      <c r="S365" s="42">
        <f t="shared" si="468"/>
        <v>0</v>
      </c>
      <c r="T365" s="43">
        <f t="shared" si="469"/>
        <v>0</v>
      </c>
      <c r="U365" s="44">
        <f t="shared" si="470"/>
        <v>0</v>
      </c>
      <c r="V365" s="48">
        <f t="shared" si="471"/>
        <v>0</v>
      </c>
      <c r="W365" s="49">
        <f t="shared" si="472"/>
        <v>0</v>
      </c>
      <c r="X365" s="35"/>
      <c r="Y365" s="12">
        <v>3.8</v>
      </c>
      <c r="Z365" s="39">
        <f t="shared" si="473"/>
        <v>0</v>
      </c>
      <c r="AA365" s="40">
        <f t="shared" si="474"/>
        <v>0</v>
      </c>
      <c r="AB365" s="41">
        <f t="shared" si="475"/>
        <v>0</v>
      </c>
      <c r="AC365" s="42">
        <f t="shared" si="476"/>
        <v>0</v>
      </c>
      <c r="AD365" s="42">
        <f t="shared" si="477"/>
        <v>0</v>
      </c>
      <c r="AE365" s="43">
        <f t="shared" si="478"/>
        <v>0</v>
      </c>
      <c r="AF365" s="44">
        <f t="shared" si="479"/>
        <v>0</v>
      </c>
      <c r="AG365" s="48">
        <f t="shared" si="480"/>
        <v>0</v>
      </c>
      <c r="AH365" s="49">
        <f t="shared" si="481"/>
        <v>0</v>
      </c>
    </row>
    <row r="366" ht="13.5" customHeight="1">
      <c r="A366" s="32" t="s">
        <v>127</v>
      </c>
      <c r="B366" s="12">
        <v>0.0</v>
      </c>
      <c r="C366" s="12">
        <f t="shared" si="463"/>
        <v>0</v>
      </c>
      <c r="D366" s="12">
        <v>0.1452</v>
      </c>
      <c r="E366" s="52">
        <v>8.8</v>
      </c>
      <c r="F366" s="53">
        <v>27.0</v>
      </c>
      <c r="G366" s="54">
        <v>63.0</v>
      </c>
      <c r="H366" s="55">
        <v>0.118</v>
      </c>
      <c r="I366" s="55">
        <v>0.9284059041</v>
      </c>
      <c r="J366" s="56">
        <v>3.734</v>
      </c>
      <c r="K366" s="57">
        <v>7.8</v>
      </c>
      <c r="L366" s="58">
        <v>15.0</v>
      </c>
      <c r="M366" s="59">
        <v>19.3</v>
      </c>
      <c r="N366" s="35"/>
      <c r="O366" s="39">
        <f t="shared" si="464"/>
        <v>0</v>
      </c>
      <c r="P366" s="40">
        <f t="shared" si="465"/>
        <v>0</v>
      </c>
      <c r="Q366" s="41">
        <f t="shared" si="466"/>
        <v>0</v>
      </c>
      <c r="R366" s="42">
        <f t="shared" si="467"/>
        <v>0</v>
      </c>
      <c r="S366" s="42">
        <f t="shared" si="468"/>
        <v>0</v>
      </c>
      <c r="T366" s="43">
        <f t="shared" si="469"/>
        <v>0</v>
      </c>
      <c r="U366" s="44">
        <f t="shared" si="470"/>
        <v>0</v>
      </c>
      <c r="V366" s="48">
        <f t="shared" si="471"/>
        <v>0</v>
      </c>
      <c r="W366" s="49">
        <f t="shared" si="472"/>
        <v>0</v>
      </c>
      <c r="X366" s="35"/>
      <c r="Y366" s="12">
        <v>3.8</v>
      </c>
      <c r="Z366" s="39">
        <f t="shared" si="473"/>
        <v>0</v>
      </c>
      <c r="AA366" s="40">
        <f t="shared" si="474"/>
        <v>0</v>
      </c>
      <c r="AB366" s="41">
        <f t="shared" si="475"/>
        <v>0</v>
      </c>
      <c r="AC366" s="42">
        <f t="shared" si="476"/>
        <v>0</v>
      </c>
      <c r="AD366" s="42">
        <f t="shared" si="477"/>
        <v>0</v>
      </c>
      <c r="AE366" s="43">
        <f t="shared" si="478"/>
        <v>0</v>
      </c>
      <c r="AF366" s="44">
        <f t="shared" si="479"/>
        <v>0</v>
      </c>
      <c r="AG366" s="48">
        <f t="shared" si="480"/>
        <v>0</v>
      </c>
      <c r="AH366" s="49">
        <f t="shared" si="481"/>
        <v>0</v>
      </c>
    </row>
    <row r="367" ht="13.5" customHeight="1">
      <c r="A367" s="60" t="s">
        <v>90</v>
      </c>
      <c r="B367" s="21">
        <f>SUM(B356:B366)</f>
        <v>4.294</v>
      </c>
      <c r="C367" s="60"/>
      <c r="D367" s="60"/>
      <c r="E367" s="60"/>
      <c r="F367" s="60"/>
      <c r="G367" s="60"/>
      <c r="H367" s="60"/>
      <c r="I367" s="60"/>
      <c r="J367" s="60"/>
      <c r="K367" s="60"/>
      <c r="L367" s="60"/>
      <c r="M367" s="60"/>
      <c r="N367" s="60"/>
      <c r="O367" s="61">
        <f t="shared" ref="O367:W367" si="482">SUM(O356:O366)</f>
        <v>0.05989804332</v>
      </c>
      <c r="P367" s="61">
        <f t="shared" si="482"/>
        <v>0.0714550368</v>
      </c>
      <c r="Q367" s="61">
        <f t="shared" si="482"/>
        <v>0.09469150033</v>
      </c>
      <c r="R367" s="61">
        <f t="shared" si="482"/>
        <v>40499.33278</v>
      </c>
      <c r="S367" s="61">
        <f t="shared" si="482"/>
        <v>305486.7043</v>
      </c>
      <c r="T367" s="61">
        <f t="shared" si="482"/>
        <v>1459965.481</v>
      </c>
      <c r="U367" s="61">
        <f t="shared" si="482"/>
        <v>14533.52585</v>
      </c>
      <c r="V367" s="61">
        <f t="shared" si="482"/>
        <v>30020.62413</v>
      </c>
      <c r="W367" s="61">
        <f t="shared" si="482"/>
        <v>145511.0946</v>
      </c>
      <c r="X367" s="60"/>
      <c r="Y367" s="35"/>
      <c r="Z367" s="61">
        <f t="shared" ref="Z367:AH367" si="483">SUM(Z356:Z366)</f>
        <v>1.567579646</v>
      </c>
      <c r="AA367" s="61">
        <f t="shared" si="483"/>
        <v>1.870035398</v>
      </c>
      <c r="AB367" s="61">
        <f t="shared" si="483"/>
        <v>2.478152212</v>
      </c>
      <c r="AC367" s="61">
        <f t="shared" si="483"/>
        <v>1059899.894</v>
      </c>
      <c r="AD367" s="61">
        <f t="shared" si="483"/>
        <v>7994831.103</v>
      </c>
      <c r="AE367" s="61">
        <f t="shared" si="483"/>
        <v>38208463.01</v>
      </c>
      <c r="AF367" s="61">
        <f t="shared" si="483"/>
        <v>380353.9823</v>
      </c>
      <c r="AG367" s="61">
        <f t="shared" si="483"/>
        <v>785663.7168</v>
      </c>
      <c r="AH367" s="61">
        <f t="shared" si="483"/>
        <v>3808141.593</v>
      </c>
    </row>
    <row r="368" ht="13.5" customHeight="1">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c r="AA368" s="35"/>
      <c r="AB368" s="35"/>
      <c r="AC368" s="35"/>
      <c r="AD368" s="35"/>
      <c r="AE368" s="35"/>
      <c r="AF368" s="35"/>
      <c r="AG368" s="35"/>
      <c r="AH368" s="35"/>
    </row>
    <row r="369" ht="13.5" customHeight="1">
      <c r="A369" s="64" t="s">
        <v>38</v>
      </c>
      <c r="B369" s="35"/>
      <c r="C369" s="12"/>
      <c r="D369" s="12"/>
      <c r="E369" s="35"/>
      <c r="F369" s="35"/>
      <c r="G369" s="35"/>
      <c r="H369" s="35"/>
      <c r="I369" s="35"/>
      <c r="J369" s="35"/>
      <c r="K369" s="35"/>
      <c r="L369" s="35"/>
      <c r="M369" s="35"/>
      <c r="N369" s="35"/>
      <c r="O369" s="35"/>
      <c r="P369" s="35"/>
      <c r="Q369" s="35"/>
      <c r="R369" s="35"/>
      <c r="S369" s="35"/>
      <c r="T369" s="35"/>
      <c r="U369" s="35"/>
      <c r="V369" s="35"/>
      <c r="W369" s="35"/>
      <c r="X369" s="35"/>
      <c r="Y369" s="35"/>
      <c r="Z369" s="35"/>
      <c r="AA369" s="35"/>
      <c r="AB369" s="35"/>
      <c r="AC369" s="35"/>
      <c r="AD369" s="35"/>
      <c r="AE369" s="35"/>
      <c r="AF369" s="35"/>
      <c r="AG369" s="35"/>
      <c r="AH369" s="35"/>
    </row>
    <row r="370" ht="13.5" customHeight="1">
      <c r="A370" s="12" t="s">
        <v>105</v>
      </c>
      <c r="C370" s="12"/>
      <c r="D370" s="12"/>
      <c r="E370" s="36" t="s">
        <v>129</v>
      </c>
      <c r="F370" s="3"/>
      <c r="G370" s="4"/>
      <c r="H370" s="37" t="s">
        <v>130</v>
      </c>
      <c r="I370" s="3"/>
      <c r="J370" s="4"/>
      <c r="K370" s="38" t="s">
        <v>131</v>
      </c>
      <c r="L370" s="3"/>
      <c r="M370" s="4"/>
      <c r="N370" s="35"/>
      <c r="O370" s="36" t="s">
        <v>110</v>
      </c>
      <c r="P370" s="3"/>
      <c r="Q370" s="4"/>
      <c r="R370" s="37" t="s">
        <v>111</v>
      </c>
      <c r="S370" s="3"/>
      <c r="T370" s="4"/>
      <c r="U370" s="38" t="s">
        <v>112</v>
      </c>
      <c r="V370" s="3"/>
      <c r="W370" s="4"/>
      <c r="X370" s="35"/>
      <c r="Y370" s="35"/>
      <c r="Z370" s="36" t="s">
        <v>110</v>
      </c>
      <c r="AA370" s="3"/>
      <c r="AB370" s="4"/>
      <c r="AC370" s="37" t="s">
        <v>111</v>
      </c>
      <c r="AD370" s="3"/>
      <c r="AE370" s="4"/>
      <c r="AF370" s="38" t="s">
        <v>112</v>
      </c>
      <c r="AG370" s="3"/>
      <c r="AH370" s="4"/>
    </row>
    <row r="371" ht="13.5" customHeight="1">
      <c r="A371" s="12" t="s">
        <v>94</v>
      </c>
      <c r="B371" s="12" t="s">
        <v>114</v>
      </c>
      <c r="C371" s="12" t="s">
        <v>115</v>
      </c>
      <c r="D371" s="12"/>
      <c r="E371" s="39" t="s">
        <v>12</v>
      </c>
      <c r="F371" s="40" t="s">
        <v>13</v>
      </c>
      <c r="G371" s="41" t="s">
        <v>14</v>
      </c>
      <c r="H371" s="42" t="s">
        <v>12</v>
      </c>
      <c r="I371" s="42" t="s">
        <v>13</v>
      </c>
      <c r="J371" s="43" t="s">
        <v>14</v>
      </c>
      <c r="K371" s="44" t="s">
        <v>12</v>
      </c>
      <c r="L371" s="45" t="s">
        <v>116</v>
      </c>
      <c r="M371" s="46" t="s">
        <v>14</v>
      </c>
      <c r="N371" s="35"/>
      <c r="O371" s="39" t="s">
        <v>12</v>
      </c>
      <c r="P371" s="40" t="s">
        <v>13</v>
      </c>
      <c r="Q371" s="41" t="s">
        <v>14</v>
      </c>
      <c r="R371" s="42" t="s">
        <v>12</v>
      </c>
      <c r="S371" s="42" t="s">
        <v>13</v>
      </c>
      <c r="T371" s="43" t="s">
        <v>14</v>
      </c>
      <c r="U371" s="44" t="s">
        <v>12</v>
      </c>
      <c r="V371" s="45" t="s">
        <v>116</v>
      </c>
      <c r="W371" s="46" t="s">
        <v>14</v>
      </c>
      <c r="X371" s="35"/>
      <c r="Y371" s="35"/>
      <c r="Z371" s="39" t="s">
        <v>12</v>
      </c>
      <c r="AA371" s="40" t="s">
        <v>13</v>
      </c>
      <c r="AB371" s="41" t="s">
        <v>14</v>
      </c>
      <c r="AC371" s="42" t="s">
        <v>12</v>
      </c>
      <c r="AD371" s="42" t="s">
        <v>13</v>
      </c>
      <c r="AE371" s="43" t="s">
        <v>14</v>
      </c>
      <c r="AF371" s="44" t="s">
        <v>12</v>
      </c>
      <c r="AG371" s="45" t="s">
        <v>116</v>
      </c>
      <c r="AH371" s="46" t="s">
        <v>14</v>
      </c>
    </row>
    <row r="372" ht="13.5" customHeight="1">
      <c r="A372" s="47" t="s">
        <v>117</v>
      </c>
      <c r="B372" s="12">
        <v>17.606</v>
      </c>
      <c r="C372" s="12">
        <f t="shared" ref="C372:C382" si="484">B372/$B$383</f>
        <v>0.08509219207</v>
      </c>
      <c r="D372" s="12">
        <v>0.132</v>
      </c>
      <c r="E372" s="39">
        <v>740.0</v>
      </c>
      <c r="F372" s="40">
        <v>820.0</v>
      </c>
      <c r="G372" s="41">
        <v>910.0</v>
      </c>
      <c r="H372" s="42">
        <v>0.079</v>
      </c>
      <c r="I372" s="42">
        <v>1.1480588235000002</v>
      </c>
      <c r="J372" s="43">
        <v>3.654</v>
      </c>
      <c r="K372" s="44">
        <v>0.2</v>
      </c>
      <c r="L372" s="48">
        <v>5.0</v>
      </c>
      <c r="M372" s="49">
        <v>15.0</v>
      </c>
      <c r="N372" s="35"/>
      <c r="O372" s="39">
        <f t="shared" ref="O372:O382" si="485">C372*D372*E372*10^(-3)</f>
        <v>0.008311805321</v>
      </c>
      <c r="P372" s="40">
        <f t="shared" ref="P372:P382" si="486">C372*D372*F372*10^(-3)</f>
        <v>0.00921037887</v>
      </c>
      <c r="Q372" s="41">
        <f t="shared" ref="Q372:Q382" si="487">C372*D372*G372*10^(-3)</f>
        <v>0.01022127411</v>
      </c>
      <c r="R372" s="42">
        <f t="shared" ref="R372:R382" si="488">(C372*D372*H372*3.6*10^(-3))*10^(9)</f>
        <v>3194.428964</v>
      </c>
      <c r="S372" s="42">
        <f t="shared" ref="S372:S382" si="489">(C372*D372*I372*3.6*10^(-3))*10^(9)</f>
        <v>46422.68808</v>
      </c>
      <c r="T372" s="43">
        <f t="shared" ref="T372:T382" si="490">(C372*D372*J372*3.6*10^(-3))*10^(9)</f>
        <v>147752.4485</v>
      </c>
      <c r="U372" s="44">
        <f t="shared" ref="U372:U382" si="491">C372*D372*10^(-3)*K372*10^9</f>
        <v>2246.433871</v>
      </c>
      <c r="V372" s="48">
        <f t="shared" ref="V372:V382" si="492">C372*D372*10^(-3)*L372*10^9</f>
        <v>56160.84677</v>
      </c>
      <c r="W372" s="49">
        <f t="shared" ref="W372:W382" si="493">C372*D372*10^(-3)*M372*10^9</f>
        <v>168482.5403</v>
      </c>
      <c r="X372" s="35"/>
      <c r="Y372" s="12">
        <v>325.9</v>
      </c>
      <c r="Z372" s="39">
        <f t="shared" ref="Z372:Z382" si="494">C372*Y372*E372*10^(-3)</f>
        <v>20.52134359</v>
      </c>
      <c r="AA372" s="40">
        <f t="shared" ref="AA372:AA382" si="495">C372*Y372*F372*10^(-3)</f>
        <v>22.73986722</v>
      </c>
      <c r="AB372" s="41">
        <f t="shared" ref="AB372:AB382" si="496">C372*Y372*G372*10^(-3)</f>
        <v>25.23570631</v>
      </c>
      <c r="AC372" s="42">
        <f t="shared" ref="AC372:AC382" si="497">(C372*Y372*H372*3.6*10^(-3))*10^(9)</f>
        <v>7886851.51</v>
      </c>
      <c r="AD372" s="42">
        <f t="shared" ref="AD372:AD382" si="498">(C372*Y372*I372*3.6*10^(-3))*10^(9)</f>
        <v>114614803.4</v>
      </c>
      <c r="AE372" s="43">
        <f t="shared" ref="AE372:AE382" si="499">(C372*Y372*J372*3.6*10^(-3))*10^(9)</f>
        <v>364791840.7</v>
      </c>
      <c r="AF372" s="44">
        <f t="shared" ref="AF372:AF382" si="500">C372*Y372*10^(-3)*K372*10^9</f>
        <v>5546309.079</v>
      </c>
      <c r="AG372" s="48">
        <f t="shared" ref="AG372:AG382" si="501">C372*Y372*10^(-3)*L372*10^9</f>
        <v>138657727</v>
      </c>
      <c r="AH372" s="49">
        <f t="shared" ref="AH372:AH382" si="502">C372*Y372*10^(-3)*M372*10^9</f>
        <v>415973180.9</v>
      </c>
    </row>
    <row r="373" ht="13.5" customHeight="1">
      <c r="A373" s="47" t="s">
        <v>118</v>
      </c>
      <c r="B373" s="12">
        <v>1.073</v>
      </c>
      <c r="C373" s="12">
        <f t="shared" si="484"/>
        <v>0.005185954907</v>
      </c>
      <c r="D373" s="12">
        <v>0.132</v>
      </c>
      <c r="E373" s="39">
        <v>657.0</v>
      </c>
      <c r="F373" s="40">
        <v>702.0</v>
      </c>
      <c r="G373" s="41">
        <v>866.0</v>
      </c>
      <c r="H373" s="42">
        <v>0.214</v>
      </c>
      <c r="I373" s="42">
        <v>0.82</v>
      </c>
      <c r="J373" s="43">
        <v>2.7439999999999998</v>
      </c>
      <c r="K373" s="44">
        <v>0.1</v>
      </c>
      <c r="L373" s="45">
        <v>0.4</v>
      </c>
      <c r="M373" s="46">
        <v>0.6</v>
      </c>
      <c r="N373" s="35"/>
      <c r="O373" s="39">
        <f t="shared" si="485"/>
        <v>0.0004497467533</v>
      </c>
      <c r="P373" s="40">
        <f t="shared" si="486"/>
        <v>0.0004805513255</v>
      </c>
      <c r="Q373" s="41">
        <f t="shared" si="487"/>
        <v>0.0005928168773</v>
      </c>
      <c r="R373" s="42">
        <f t="shared" si="488"/>
        <v>527.3742752</v>
      </c>
      <c r="S373" s="42">
        <f t="shared" si="489"/>
        <v>2020.779933</v>
      </c>
      <c r="T373" s="43">
        <f t="shared" si="490"/>
        <v>6762.219678</v>
      </c>
      <c r="U373" s="44">
        <f t="shared" si="491"/>
        <v>68.45460477</v>
      </c>
      <c r="V373" s="48">
        <f t="shared" si="492"/>
        <v>273.8184191</v>
      </c>
      <c r="W373" s="49">
        <f t="shared" si="493"/>
        <v>410.7276286</v>
      </c>
      <c r="X373" s="35"/>
      <c r="Y373" s="12">
        <v>325.9</v>
      </c>
      <c r="Z373" s="39">
        <f t="shared" si="494"/>
        <v>1.110397477</v>
      </c>
      <c r="AA373" s="40">
        <f t="shared" si="495"/>
        <v>1.186452098</v>
      </c>
      <c r="AB373" s="41">
        <f t="shared" si="496"/>
        <v>1.463628942</v>
      </c>
      <c r="AC373" s="42">
        <f t="shared" si="497"/>
        <v>1302055.123</v>
      </c>
      <c r="AD373" s="42">
        <f t="shared" si="498"/>
        <v>4989183.183</v>
      </c>
      <c r="AE373" s="43">
        <f t="shared" si="499"/>
        <v>16695510.55</v>
      </c>
      <c r="AF373" s="44">
        <f t="shared" si="500"/>
        <v>169010.2704</v>
      </c>
      <c r="AG373" s="48">
        <f t="shared" si="501"/>
        <v>676041.0817</v>
      </c>
      <c r="AH373" s="49">
        <f t="shared" si="502"/>
        <v>1014061.622</v>
      </c>
    </row>
    <row r="374" ht="13.5" customHeight="1">
      <c r="A374" s="47" t="s">
        <v>119</v>
      </c>
      <c r="B374" s="12">
        <v>13.49</v>
      </c>
      <c r="C374" s="12">
        <f t="shared" si="484"/>
        <v>0.06519900437</v>
      </c>
      <c r="D374" s="12">
        <v>0.132</v>
      </c>
      <c r="E374" s="39">
        <v>410.0</v>
      </c>
      <c r="F374" s="40">
        <v>490.0</v>
      </c>
      <c r="G374" s="41">
        <v>650.0</v>
      </c>
      <c r="H374" s="42">
        <v>0.076</v>
      </c>
      <c r="I374" s="42">
        <v>0.5820000000000001</v>
      </c>
      <c r="J374" s="43">
        <v>2.794</v>
      </c>
      <c r="K374" s="44">
        <v>0.1</v>
      </c>
      <c r="L374" s="45">
        <v>0.2</v>
      </c>
      <c r="M374" s="46">
        <v>1.0</v>
      </c>
      <c r="N374" s="35"/>
      <c r="O374" s="39">
        <f t="shared" si="485"/>
        <v>0.003528570117</v>
      </c>
      <c r="P374" s="40">
        <f t="shared" si="486"/>
        <v>0.004217071603</v>
      </c>
      <c r="Q374" s="41">
        <f t="shared" si="487"/>
        <v>0.005594074575</v>
      </c>
      <c r="R374" s="42">
        <f t="shared" si="488"/>
        <v>2354.675083</v>
      </c>
      <c r="S374" s="42">
        <f t="shared" si="489"/>
        <v>18031.85392</v>
      </c>
      <c r="T374" s="43">
        <f t="shared" si="490"/>
        <v>86565.29186</v>
      </c>
      <c r="U374" s="44">
        <f t="shared" si="491"/>
        <v>860.6268577</v>
      </c>
      <c r="V374" s="48">
        <f t="shared" si="492"/>
        <v>1721.253715</v>
      </c>
      <c r="W374" s="49">
        <f t="shared" si="493"/>
        <v>8606.268577</v>
      </c>
      <c r="X374" s="35"/>
      <c r="Y374" s="12">
        <v>325.9</v>
      </c>
      <c r="Z374" s="39">
        <f t="shared" si="494"/>
        <v>8.711825765</v>
      </c>
      <c r="AA374" s="40">
        <f t="shared" si="495"/>
        <v>10.41169421</v>
      </c>
      <c r="AB374" s="41">
        <f t="shared" si="496"/>
        <v>13.81143109</v>
      </c>
      <c r="AC374" s="42">
        <f t="shared" si="497"/>
        <v>5813550.072</v>
      </c>
      <c r="AD374" s="42">
        <f t="shared" si="498"/>
        <v>44519554.5</v>
      </c>
      <c r="AE374" s="43">
        <f t="shared" si="499"/>
        <v>213724459.2</v>
      </c>
      <c r="AF374" s="44">
        <f t="shared" si="500"/>
        <v>2124835.553</v>
      </c>
      <c r="AG374" s="48">
        <f t="shared" si="501"/>
        <v>4249671.105</v>
      </c>
      <c r="AH374" s="49">
        <f t="shared" si="502"/>
        <v>21248355.53</v>
      </c>
    </row>
    <row r="375" ht="13.5" customHeight="1">
      <c r="A375" s="47" t="s">
        <v>120</v>
      </c>
      <c r="B375" s="12">
        <v>65.064</v>
      </c>
      <c r="C375" s="12">
        <f t="shared" si="484"/>
        <v>0.3144631594</v>
      </c>
      <c r="D375" s="12">
        <v>0.132</v>
      </c>
      <c r="E375" s="39">
        <v>3.7</v>
      </c>
      <c r="F375" s="40">
        <v>12.0</v>
      </c>
      <c r="G375" s="41">
        <v>110.0</v>
      </c>
      <c r="H375" s="42">
        <v>0.018</v>
      </c>
      <c r="I375" s="42">
        <v>0.2478118532</v>
      </c>
      <c r="J375" s="43">
        <v>3.004</v>
      </c>
      <c r="K375" s="44">
        <v>0.1</v>
      </c>
      <c r="L375" s="45">
        <v>0.1</v>
      </c>
      <c r="M375" s="46">
        <v>1.0</v>
      </c>
      <c r="N375" s="35"/>
      <c r="O375" s="39">
        <f t="shared" si="485"/>
        <v>0.0001535838071</v>
      </c>
      <c r="P375" s="40">
        <f t="shared" si="486"/>
        <v>0.0004981096445</v>
      </c>
      <c r="Q375" s="41">
        <f t="shared" si="487"/>
        <v>0.004566005075</v>
      </c>
      <c r="R375" s="42">
        <f t="shared" si="488"/>
        <v>2689.79208</v>
      </c>
      <c r="S375" s="42">
        <f t="shared" si="489"/>
        <v>37031.24223</v>
      </c>
      <c r="T375" s="43">
        <f t="shared" si="490"/>
        <v>448896.4116</v>
      </c>
      <c r="U375" s="44">
        <f t="shared" si="491"/>
        <v>4150.913704</v>
      </c>
      <c r="V375" s="48">
        <f t="shared" si="492"/>
        <v>4150.913704</v>
      </c>
      <c r="W375" s="49">
        <f t="shared" si="493"/>
        <v>41509.13704</v>
      </c>
      <c r="X375" s="35"/>
      <c r="Y375" s="12">
        <v>325.9</v>
      </c>
      <c r="Z375" s="39">
        <f t="shared" si="494"/>
        <v>0.3791891115</v>
      </c>
      <c r="AA375" s="40">
        <f t="shared" si="495"/>
        <v>1.229802524</v>
      </c>
      <c r="AB375" s="41">
        <f t="shared" si="496"/>
        <v>11.2731898</v>
      </c>
      <c r="AC375" s="42">
        <f t="shared" si="497"/>
        <v>6640933.629</v>
      </c>
      <c r="AD375" s="42">
        <f t="shared" si="498"/>
        <v>91427892.75</v>
      </c>
      <c r="AE375" s="43">
        <f t="shared" si="499"/>
        <v>1108298035</v>
      </c>
      <c r="AF375" s="44">
        <f t="shared" si="500"/>
        <v>10248354.37</v>
      </c>
      <c r="AG375" s="48">
        <f t="shared" si="501"/>
        <v>10248354.37</v>
      </c>
      <c r="AH375" s="49">
        <f t="shared" si="502"/>
        <v>102483543.7</v>
      </c>
    </row>
    <row r="376" ht="13.5" customHeight="1">
      <c r="A376" s="47" t="s">
        <v>121</v>
      </c>
      <c r="B376" s="12">
        <v>7.988</v>
      </c>
      <c r="C376" s="12">
        <f t="shared" si="484"/>
        <v>0.03860709021</v>
      </c>
      <c r="D376" s="12">
        <v>0.132</v>
      </c>
      <c r="E376" s="39">
        <v>1.0</v>
      </c>
      <c r="F376" s="40">
        <v>24.0</v>
      </c>
      <c r="G376" s="41">
        <v>2200.0</v>
      </c>
      <c r="H376" s="42">
        <v>0.3</v>
      </c>
      <c r="I376" s="42">
        <v>9.305266939500001</v>
      </c>
      <c r="J376" s="43">
        <v>851.554</v>
      </c>
      <c r="K376" s="44">
        <v>3.3</v>
      </c>
      <c r="L376" s="48">
        <v>10.0</v>
      </c>
      <c r="M376" s="49">
        <v>16.9</v>
      </c>
      <c r="N376" s="35"/>
      <c r="O376" s="39">
        <f t="shared" si="485"/>
        <v>0.000005096135908</v>
      </c>
      <c r="P376" s="40">
        <f t="shared" si="486"/>
        <v>0.0001223072618</v>
      </c>
      <c r="Q376" s="41">
        <f t="shared" si="487"/>
        <v>0.011211499</v>
      </c>
      <c r="R376" s="42">
        <f t="shared" si="488"/>
        <v>5503.82678</v>
      </c>
      <c r="S376" s="42">
        <f t="shared" si="489"/>
        <v>170715.2579</v>
      </c>
      <c r="T376" s="43">
        <f t="shared" si="490"/>
        <v>15622685.7</v>
      </c>
      <c r="U376" s="44">
        <f t="shared" si="491"/>
        <v>16817.2485</v>
      </c>
      <c r="V376" s="48">
        <f t="shared" si="492"/>
        <v>50961.35908</v>
      </c>
      <c r="W376" s="49">
        <f t="shared" si="493"/>
        <v>86124.69684</v>
      </c>
      <c r="X376" s="35"/>
      <c r="Y376" s="12">
        <v>325.9</v>
      </c>
      <c r="Z376" s="39">
        <f t="shared" si="494"/>
        <v>0.0125820507</v>
      </c>
      <c r="AA376" s="40">
        <f t="shared" si="495"/>
        <v>0.3019692168</v>
      </c>
      <c r="AB376" s="41">
        <f t="shared" si="496"/>
        <v>27.68051154</v>
      </c>
      <c r="AC376" s="42">
        <f t="shared" si="497"/>
        <v>13588614.76</v>
      </c>
      <c r="AD376" s="42">
        <f t="shared" si="498"/>
        <v>421485625.5</v>
      </c>
      <c r="AE376" s="43">
        <f t="shared" si="499"/>
        <v>38571464165</v>
      </c>
      <c r="AF376" s="44">
        <f t="shared" si="500"/>
        <v>41520767.31</v>
      </c>
      <c r="AG376" s="48">
        <f t="shared" si="501"/>
        <v>125820507</v>
      </c>
      <c r="AH376" s="49">
        <f t="shared" si="502"/>
        <v>212636656.8</v>
      </c>
    </row>
    <row r="377" ht="13.5" customHeight="1">
      <c r="A377" s="47" t="s">
        <v>122</v>
      </c>
      <c r="B377" s="12">
        <v>31.914</v>
      </c>
      <c r="C377" s="12">
        <f t="shared" si="484"/>
        <v>0.1542447017</v>
      </c>
      <c r="D377" s="12">
        <v>0.132</v>
      </c>
      <c r="E377" s="39">
        <v>130.0</v>
      </c>
      <c r="F377" s="40">
        <v>230.0</v>
      </c>
      <c r="G377" s="50">
        <v>420.0</v>
      </c>
      <c r="H377" s="42">
        <v>20.0</v>
      </c>
      <c r="I377" s="42">
        <v>35.2904137931</v>
      </c>
      <c r="J377" s="43">
        <v>65.554</v>
      </c>
      <c r="K377" s="44">
        <v>13.0</v>
      </c>
      <c r="L377" s="48">
        <v>500.0</v>
      </c>
      <c r="M377" s="49">
        <v>810.0</v>
      </c>
      <c r="N377" s="35"/>
      <c r="O377" s="39">
        <f t="shared" si="485"/>
        <v>0.002646839081</v>
      </c>
      <c r="P377" s="40">
        <f t="shared" si="486"/>
        <v>0.004682869143</v>
      </c>
      <c r="Q377" s="41">
        <f t="shared" si="487"/>
        <v>0.008551326261</v>
      </c>
      <c r="R377" s="42">
        <f t="shared" si="488"/>
        <v>1465941.645</v>
      </c>
      <c r="S377" s="42">
        <f t="shared" si="489"/>
        <v>2586684.362</v>
      </c>
      <c r="T377" s="43">
        <f t="shared" si="490"/>
        <v>4804916.929</v>
      </c>
      <c r="U377" s="44">
        <f t="shared" si="491"/>
        <v>264683.9081</v>
      </c>
      <c r="V377" s="48">
        <f t="shared" si="492"/>
        <v>10180150.31</v>
      </c>
      <c r="W377" s="49">
        <f t="shared" si="493"/>
        <v>16491843.5</v>
      </c>
      <c r="X377" s="35"/>
      <c r="Y377" s="12">
        <v>325.9</v>
      </c>
      <c r="Z377" s="39">
        <f t="shared" si="494"/>
        <v>6.534885276</v>
      </c>
      <c r="AA377" s="40">
        <f t="shared" si="495"/>
        <v>11.5617201</v>
      </c>
      <c r="AB377" s="41">
        <f t="shared" si="496"/>
        <v>21.11270628</v>
      </c>
      <c r="AC377" s="42">
        <f t="shared" si="497"/>
        <v>3619321076</v>
      </c>
      <c r="AD377" s="42">
        <f t="shared" si="498"/>
        <v>6386366921</v>
      </c>
      <c r="AE377" s="43">
        <f t="shared" si="499"/>
        <v>11863048690</v>
      </c>
      <c r="AF377" s="44">
        <f t="shared" si="500"/>
        <v>653488527.6</v>
      </c>
      <c r="AG377" s="48">
        <f t="shared" si="501"/>
        <v>25134174138</v>
      </c>
      <c r="AH377" s="49">
        <f t="shared" si="502"/>
        <v>40717362103</v>
      </c>
    </row>
    <row r="378" ht="13.5" customHeight="1">
      <c r="A378" s="32" t="s">
        <v>123</v>
      </c>
      <c r="B378" s="12">
        <v>0.009</v>
      </c>
      <c r="C378" s="12">
        <f t="shared" si="484"/>
        <v>0.00004349822382</v>
      </c>
      <c r="D378" s="12">
        <v>0.132</v>
      </c>
      <c r="E378" s="39">
        <v>7.0</v>
      </c>
      <c r="F378" s="40">
        <v>11.0</v>
      </c>
      <c r="G378" s="41">
        <v>56.0</v>
      </c>
      <c r="H378" s="42">
        <v>2.0E-4</v>
      </c>
      <c r="I378" s="42">
        <v>0.11828163270000001</v>
      </c>
      <c r="J378" s="43">
        <v>1.5552000000000001</v>
      </c>
      <c r="K378" s="44">
        <v>0.3</v>
      </c>
      <c r="L378" s="48">
        <v>1.0</v>
      </c>
      <c r="M378" s="49">
        <v>1.3</v>
      </c>
      <c r="N378" s="35"/>
      <c r="O378" s="39">
        <f t="shared" si="485"/>
        <v>0.00000004019235881</v>
      </c>
      <c r="P378" s="40">
        <f t="shared" si="486"/>
        <v>0.00000006315942099</v>
      </c>
      <c r="Q378" s="41">
        <f t="shared" si="487"/>
        <v>0.0000003215388705</v>
      </c>
      <c r="R378" s="42">
        <f t="shared" si="488"/>
        <v>0.004134071192</v>
      </c>
      <c r="S378" s="42">
        <f t="shared" si="489"/>
        <v>2.444923451</v>
      </c>
      <c r="T378" s="43">
        <f t="shared" si="490"/>
        <v>32.14653759</v>
      </c>
      <c r="U378" s="44">
        <f t="shared" si="491"/>
        <v>1.722529663</v>
      </c>
      <c r="V378" s="48">
        <f t="shared" si="492"/>
        <v>5.741765545</v>
      </c>
      <c r="W378" s="49">
        <f t="shared" si="493"/>
        <v>7.464295208</v>
      </c>
      <c r="X378" s="35"/>
      <c r="Y378" s="12">
        <v>325.9</v>
      </c>
      <c r="Z378" s="39">
        <f t="shared" si="494"/>
        <v>0.00009923249801</v>
      </c>
      <c r="AA378" s="40">
        <f t="shared" si="495"/>
        <v>0.0001559367826</v>
      </c>
      <c r="AB378" s="41">
        <f t="shared" si="496"/>
        <v>0.0007938599841</v>
      </c>
      <c r="AC378" s="42">
        <f t="shared" si="497"/>
        <v>10.20677122</v>
      </c>
      <c r="AD378" s="42">
        <f t="shared" si="498"/>
        <v>6036.367825</v>
      </c>
      <c r="AE378" s="43">
        <f t="shared" si="499"/>
        <v>79367.85303</v>
      </c>
      <c r="AF378" s="44">
        <f t="shared" si="500"/>
        <v>4252.821343</v>
      </c>
      <c r="AG378" s="48">
        <f t="shared" si="501"/>
        <v>14176.07114</v>
      </c>
      <c r="AH378" s="49">
        <f t="shared" si="502"/>
        <v>18428.89249</v>
      </c>
    </row>
    <row r="379" ht="13.5" customHeight="1">
      <c r="A379" s="32" t="s">
        <v>124</v>
      </c>
      <c r="B379" s="12">
        <v>56.904</v>
      </c>
      <c r="C379" s="12">
        <f t="shared" si="484"/>
        <v>0.2750247698</v>
      </c>
      <c r="D379" s="12">
        <v>0.132</v>
      </c>
      <c r="E379" s="39">
        <v>8.0</v>
      </c>
      <c r="F379" s="40">
        <v>12.0</v>
      </c>
      <c r="G379" s="41">
        <v>35.0</v>
      </c>
      <c r="H379" s="42">
        <v>2.0E-4</v>
      </c>
      <c r="I379" s="42">
        <v>0.11834814810000001</v>
      </c>
      <c r="J379" s="43">
        <v>1.5552000000000001</v>
      </c>
      <c r="K379" s="44">
        <v>0.3</v>
      </c>
      <c r="L379" s="48">
        <v>1.0</v>
      </c>
      <c r="M379" s="49">
        <v>1.3</v>
      </c>
      <c r="N379" s="35"/>
      <c r="O379" s="39">
        <f t="shared" si="485"/>
        <v>0.0002904261569</v>
      </c>
      <c r="P379" s="40">
        <f t="shared" si="486"/>
        <v>0.0004356392354</v>
      </c>
      <c r="Q379" s="41">
        <f t="shared" si="487"/>
        <v>0.001270614437</v>
      </c>
      <c r="R379" s="42">
        <f t="shared" si="488"/>
        <v>26.13835412</v>
      </c>
      <c r="S379" s="42">
        <f t="shared" si="489"/>
        <v>15467.12902</v>
      </c>
      <c r="T379" s="43">
        <f t="shared" si="490"/>
        <v>203251.8417</v>
      </c>
      <c r="U379" s="44">
        <f t="shared" si="491"/>
        <v>10890.98088</v>
      </c>
      <c r="V379" s="48">
        <f t="shared" si="492"/>
        <v>36303.26962</v>
      </c>
      <c r="W379" s="49">
        <f t="shared" si="493"/>
        <v>47194.2505</v>
      </c>
      <c r="X379" s="35"/>
      <c r="Y379" s="12">
        <v>325.9</v>
      </c>
      <c r="Z379" s="39">
        <f t="shared" si="494"/>
        <v>0.7170445799</v>
      </c>
      <c r="AA379" s="40">
        <f t="shared" si="495"/>
        <v>1.07556687</v>
      </c>
      <c r="AB379" s="41">
        <f t="shared" si="496"/>
        <v>3.137070037</v>
      </c>
      <c r="AC379" s="42">
        <f t="shared" si="497"/>
        <v>64534.01219</v>
      </c>
      <c r="AD379" s="42">
        <f t="shared" si="498"/>
        <v>38187404.16</v>
      </c>
      <c r="AE379" s="43">
        <f t="shared" si="499"/>
        <v>501816478.8</v>
      </c>
      <c r="AF379" s="44">
        <f t="shared" si="500"/>
        <v>26889171.75</v>
      </c>
      <c r="AG379" s="48">
        <f t="shared" si="501"/>
        <v>89630572.48</v>
      </c>
      <c r="AH379" s="49">
        <f t="shared" si="502"/>
        <v>116519744.2</v>
      </c>
    </row>
    <row r="380" ht="13.5" customHeight="1">
      <c r="A380" s="32" t="s">
        <v>125</v>
      </c>
      <c r="B380" s="12">
        <v>12.857</v>
      </c>
      <c r="C380" s="12">
        <f t="shared" si="484"/>
        <v>0.0621396293</v>
      </c>
      <c r="D380" s="12">
        <v>0.132</v>
      </c>
      <c r="E380" s="39">
        <v>18.0</v>
      </c>
      <c r="F380" s="40">
        <v>48.0</v>
      </c>
      <c r="G380" s="41">
        <v>180.0</v>
      </c>
      <c r="H380" s="42">
        <v>0.0064</v>
      </c>
      <c r="I380" s="42">
        <v>0.17932592590000002</v>
      </c>
      <c r="J380" s="43">
        <v>1.857</v>
      </c>
      <c r="K380" s="44">
        <v>0.3</v>
      </c>
      <c r="L380" s="45">
        <v>10.0</v>
      </c>
      <c r="M380" s="46">
        <v>15.0</v>
      </c>
      <c r="N380" s="35"/>
      <c r="O380" s="39">
        <f t="shared" si="485"/>
        <v>0.0001476437592</v>
      </c>
      <c r="P380" s="40">
        <f t="shared" si="486"/>
        <v>0.0003937166912</v>
      </c>
      <c r="Q380" s="41">
        <f t="shared" si="487"/>
        <v>0.001476437592</v>
      </c>
      <c r="R380" s="42">
        <f t="shared" si="488"/>
        <v>188.9840118</v>
      </c>
      <c r="S380" s="42">
        <f t="shared" si="489"/>
        <v>5295.270765</v>
      </c>
      <c r="T380" s="43">
        <f t="shared" si="490"/>
        <v>54834.89217</v>
      </c>
      <c r="U380" s="44">
        <f t="shared" si="491"/>
        <v>2460.72932</v>
      </c>
      <c r="V380" s="48">
        <f t="shared" si="492"/>
        <v>82024.31067</v>
      </c>
      <c r="W380" s="49">
        <f t="shared" si="493"/>
        <v>123036.466</v>
      </c>
      <c r="X380" s="35"/>
      <c r="Y380" s="12">
        <v>325.9</v>
      </c>
      <c r="Z380" s="39">
        <f t="shared" si="494"/>
        <v>0.3645234934</v>
      </c>
      <c r="AA380" s="40">
        <f t="shared" si="495"/>
        <v>0.972062649</v>
      </c>
      <c r="AB380" s="41">
        <f t="shared" si="496"/>
        <v>3.645234934</v>
      </c>
      <c r="AC380" s="42">
        <f t="shared" si="497"/>
        <v>466590.0715</v>
      </c>
      <c r="AD380" s="42">
        <f t="shared" si="498"/>
        <v>13073702.59</v>
      </c>
      <c r="AE380" s="43">
        <f t="shared" si="499"/>
        <v>135384025.4</v>
      </c>
      <c r="AF380" s="44">
        <f t="shared" si="500"/>
        <v>6075391.557</v>
      </c>
      <c r="AG380" s="48">
        <f t="shared" si="501"/>
        <v>202513051.9</v>
      </c>
      <c r="AH380" s="49">
        <f t="shared" si="502"/>
        <v>303769577.8</v>
      </c>
    </row>
    <row r="381" ht="13.5" customHeight="1">
      <c r="A381" s="32" t="s">
        <v>126</v>
      </c>
      <c r="B381" s="12">
        <v>0.0</v>
      </c>
      <c r="C381" s="12">
        <f t="shared" si="484"/>
        <v>0</v>
      </c>
      <c r="D381" s="12">
        <v>0.132</v>
      </c>
      <c r="E381" s="39">
        <v>6.0</v>
      </c>
      <c r="F381" s="40">
        <v>38.0</v>
      </c>
      <c r="G381" s="41">
        <v>79.0</v>
      </c>
      <c r="H381" s="42">
        <v>0.0073</v>
      </c>
      <c r="I381" s="42">
        <v>0.4548123288</v>
      </c>
      <c r="J381" s="43">
        <v>2.313</v>
      </c>
      <c r="K381" s="44">
        <v>0.3</v>
      </c>
      <c r="L381" s="45">
        <v>2.5</v>
      </c>
      <c r="M381" s="46">
        <v>5.1</v>
      </c>
      <c r="N381" s="35"/>
      <c r="O381" s="39">
        <f t="shared" si="485"/>
        <v>0</v>
      </c>
      <c r="P381" s="40">
        <f t="shared" si="486"/>
        <v>0</v>
      </c>
      <c r="Q381" s="41">
        <f t="shared" si="487"/>
        <v>0</v>
      </c>
      <c r="R381" s="42">
        <f t="shared" si="488"/>
        <v>0</v>
      </c>
      <c r="S381" s="42">
        <f t="shared" si="489"/>
        <v>0</v>
      </c>
      <c r="T381" s="43">
        <f t="shared" si="490"/>
        <v>0</v>
      </c>
      <c r="U381" s="44">
        <f t="shared" si="491"/>
        <v>0</v>
      </c>
      <c r="V381" s="48">
        <f t="shared" si="492"/>
        <v>0</v>
      </c>
      <c r="W381" s="49">
        <f t="shared" si="493"/>
        <v>0</v>
      </c>
      <c r="X381" s="35"/>
      <c r="Y381" s="12">
        <v>325.9</v>
      </c>
      <c r="Z381" s="39">
        <f t="shared" si="494"/>
        <v>0</v>
      </c>
      <c r="AA381" s="40">
        <f t="shared" si="495"/>
        <v>0</v>
      </c>
      <c r="AB381" s="41">
        <f t="shared" si="496"/>
        <v>0</v>
      </c>
      <c r="AC381" s="42">
        <f t="shared" si="497"/>
        <v>0</v>
      </c>
      <c r="AD381" s="42">
        <f t="shared" si="498"/>
        <v>0</v>
      </c>
      <c r="AE381" s="43">
        <f t="shared" si="499"/>
        <v>0</v>
      </c>
      <c r="AF381" s="44">
        <f t="shared" si="500"/>
        <v>0</v>
      </c>
      <c r="AG381" s="48">
        <f t="shared" si="501"/>
        <v>0</v>
      </c>
      <c r="AH381" s="49">
        <f t="shared" si="502"/>
        <v>0</v>
      </c>
    </row>
    <row r="382" ht="13.5" customHeight="1">
      <c r="A382" s="32" t="s">
        <v>127</v>
      </c>
      <c r="B382" s="12">
        <v>0.0</v>
      </c>
      <c r="C382" s="12">
        <f t="shared" si="484"/>
        <v>0</v>
      </c>
      <c r="D382" s="12">
        <v>0.132</v>
      </c>
      <c r="E382" s="52">
        <v>8.8</v>
      </c>
      <c r="F382" s="53">
        <v>27.0</v>
      </c>
      <c r="G382" s="54">
        <v>63.0</v>
      </c>
      <c r="H382" s="55">
        <v>0.118</v>
      </c>
      <c r="I382" s="55">
        <v>0.9284059041</v>
      </c>
      <c r="J382" s="56">
        <v>3.734</v>
      </c>
      <c r="K382" s="57">
        <v>7.8</v>
      </c>
      <c r="L382" s="58">
        <v>15.0</v>
      </c>
      <c r="M382" s="59">
        <v>19.3</v>
      </c>
      <c r="N382" s="35"/>
      <c r="O382" s="39">
        <f t="shared" si="485"/>
        <v>0</v>
      </c>
      <c r="P382" s="40">
        <f t="shared" si="486"/>
        <v>0</v>
      </c>
      <c r="Q382" s="41">
        <f t="shared" si="487"/>
        <v>0</v>
      </c>
      <c r="R382" s="42">
        <f t="shared" si="488"/>
        <v>0</v>
      </c>
      <c r="S382" s="42">
        <f t="shared" si="489"/>
        <v>0</v>
      </c>
      <c r="T382" s="43">
        <f t="shared" si="490"/>
        <v>0</v>
      </c>
      <c r="U382" s="44">
        <f t="shared" si="491"/>
        <v>0</v>
      </c>
      <c r="V382" s="48">
        <f t="shared" si="492"/>
        <v>0</v>
      </c>
      <c r="W382" s="49">
        <f t="shared" si="493"/>
        <v>0</v>
      </c>
      <c r="X382" s="35"/>
      <c r="Y382" s="12">
        <v>325.9</v>
      </c>
      <c r="Z382" s="39">
        <f t="shared" si="494"/>
        <v>0</v>
      </c>
      <c r="AA382" s="40">
        <f t="shared" si="495"/>
        <v>0</v>
      </c>
      <c r="AB382" s="41">
        <f t="shared" si="496"/>
        <v>0</v>
      </c>
      <c r="AC382" s="42">
        <f t="shared" si="497"/>
        <v>0</v>
      </c>
      <c r="AD382" s="42">
        <f t="shared" si="498"/>
        <v>0</v>
      </c>
      <c r="AE382" s="43">
        <f t="shared" si="499"/>
        <v>0</v>
      </c>
      <c r="AF382" s="44">
        <f t="shared" si="500"/>
        <v>0</v>
      </c>
      <c r="AG382" s="48">
        <f t="shared" si="501"/>
        <v>0</v>
      </c>
      <c r="AH382" s="49">
        <f t="shared" si="502"/>
        <v>0</v>
      </c>
    </row>
    <row r="383" ht="13.5" customHeight="1">
      <c r="A383" s="60" t="s">
        <v>90</v>
      </c>
      <c r="B383" s="61">
        <f>SUM(B372:B382)</f>
        <v>206.905</v>
      </c>
      <c r="C383" s="60"/>
      <c r="D383" s="60"/>
      <c r="E383" s="60"/>
      <c r="F383" s="60"/>
      <c r="G383" s="60"/>
      <c r="H383" s="60"/>
      <c r="I383" s="60"/>
      <c r="J383" s="60"/>
      <c r="K383" s="60"/>
      <c r="L383" s="60"/>
      <c r="M383" s="60"/>
      <c r="N383" s="60"/>
      <c r="O383" s="61">
        <f t="shared" ref="O383:W383" si="503">SUM(O372:O382)</f>
        <v>0.01553375132</v>
      </c>
      <c r="P383" s="61">
        <f t="shared" si="503"/>
        <v>0.02004070693</v>
      </c>
      <c r="Q383" s="61">
        <f t="shared" si="503"/>
        <v>0.04348436946</v>
      </c>
      <c r="R383" s="61">
        <f t="shared" si="503"/>
        <v>1480426.868</v>
      </c>
      <c r="S383" s="61">
        <f t="shared" si="503"/>
        <v>2881671.029</v>
      </c>
      <c r="T383" s="61">
        <f t="shared" si="503"/>
        <v>21375697.88</v>
      </c>
      <c r="U383" s="61">
        <f t="shared" si="503"/>
        <v>302181.0183</v>
      </c>
      <c r="V383" s="61">
        <f t="shared" si="503"/>
        <v>10411751.82</v>
      </c>
      <c r="W383" s="61">
        <f t="shared" si="503"/>
        <v>16967215.05</v>
      </c>
      <c r="X383" s="60"/>
      <c r="Y383" s="35"/>
      <c r="Z383" s="61">
        <f t="shared" ref="Z383:AH383" si="504">SUM(Z372:Z382)</f>
        <v>38.35189058</v>
      </c>
      <c r="AA383" s="61">
        <f t="shared" si="504"/>
        <v>49.47929083</v>
      </c>
      <c r="AB383" s="61">
        <f t="shared" si="504"/>
        <v>107.3602728</v>
      </c>
      <c r="AC383" s="61">
        <f t="shared" si="504"/>
        <v>3655084215</v>
      </c>
      <c r="AD383" s="61">
        <f t="shared" si="504"/>
        <v>7114671123</v>
      </c>
      <c r="AE383" s="61">
        <f t="shared" si="504"/>
        <v>52775302573</v>
      </c>
      <c r="AF383" s="61">
        <f t="shared" si="504"/>
        <v>746066620.3</v>
      </c>
      <c r="AG383" s="61">
        <f t="shared" si="504"/>
        <v>25705984239</v>
      </c>
      <c r="AH383" s="61">
        <f t="shared" si="504"/>
        <v>41891025653</v>
      </c>
    </row>
    <row r="384" ht="13.5" customHeight="1">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c r="AA384" s="35"/>
      <c r="AB384" s="35"/>
      <c r="AC384" s="35"/>
      <c r="AD384" s="35"/>
      <c r="AE384" s="35"/>
      <c r="AF384" s="35"/>
      <c r="AG384" s="35"/>
      <c r="AH384" s="35"/>
    </row>
    <row r="385" ht="13.5" customHeight="1">
      <c r="A385" s="64" t="s">
        <v>39</v>
      </c>
      <c r="B385" s="35"/>
      <c r="C385" s="12"/>
      <c r="D385" s="12"/>
      <c r="E385" s="35"/>
      <c r="F385" s="35"/>
      <c r="G385" s="35"/>
      <c r="H385" s="35"/>
      <c r="I385" s="35"/>
      <c r="J385" s="35"/>
      <c r="K385" s="35"/>
      <c r="L385" s="35"/>
      <c r="M385" s="35"/>
      <c r="N385" s="35"/>
      <c r="O385" s="35"/>
      <c r="P385" s="35"/>
      <c r="Q385" s="35"/>
      <c r="R385" s="35"/>
      <c r="S385" s="35"/>
      <c r="T385" s="35"/>
      <c r="U385" s="35"/>
      <c r="V385" s="35"/>
      <c r="W385" s="35"/>
      <c r="X385" s="35"/>
      <c r="Y385" s="35"/>
      <c r="Z385" s="35"/>
      <c r="AA385" s="35"/>
      <c r="AB385" s="35"/>
      <c r="AC385" s="35"/>
      <c r="AD385" s="35"/>
      <c r="AE385" s="35"/>
      <c r="AF385" s="35"/>
      <c r="AG385" s="35"/>
      <c r="AH385" s="35"/>
    </row>
    <row r="386" ht="13.5" customHeight="1">
      <c r="A386" s="12" t="s">
        <v>105</v>
      </c>
      <c r="C386" s="12"/>
      <c r="D386" s="12"/>
      <c r="E386" s="36" t="s">
        <v>129</v>
      </c>
      <c r="F386" s="3"/>
      <c r="G386" s="4"/>
      <c r="H386" s="37" t="s">
        <v>130</v>
      </c>
      <c r="I386" s="3"/>
      <c r="J386" s="4"/>
      <c r="K386" s="38" t="s">
        <v>131</v>
      </c>
      <c r="L386" s="3"/>
      <c r="M386" s="4"/>
      <c r="N386" s="35"/>
      <c r="O386" s="36" t="s">
        <v>110</v>
      </c>
      <c r="P386" s="3"/>
      <c r="Q386" s="4"/>
      <c r="R386" s="37" t="s">
        <v>111</v>
      </c>
      <c r="S386" s="3"/>
      <c r="T386" s="4"/>
      <c r="U386" s="38" t="s">
        <v>112</v>
      </c>
      <c r="V386" s="3"/>
      <c r="W386" s="4"/>
      <c r="X386" s="35"/>
      <c r="Y386" s="35"/>
      <c r="Z386" s="36" t="s">
        <v>110</v>
      </c>
      <c r="AA386" s="3"/>
      <c r="AB386" s="4"/>
      <c r="AC386" s="37" t="s">
        <v>111</v>
      </c>
      <c r="AD386" s="3"/>
      <c r="AE386" s="4"/>
      <c r="AF386" s="38" t="s">
        <v>112</v>
      </c>
      <c r="AG386" s="3"/>
      <c r="AH386" s="4"/>
    </row>
    <row r="387" ht="13.5" customHeight="1">
      <c r="A387" s="12" t="s">
        <v>94</v>
      </c>
      <c r="B387" s="12" t="s">
        <v>114</v>
      </c>
      <c r="C387" s="12" t="s">
        <v>115</v>
      </c>
      <c r="D387" s="12"/>
      <c r="E387" s="39" t="s">
        <v>12</v>
      </c>
      <c r="F387" s="40" t="s">
        <v>13</v>
      </c>
      <c r="G387" s="41" t="s">
        <v>14</v>
      </c>
      <c r="H387" s="42" t="s">
        <v>12</v>
      </c>
      <c r="I387" s="42" t="s">
        <v>13</v>
      </c>
      <c r="J387" s="43" t="s">
        <v>14</v>
      </c>
      <c r="K387" s="44" t="s">
        <v>12</v>
      </c>
      <c r="L387" s="45" t="s">
        <v>116</v>
      </c>
      <c r="M387" s="46" t="s">
        <v>14</v>
      </c>
      <c r="N387" s="35"/>
      <c r="O387" s="39" t="s">
        <v>12</v>
      </c>
      <c r="P387" s="40" t="s">
        <v>13</v>
      </c>
      <c r="Q387" s="41" t="s">
        <v>14</v>
      </c>
      <c r="R387" s="42" t="s">
        <v>12</v>
      </c>
      <c r="S387" s="42" t="s">
        <v>13</v>
      </c>
      <c r="T387" s="43" t="s">
        <v>14</v>
      </c>
      <c r="U387" s="44" t="s">
        <v>12</v>
      </c>
      <c r="V387" s="45" t="s">
        <v>116</v>
      </c>
      <c r="W387" s="46" t="s">
        <v>14</v>
      </c>
      <c r="X387" s="35"/>
      <c r="Y387" s="35"/>
      <c r="Z387" s="39" t="s">
        <v>12</v>
      </c>
      <c r="AA387" s="40" t="s">
        <v>13</v>
      </c>
      <c r="AB387" s="41" t="s">
        <v>14</v>
      </c>
      <c r="AC387" s="42" t="s">
        <v>12</v>
      </c>
      <c r="AD387" s="42" t="s">
        <v>13</v>
      </c>
      <c r="AE387" s="43" t="s">
        <v>14</v>
      </c>
      <c r="AF387" s="44" t="s">
        <v>12</v>
      </c>
      <c r="AG387" s="45" t="s">
        <v>116</v>
      </c>
      <c r="AH387" s="46" t="s">
        <v>14</v>
      </c>
    </row>
    <row r="388" ht="13.5" customHeight="1">
      <c r="A388" s="47" t="s">
        <v>117</v>
      </c>
      <c r="B388" s="12">
        <v>38.716</v>
      </c>
      <c r="C388" s="12">
        <f t="shared" ref="C388:C398" si="505">B388/$B$399</f>
        <v>0.1420338025</v>
      </c>
      <c r="D388" s="12">
        <v>0.11879999999999999</v>
      </c>
      <c r="E388" s="39">
        <v>740.0</v>
      </c>
      <c r="F388" s="40">
        <v>820.0</v>
      </c>
      <c r="G388" s="41">
        <v>910.0</v>
      </c>
      <c r="H388" s="42">
        <v>0.079</v>
      </c>
      <c r="I388" s="42">
        <v>1.1480588235000002</v>
      </c>
      <c r="J388" s="43">
        <v>3.654</v>
      </c>
      <c r="K388" s="44">
        <v>0.2</v>
      </c>
      <c r="L388" s="48">
        <v>5.0</v>
      </c>
      <c r="M388" s="49">
        <v>15.0</v>
      </c>
      <c r="N388" s="35"/>
      <c r="O388" s="39">
        <f t="shared" ref="O388:O398" si="506">C388*D388*E388*10^(-3)</f>
        <v>0.01248647565</v>
      </c>
      <c r="P388" s="40">
        <f t="shared" ref="P388:P398" si="507">C388*D388*F388*10^(-3)</f>
        <v>0.01383636491</v>
      </c>
      <c r="Q388" s="41">
        <f t="shared" ref="Q388:Q398" si="508">C388*D388*G388*10^(-3)</f>
        <v>0.01535499033</v>
      </c>
      <c r="R388" s="42">
        <f t="shared" ref="R388:R398" si="509">(C388*D388*H388*3.6*10^(-3))*10^(9)</f>
        <v>4798.856317</v>
      </c>
      <c r="S388" s="42">
        <f t="shared" ref="S388:S398" si="510">(C388*D388*I388*3.6*10^(-3))*10^(9)</f>
        <v>69738.85238</v>
      </c>
      <c r="T388" s="43">
        <f t="shared" ref="T388:T398" si="511">(C388*D388*J388*3.6*10^(-3))*10^(9)</f>
        <v>221962.2909</v>
      </c>
      <c r="U388" s="44">
        <f t="shared" ref="U388:U398" si="512">C388*D388*10^(-3)*K388*10^9</f>
        <v>3374.723149</v>
      </c>
      <c r="V388" s="48">
        <f t="shared" ref="V388:V398" si="513">C388*D388*10^(-3)*L388*10^9</f>
        <v>84368.07871</v>
      </c>
      <c r="W388" s="49">
        <f t="shared" ref="W388:W398" si="514">C388*D388*10^(-3)*M388*10^9</f>
        <v>253104.2361</v>
      </c>
      <c r="X388" s="35"/>
      <c r="Y388" s="12">
        <v>260.1</v>
      </c>
      <c r="Z388" s="39">
        <f t="shared" ref="Z388:Z398" si="515">C388*Y388*E388*10^(-3)</f>
        <v>27.33781411</v>
      </c>
      <c r="AA388" s="40">
        <f t="shared" ref="AA388:AA398" si="516">C388*Y388*F388*10^(-3)</f>
        <v>30.29325348</v>
      </c>
      <c r="AB388" s="41">
        <f t="shared" ref="AB388:AB398" si="517">C388*Y388*G388*10^(-3)</f>
        <v>33.61812276</v>
      </c>
      <c r="AC388" s="42">
        <f t="shared" ref="AC388:AC398" si="518">(C388*Y388*H388*3.6*10^(-3))*10^(9)</f>
        <v>10506586.94</v>
      </c>
      <c r="AD388" s="42">
        <f t="shared" ref="AD388:AD398" si="519">(C388*Y388*I388*3.6*10^(-3))*10^(9)</f>
        <v>152685820.7</v>
      </c>
      <c r="AE388" s="43">
        <f t="shared" ref="AE388:AE398" si="520">(C388*Y388*J388*3.6*10^(-3))*10^(9)</f>
        <v>485962894.5</v>
      </c>
      <c r="AF388" s="44">
        <f t="shared" ref="AF388:AF398" si="521">C388*Y388*10^(-3)*K388*10^9</f>
        <v>7388598.409</v>
      </c>
      <c r="AG388" s="48">
        <f t="shared" ref="AG388:AG398" si="522">C388*Y388*10^(-3)*L388*10^9</f>
        <v>184714960.2</v>
      </c>
      <c r="AH388" s="49">
        <f t="shared" ref="AH388:AH398" si="523">C388*Y388*10^(-3)*M388*10^9</f>
        <v>554144880.6</v>
      </c>
    </row>
    <row r="389" ht="13.5" customHeight="1">
      <c r="A389" s="47" t="s">
        <v>118</v>
      </c>
      <c r="B389" s="12">
        <v>14.498</v>
      </c>
      <c r="C389" s="12">
        <f t="shared" si="505"/>
        <v>0.0531874695</v>
      </c>
      <c r="D389" s="12">
        <v>0.11879999999999999</v>
      </c>
      <c r="E389" s="39">
        <v>657.0</v>
      </c>
      <c r="F389" s="40">
        <v>702.0</v>
      </c>
      <c r="G389" s="41">
        <v>866.0</v>
      </c>
      <c r="H389" s="42">
        <v>0.214</v>
      </c>
      <c r="I389" s="42">
        <v>0.82</v>
      </c>
      <c r="J389" s="43">
        <v>2.7439999999999998</v>
      </c>
      <c r="K389" s="44">
        <v>0.1</v>
      </c>
      <c r="L389" s="45">
        <v>0.4</v>
      </c>
      <c r="M389" s="46">
        <v>0.6</v>
      </c>
      <c r="N389" s="35"/>
      <c r="O389" s="39">
        <f t="shared" si="506"/>
        <v>0.004151367095</v>
      </c>
      <c r="P389" s="40">
        <f t="shared" si="507"/>
        <v>0.004435707307</v>
      </c>
      <c r="Q389" s="41">
        <f t="shared" si="508"/>
        <v>0.005471969413</v>
      </c>
      <c r="R389" s="42">
        <f t="shared" si="509"/>
        <v>4867.904429</v>
      </c>
      <c r="S389" s="42">
        <f t="shared" si="510"/>
        <v>18652.71791</v>
      </c>
      <c r="T389" s="43">
        <f t="shared" si="511"/>
        <v>62418.36333</v>
      </c>
      <c r="U389" s="44">
        <f t="shared" si="512"/>
        <v>631.8671377</v>
      </c>
      <c r="V389" s="48">
        <f t="shared" si="513"/>
        <v>2527.468551</v>
      </c>
      <c r="W389" s="49">
        <f t="shared" si="514"/>
        <v>3791.202826</v>
      </c>
      <c r="X389" s="35"/>
      <c r="Y389" s="12">
        <v>260.1</v>
      </c>
      <c r="Z389" s="39">
        <f t="shared" si="515"/>
        <v>9.088977958</v>
      </c>
      <c r="AA389" s="40">
        <f t="shared" si="516"/>
        <v>9.711510694</v>
      </c>
      <c r="AB389" s="41">
        <f t="shared" si="517"/>
        <v>11.98029667</v>
      </c>
      <c r="AC389" s="42">
        <f t="shared" si="518"/>
        <v>10657760.45</v>
      </c>
      <c r="AD389" s="42">
        <f t="shared" si="519"/>
        <v>40838147.54</v>
      </c>
      <c r="AE389" s="43">
        <f t="shared" si="520"/>
        <v>136658386.4</v>
      </c>
      <c r="AF389" s="44">
        <f t="shared" si="521"/>
        <v>1383406.082</v>
      </c>
      <c r="AG389" s="48">
        <f t="shared" si="522"/>
        <v>5533624.327</v>
      </c>
      <c r="AH389" s="49">
        <f t="shared" si="523"/>
        <v>8300436.491</v>
      </c>
    </row>
    <row r="390" ht="13.5" customHeight="1">
      <c r="A390" s="47" t="s">
        <v>119</v>
      </c>
      <c r="B390" s="12">
        <v>58.004</v>
      </c>
      <c r="C390" s="12">
        <f t="shared" si="505"/>
        <v>0.2127939013</v>
      </c>
      <c r="D390" s="12">
        <v>0.11879999999999999</v>
      </c>
      <c r="E390" s="39">
        <v>410.0</v>
      </c>
      <c r="F390" s="40">
        <v>490.0</v>
      </c>
      <c r="G390" s="41">
        <v>650.0</v>
      </c>
      <c r="H390" s="42">
        <v>0.076</v>
      </c>
      <c r="I390" s="42">
        <v>0.5820000000000001</v>
      </c>
      <c r="J390" s="43">
        <v>2.794</v>
      </c>
      <c r="K390" s="44">
        <v>0.1</v>
      </c>
      <c r="L390" s="45">
        <v>0.2</v>
      </c>
      <c r="M390" s="46">
        <v>1.0</v>
      </c>
      <c r="N390" s="35"/>
      <c r="O390" s="39">
        <f t="shared" si="506"/>
        <v>0.01036476534</v>
      </c>
      <c r="P390" s="40">
        <f t="shared" si="507"/>
        <v>0.01238715858</v>
      </c>
      <c r="Q390" s="41">
        <f t="shared" si="508"/>
        <v>0.01643194506</v>
      </c>
      <c r="R390" s="42">
        <f t="shared" si="509"/>
        <v>6916.584874</v>
      </c>
      <c r="S390" s="42">
        <f t="shared" si="510"/>
        <v>52966.4789</v>
      </c>
      <c r="T390" s="43">
        <f t="shared" si="511"/>
        <v>254275.5018</v>
      </c>
      <c r="U390" s="44">
        <f t="shared" si="512"/>
        <v>2527.991548</v>
      </c>
      <c r="V390" s="48">
        <f t="shared" si="513"/>
        <v>5055.983095</v>
      </c>
      <c r="W390" s="49">
        <f t="shared" si="514"/>
        <v>25279.91548</v>
      </c>
      <c r="X390" s="35"/>
      <c r="Y390" s="12">
        <v>260.1</v>
      </c>
      <c r="Z390" s="39">
        <f t="shared" si="515"/>
        <v>22.69255443</v>
      </c>
      <c r="AA390" s="40">
        <f t="shared" si="516"/>
        <v>27.12036993</v>
      </c>
      <c r="AB390" s="41">
        <f t="shared" si="517"/>
        <v>35.97600092</v>
      </c>
      <c r="AC390" s="42">
        <f t="shared" si="518"/>
        <v>15143129</v>
      </c>
      <c r="AD390" s="42">
        <f t="shared" si="519"/>
        <v>115964487.9</v>
      </c>
      <c r="AE390" s="43">
        <f t="shared" si="520"/>
        <v>556709242.6</v>
      </c>
      <c r="AF390" s="44">
        <f t="shared" si="521"/>
        <v>5534769.373</v>
      </c>
      <c r="AG390" s="48">
        <f t="shared" si="522"/>
        <v>11069538.75</v>
      </c>
      <c r="AH390" s="49">
        <f t="shared" si="523"/>
        <v>55347693.73</v>
      </c>
    </row>
    <row r="391" ht="13.5" customHeight="1">
      <c r="A391" s="47" t="s">
        <v>120</v>
      </c>
      <c r="B391" s="12">
        <v>55.766</v>
      </c>
      <c r="C391" s="12">
        <f t="shared" si="505"/>
        <v>0.204583558</v>
      </c>
      <c r="D391" s="12">
        <v>0.11879999999999999</v>
      </c>
      <c r="E391" s="39">
        <v>3.7</v>
      </c>
      <c r="F391" s="40">
        <v>12.0</v>
      </c>
      <c r="G391" s="41">
        <v>110.0</v>
      </c>
      <c r="H391" s="42">
        <v>0.018</v>
      </c>
      <c r="I391" s="42">
        <v>0.2478118532</v>
      </c>
      <c r="J391" s="43">
        <v>3.004</v>
      </c>
      <c r="K391" s="44">
        <v>0.1</v>
      </c>
      <c r="L391" s="45">
        <v>0.1</v>
      </c>
      <c r="M391" s="46">
        <v>1.0</v>
      </c>
      <c r="N391" s="35"/>
      <c r="O391" s="39">
        <f t="shared" si="506"/>
        <v>0.00008992674877</v>
      </c>
      <c r="P391" s="40">
        <f t="shared" si="507"/>
        <v>0.0002916543203</v>
      </c>
      <c r="Q391" s="41">
        <f t="shared" si="508"/>
        <v>0.002673497936</v>
      </c>
      <c r="R391" s="42">
        <f t="shared" si="509"/>
        <v>1574.93333</v>
      </c>
      <c r="S391" s="42">
        <f t="shared" si="510"/>
        <v>21682.61928</v>
      </c>
      <c r="T391" s="43">
        <f t="shared" si="511"/>
        <v>262838.8735</v>
      </c>
      <c r="U391" s="44">
        <f t="shared" si="512"/>
        <v>2430.452669</v>
      </c>
      <c r="V391" s="48">
        <f t="shared" si="513"/>
        <v>2430.452669</v>
      </c>
      <c r="W391" s="49">
        <f t="shared" si="514"/>
        <v>24304.52669</v>
      </c>
      <c r="X391" s="35"/>
      <c r="Y391" s="12">
        <v>260.1</v>
      </c>
      <c r="Z391" s="39">
        <f t="shared" si="515"/>
        <v>0.1968850787</v>
      </c>
      <c r="AA391" s="40">
        <f t="shared" si="516"/>
        <v>0.6385462013</v>
      </c>
      <c r="AB391" s="41">
        <f t="shared" si="517"/>
        <v>5.853340179</v>
      </c>
      <c r="AC391" s="42">
        <f t="shared" si="518"/>
        <v>3448149.487</v>
      </c>
      <c r="AD391" s="42">
        <f t="shared" si="519"/>
        <v>47471795.25</v>
      </c>
      <c r="AE391" s="43">
        <f t="shared" si="520"/>
        <v>575457836.6</v>
      </c>
      <c r="AF391" s="44">
        <f t="shared" si="521"/>
        <v>5321218.345</v>
      </c>
      <c r="AG391" s="48">
        <f t="shared" si="522"/>
        <v>5321218.345</v>
      </c>
      <c r="AH391" s="49">
        <f t="shared" si="523"/>
        <v>53212183.45</v>
      </c>
    </row>
    <row r="392" ht="13.5" customHeight="1">
      <c r="A392" s="47" t="s">
        <v>121</v>
      </c>
      <c r="B392" s="12">
        <v>36.803</v>
      </c>
      <c r="C392" s="12">
        <f t="shared" si="505"/>
        <v>0.1350157567</v>
      </c>
      <c r="D392" s="12">
        <v>0.11879999999999999</v>
      </c>
      <c r="E392" s="39">
        <v>1.0</v>
      </c>
      <c r="F392" s="40">
        <v>24.0</v>
      </c>
      <c r="G392" s="41">
        <v>2200.0</v>
      </c>
      <c r="H392" s="42">
        <v>0.3</v>
      </c>
      <c r="I392" s="42">
        <v>9.305266939500001</v>
      </c>
      <c r="J392" s="43">
        <v>851.554</v>
      </c>
      <c r="K392" s="44">
        <v>3.3</v>
      </c>
      <c r="L392" s="48">
        <v>10.0</v>
      </c>
      <c r="M392" s="49">
        <v>16.9</v>
      </c>
      <c r="N392" s="35"/>
      <c r="O392" s="39">
        <f t="shared" si="506"/>
        <v>0.00001603987189</v>
      </c>
      <c r="P392" s="40">
        <f t="shared" si="507"/>
        <v>0.0003849569254</v>
      </c>
      <c r="Q392" s="41">
        <f t="shared" si="508"/>
        <v>0.03528771816</v>
      </c>
      <c r="R392" s="42">
        <f t="shared" si="509"/>
        <v>17323.06164</v>
      </c>
      <c r="S392" s="42">
        <f t="shared" si="510"/>
        <v>537319.0427</v>
      </c>
      <c r="T392" s="43">
        <f t="shared" si="511"/>
        <v>49171741.45</v>
      </c>
      <c r="U392" s="44">
        <f t="shared" si="512"/>
        <v>52931.57724</v>
      </c>
      <c r="V392" s="48">
        <f t="shared" si="513"/>
        <v>160398.7189</v>
      </c>
      <c r="W392" s="49">
        <f t="shared" si="514"/>
        <v>271073.835</v>
      </c>
      <c r="X392" s="35"/>
      <c r="Y392" s="12">
        <v>260.1</v>
      </c>
      <c r="Z392" s="39">
        <f t="shared" si="515"/>
        <v>0.03511759831</v>
      </c>
      <c r="AA392" s="40">
        <f t="shared" si="516"/>
        <v>0.8428223594</v>
      </c>
      <c r="AB392" s="41">
        <f t="shared" si="517"/>
        <v>77.25871628</v>
      </c>
      <c r="AC392" s="42">
        <f t="shared" si="518"/>
        <v>37927006.17</v>
      </c>
      <c r="AD392" s="42">
        <f t="shared" si="519"/>
        <v>1176403056</v>
      </c>
      <c r="AE392" s="43">
        <f t="shared" si="520"/>
        <v>107656312719</v>
      </c>
      <c r="AF392" s="44">
        <f t="shared" si="521"/>
        <v>115888074.4</v>
      </c>
      <c r="AG392" s="48">
        <f t="shared" si="522"/>
        <v>351175983.1</v>
      </c>
      <c r="AH392" s="49">
        <f t="shared" si="523"/>
        <v>593487411.4</v>
      </c>
    </row>
    <row r="393" ht="13.5" customHeight="1">
      <c r="A393" s="47" t="s">
        <v>122</v>
      </c>
      <c r="B393" s="12">
        <v>5.156</v>
      </c>
      <c r="C393" s="12">
        <f t="shared" si="505"/>
        <v>0.01891533955</v>
      </c>
      <c r="D393" s="12">
        <v>0.11879999999999999</v>
      </c>
      <c r="E393" s="39">
        <v>130.0</v>
      </c>
      <c r="F393" s="40">
        <v>230.0</v>
      </c>
      <c r="G393" s="50">
        <v>420.0</v>
      </c>
      <c r="H393" s="42">
        <v>20.0</v>
      </c>
      <c r="I393" s="42">
        <v>35.2904137931</v>
      </c>
      <c r="J393" s="43">
        <v>65.554</v>
      </c>
      <c r="K393" s="44">
        <v>13.0</v>
      </c>
      <c r="L393" s="48">
        <v>500.0</v>
      </c>
      <c r="M393" s="49">
        <v>810.0</v>
      </c>
      <c r="N393" s="35"/>
      <c r="O393" s="39">
        <f t="shared" si="506"/>
        <v>0.000292128504</v>
      </c>
      <c r="P393" s="40">
        <f t="shared" si="507"/>
        <v>0.0005168427378</v>
      </c>
      <c r="Q393" s="41">
        <f t="shared" si="508"/>
        <v>0.0009437997821</v>
      </c>
      <c r="R393" s="42">
        <f t="shared" si="509"/>
        <v>161794.2484</v>
      </c>
      <c r="S393" s="42">
        <f t="shared" si="510"/>
        <v>285489.2987</v>
      </c>
      <c r="T393" s="43">
        <f t="shared" si="511"/>
        <v>530313.0078</v>
      </c>
      <c r="U393" s="44">
        <f t="shared" si="512"/>
        <v>29212.8504</v>
      </c>
      <c r="V393" s="48">
        <f t="shared" si="513"/>
        <v>1123571.169</v>
      </c>
      <c r="W393" s="49">
        <f t="shared" si="514"/>
        <v>1820185.294</v>
      </c>
      <c r="X393" s="35"/>
      <c r="Y393" s="12">
        <v>260.1</v>
      </c>
      <c r="Z393" s="39">
        <f t="shared" si="515"/>
        <v>0.6395843761</v>
      </c>
      <c r="AA393" s="40">
        <f t="shared" si="516"/>
        <v>1.131572358</v>
      </c>
      <c r="AB393" s="41">
        <f t="shared" si="517"/>
        <v>2.066349523</v>
      </c>
      <c r="AC393" s="42">
        <f t="shared" si="518"/>
        <v>354231346.8</v>
      </c>
      <c r="AD393" s="42">
        <f t="shared" si="519"/>
        <v>625048540.3</v>
      </c>
      <c r="AE393" s="43">
        <f t="shared" si="520"/>
        <v>1161064085</v>
      </c>
      <c r="AF393" s="44">
        <f t="shared" si="521"/>
        <v>63958437.61</v>
      </c>
      <c r="AG393" s="48">
        <f t="shared" si="522"/>
        <v>2459939908</v>
      </c>
      <c r="AH393" s="49">
        <f t="shared" si="523"/>
        <v>3985102651</v>
      </c>
    </row>
    <row r="394" ht="13.5" customHeight="1">
      <c r="A394" s="32" t="s">
        <v>123</v>
      </c>
      <c r="B394" s="12">
        <v>0.0</v>
      </c>
      <c r="C394" s="12">
        <f t="shared" si="505"/>
        <v>0</v>
      </c>
      <c r="D394" s="12">
        <v>0.11879999999999999</v>
      </c>
      <c r="E394" s="39">
        <v>7.0</v>
      </c>
      <c r="F394" s="40">
        <v>11.0</v>
      </c>
      <c r="G394" s="41">
        <v>56.0</v>
      </c>
      <c r="H394" s="42">
        <v>2.0E-4</v>
      </c>
      <c r="I394" s="42">
        <v>0.11828163270000001</v>
      </c>
      <c r="J394" s="43">
        <v>1.5552000000000001</v>
      </c>
      <c r="K394" s="44">
        <v>0.3</v>
      </c>
      <c r="L394" s="48">
        <v>1.0</v>
      </c>
      <c r="M394" s="49">
        <v>1.3</v>
      </c>
      <c r="N394" s="35"/>
      <c r="O394" s="39">
        <f t="shared" si="506"/>
        <v>0</v>
      </c>
      <c r="P394" s="40">
        <f t="shared" si="507"/>
        <v>0</v>
      </c>
      <c r="Q394" s="41">
        <f t="shared" si="508"/>
        <v>0</v>
      </c>
      <c r="R394" s="42">
        <f t="shared" si="509"/>
        <v>0</v>
      </c>
      <c r="S394" s="42">
        <f t="shared" si="510"/>
        <v>0</v>
      </c>
      <c r="T394" s="43">
        <f t="shared" si="511"/>
        <v>0</v>
      </c>
      <c r="U394" s="44">
        <f t="shared" si="512"/>
        <v>0</v>
      </c>
      <c r="V394" s="48">
        <f t="shared" si="513"/>
        <v>0</v>
      </c>
      <c r="W394" s="49">
        <f t="shared" si="514"/>
        <v>0</v>
      </c>
      <c r="X394" s="35"/>
      <c r="Y394" s="12">
        <v>260.1</v>
      </c>
      <c r="Z394" s="39">
        <f t="shared" si="515"/>
        <v>0</v>
      </c>
      <c r="AA394" s="40">
        <f t="shared" si="516"/>
        <v>0</v>
      </c>
      <c r="AB394" s="41">
        <f t="shared" si="517"/>
        <v>0</v>
      </c>
      <c r="AC394" s="42">
        <f t="shared" si="518"/>
        <v>0</v>
      </c>
      <c r="AD394" s="42">
        <f t="shared" si="519"/>
        <v>0</v>
      </c>
      <c r="AE394" s="43">
        <f t="shared" si="520"/>
        <v>0</v>
      </c>
      <c r="AF394" s="44">
        <f t="shared" si="521"/>
        <v>0</v>
      </c>
      <c r="AG394" s="48">
        <f t="shared" si="522"/>
        <v>0</v>
      </c>
      <c r="AH394" s="49">
        <f t="shared" si="523"/>
        <v>0</v>
      </c>
    </row>
    <row r="395" ht="13.5" customHeight="1">
      <c r="A395" s="32" t="s">
        <v>124</v>
      </c>
      <c r="B395" s="12">
        <v>50.896</v>
      </c>
      <c r="C395" s="12">
        <f t="shared" si="505"/>
        <v>0.1867174402</v>
      </c>
      <c r="D395" s="12">
        <v>0.11879999999999999</v>
      </c>
      <c r="E395" s="39">
        <v>8.0</v>
      </c>
      <c r="F395" s="40">
        <v>12.0</v>
      </c>
      <c r="G395" s="41">
        <v>35.0</v>
      </c>
      <c r="H395" s="42">
        <v>2.0E-4</v>
      </c>
      <c r="I395" s="42">
        <v>0.11834814810000001</v>
      </c>
      <c r="J395" s="43">
        <v>1.5552000000000001</v>
      </c>
      <c r="K395" s="44">
        <v>0.3</v>
      </c>
      <c r="L395" s="48">
        <v>1.0</v>
      </c>
      <c r="M395" s="49">
        <v>1.3</v>
      </c>
      <c r="N395" s="35"/>
      <c r="O395" s="39">
        <f t="shared" si="506"/>
        <v>0.0001774562552</v>
      </c>
      <c r="P395" s="40">
        <f t="shared" si="507"/>
        <v>0.0002661843827</v>
      </c>
      <c r="Q395" s="41">
        <f t="shared" si="508"/>
        <v>0.0007763711163</v>
      </c>
      <c r="R395" s="42">
        <f t="shared" si="509"/>
        <v>15.97106296</v>
      </c>
      <c r="S395" s="42">
        <f t="shared" si="510"/>
        <v>9450.728625</v>
      </c>
      <c r="T395" s="43">
        <f t="shared" si="511"/>
        <v>124190.9856</v>
      </c>
      <c r="U395" s="44">
        <f t="shared" si="512"/>
        <v>6654.609568</v>
      </c>
      <c r="V395" s="48">
        <f t="shared" si="513"/>
        <v>22182.03189</v>
      </c>
      <c r="W395" s="49">
        <f t="shared" si="514"/>
        <v>28836.64146</v>
      </c>
      <c r="X395" s="35"/>
      <c r="Y395" s="12">
        <v>260.1</v>
      </c>
      <c r="Z395" s="39">
        <f t="shared" si="515"/>
        <v>0.3885216496</v>
      </c>
      <c r="AA395" s="40">
        <f t="shared" si="516"/>
        <v>0.5827824743</v>
      </c>
      <c r="AB395" s="41">
        <f t="shared" si="517"/>
        <v>1.699782217</v>
      </c>
      <c r="AC395" s="42">
        <f t="shared" si="518"/>
        <v>34966.94846</v>
      </c>
      <c r="AD395" s="42">
        <f t="shared" si="519"/>
        <v>20691367.97</v>
      </c>
      <c r="AE395" s="43">
        <f t="shared" si="520"/>
        <v>271902991.2</v>
      </c>
      <c r="AF395" s="44">
        <f t="shared" si="521"/>
        <v>14569561.86</v>
      </c>
      <c r="AG395" s="48">
        <f t="shared" si="522"/>
        <v>48565206.19</v>
      </c>
      <c r="AH395" s="49">
        <f t="shared" si="523"/>
        <v>63134768.05</v>
      </c>
    </row>
    <row r="396" ht="13.5" customHeight="1">
      <c r="A396" s="32" t="s">
        <v>125</v>
      </c>
      <c r="B396" s="12">
        <v>7.877</v>
      </c>
      <c r="C396" s="12">
        <f t="shared" si="505"/>
        <v>0.02889762017</v>
      </c>
      <c r="D396" s="12">
        <v>0.11879999999999999</v>
      </c>
      <c r="E396" s="39">
        <v>18.0</v>
      </c>
      <c r="F396" s="40">
        <v>48.0</v>
      </c>
      <c r="G396" s="41">
        <v>180.0</v>
      </c>
      <c r="H396" s="42">
        <v>0.0064</v>
      </c>
      <c r="I396" s="42">
        <v>0.17932592590000002</v>
      </c>
      <c r="J396" s="43">
        <v>1.857</v>
      </c>
      <c r="K396" s="44">
        <v>0.3</v>
      </c>
      <c r="L396" s="45">
        <v>10.0</v>
      </c>
      <c r="M396" s="46">
        <v>15.0</v>
      </c>
      <c r="N396" s="35"/>
      <c r="O396" s="39">
        <f t="shared" si="506"/>
        <v>0.00006179467098</v>
      </c>
      <c r="P396" s="40">
        <f t="shared" si="507"/>
        <v>0.0001647857893</v>
      </c>
      <c r="Q396" s="41">
        <f t="shared" si="508"/>
        <v>0.0006179467098</v>
      </c>
      <c r="R396" s="42">
        <f t="shared" si="509"/>
        <v>79.09717886</v>
      </c>
      <c r="S396" s="42">
        <f t="shared" si="510"/>
        <v>2216.277318</v>
      </c>
      <c r="T396" s="43">
        <f t="shared" si="511"/>
        <v>22950.5408</v>
      </c>
      <c r="U396" s="44">
        <f t="shared" si="512"/>
        <v>1029.911183</v>
      </c>
      <c r="V396" s="48">
        <f t="shared" si="513"/>
        <v>34330.37277</v>
      </c>
      <c r="W396" s="49">
        <f t="shared" si="514"/>
        <v>51495.55915</v>
      </c>
      <c r="X396" s="35"/>
      <c r="Y396" s="12">
        <v>260.1</v>
      </c>
      <c r="Z396" s="39">
        <f t="shared" si="515"/>
        <v>0.1352928781</v>
      </c>
      <c r="AA396" s="40">
        <f t="shared" si="516"/>
        <v>0.3607810084</v>
      </c>
      <c r="AB396" s="41">
        <f t="shared" si="517"/>
        <v>1.352928781</v>
      </c>
      <c r="AC396" s="42">
        <f t="shared" si="518"/>
        <v>173174.884</v>
      </c>
      <c r="AD396" s="42">
        <f t="shared" si="519"/>
        <v>4852304.128</v>
      </c>
      <c r="AE396" s="43">
        <f t="shared" si="520"/>
        <v>50247774.94</v>
      </c>
      <c r="AF396" s="44">
        <f t="shared" si="521"/>
        <v>2254881.302</v>
      </c>
      <c r="AG396" s="48">
        <f t="shared" si="522"/>
        <v>75162710.07</v>
      </c>
      <c r="AH396" s="49">
        <f t="shared" si="523"/>
        <v>112744065.1</v>
      </c>
    </row>
    <row r="397" ht="13.5" customHeight="1">
      <c r="A397" s="32" t="s">
        <v>126</v>
      </c>
      <c r="B397" s="12">
        <v>4.867</v>
      </c>
      <c r="C397" s="12">
        <f t="shared" si="505"/>
        <v>0.01785511202</v>
      </c>
      <c r="D397" s="12">
        <v>0.11879999999999999</v>
      </c>
      <c r="E397" s="39">
        <v>6.0</v>
      </c>
      <c r="F397" s="40">
        <v>38.0</v>
      </c>
      <c r="G397" s="41">
        <v>79.0</v>
      </c>
      <c r="H397" s="42">
        <v>0.0073</v>
      </c>
      <c r="I397" s="42">
        <v>0.4548123288</v>
      </c>
      <c r="J397" s="43">
        <v>2.313</v>
      </c>
      <c r="K397" s="44">
        <v>0.3</v>
      </c>
      <c r="L397" s="45">
        <v>2.5</v>
      </c>
      <c r="M397" s="46">
        <v>5.1</v>
      </c>
      <c r="N397" s="35"/>
      <c r="O397" s="39">
        <f t="shared" si="506"/>
        <v>0.00001272712385</v>
      </c>
      <c r="P397" s="40">
        <f t="shared" si="507"/>
        <v>0.00008060511771</v>
      </c>
      <c r="Q397" s="41">
        <f t="shared" si="508"/>
        <v>0.0001675737973</v>
      </c>
      <c r="R397" s="42">
        <f t="shared" si="509"/>
        <v>55.74480246</v>
      </c>
      <c r="S397" s="42">
        <f t="shared" si="510"/>
        <v>3473.071702</v>
      </c>
      <c r="T397" s="43">
        <f t="shared" si="511"/>
        <v>17662.70248</v>
      </c>
      <c r="U397" s="44">
        <f t="shared" si="512"/>
        <v>636.3561924</v>
      </c>
      <c r="V397" s="48">
        <f t="shared" si="513"/>
        <v>5302.96827</v>
      </c>
      <c r="W397" s="49">
        <f t="shared" si="514"/>
        <v>10818.05527</v>
      </c>
      <c r="X397" s="35"/>
      <c r="Y397" s="12">
        <v>260.1</v>
      </c>
      <c r="Z397" s="39">
        <f t="shared" si="515"/>
        <v>0.02786468782</v>
      </c>
      <c r="AA397" s="40">
        <f t="shared" si="516"/>
        <v>0.1764763562</v>
      </c>
      <c r="AB397" s="41">
        <f t="shared" si="517"/>
        <v>0.3668850563</v>
      </c>
      <c r="AC397" s="42">
        <f t="shared" si="518"/>
        <v>122047.3327</v>
      </c>
      <c r="AD397" s="42">
        <f t="shared" si="519"/>
        <v>7603922.135</v>
      </c>
      <c r="AE397" s="43">
        <f t="shared" si="520"/>
        <v>38670613.76</v>
      </c>
      <c r="AF397" s="44">
        <f t="shared" si="521"/>
        <v>1393234.391</v>
      </c>
      <c r="AG397" s="48">
        <f t="shared" si="522"/>
        <v>11610286.59</v>
      </c>
      <c r="AH397" s="49">
        <f t="shared" si="523"/>
        <v>23684984.65</v>
      </c>
    </row>
    <row r="398" ht="13.5" customHeight="1">
      <c r="A398" s="32" t="s">
        <v>127</v>
      </c>
      <c r="B398" s="12">
        <v>0.0</v>
      </c>
      <c r="C398" s="12">
        <f t="shared" si="505"/>
        <v>0</v>
      </c>
      <c r="D398" s="12">
        <v>0.11879999999999999</v>
      </c>
      <c r="E398" s="52">
        <v>8.8</v>
      </c>
      <c r="F398" s="53">
        <v>27.0</v>
      </c>
      <c r="G398" s="54">
        <v>63.0</v>
      </c>
      <c r="H398" s="55">
        <v>0.118</v>
      </c>
      <c r="I398" s="55">
        <v>0.9284059041</v>
      </c>
      <c r="J398" s="56">
        <v>3.734</v>
      </c>
      <c r="K398" s="57">
        <v>7.8</v>
      </c>
      <c r="L398" s="58">
        <v>15.0</v>
      </c>
      <c r="M398" s="59">
        <v>19.3</v>
      </c>
      <c r="N398" s="35"/>
      <c r="O398" s="39">
        <f t="shared" si="506"/>
        <v>0</v>
      </c>
      <c r="P398" s="40">
        <f t="shared" si="507"/>
        <v>0</v>
      </c>
      <c r="Q398" s="41">
        <f t="shared" si="508"/>
        <v>0</v>
      </c>
      <c r="R398" s="42">
        <f t="shared" si="509"/>
        <v>0</v>
      </c>
      <c r="S398" s="42">
        <f t="shared" si="510"/>
        <v>0</v>
      </c>
      <c r="T398" s="43">
        <f t="shared" si="511"/>
        <v>0</v>
      </c>
      <c r="U398" s="44">
        <f t="shared" si="512"/>
        <v>0</v>
      </c>
      <c r="V398" s="48">
        <f t="shared" si="513"/>
        <v>0</v>
      </c>
      <c r="W398" s="49">
        <f t="shared" si="514"/>
        <v>0</v>
      </c>
      <c r="X398" s="35"/>
      <c r="Y398" s="12">
        <v>260.1</v>
      </c>
      <c r="Z398" s="39">
        <f t="shared" si="515"/>
        <v>0</v>
      </c>
      <c r="AA398" s="40">
        <f t="shared" si="516"/>
        <v>0</v>
      </c>
      <c r="AB398" s="41">
        <f t="shared" si="517"/>
        <v>0</v>
      </c>
      <c r="AC398" s="42">
        <f t="shared" si="518"/>
        <v>0</v>
      </c>
      <c r="AD398" s="42">
        <f t="shared" si="519"/>
        <v>0</v>
      </c>
      <c r="AE398" s="43">
        <f t="shared" si="520"/>
        <v>0</v>
      </c>
      <c r="AF398" s="44">
        <f t="shared" si="521"/>
        <v>0</v>
      </c>
      <c r="AG398" s="48">
        <f t="shared" si="522"/>
        <v>0</v>
      </c>
      <c r="AH398" s="49">
        <f t="shared" si="523"/>
        <v>0</v>
      </c>
    </row>
    <row r="399" ht="13.5" customHeight="1">
      <c r="A399" s="60" t="s">
        <v>90</v>
      </c>
      <c r="B399" s="61">
        <f>SUM(B388:B398)</f>
        <v>272.583</v>
      </c>
      <c r="C399" s="60"/>
      <c r="D399" s="60"/>
      <c r="E399" s="60"/>
      <c r="F399" s="60"/>
      <c r="G399" s="60"/>
      <c r="H399" s="60"/>
      <c r="I399" s="60"/>
      <c r="J399" s="60"/>
      <c r="K399" s="60"/>
      <c r="L399" s="60"/>
      <c r="M399" s="60"/>
      <c r="N399" s="60"/>
      <c r="O399" s="61">
        <f t="shared" ref="O399:W399" si="524">SUM(O388:O398)</f>
        <v>0.02765268126</v>
      </c>
      <c r="P399" s="61">
        <f t="shared" si="524"/>
        <v>0.03236426007</v>
      </c>
      <c r="Q399" s="61">
        <f t="shared" si="524"/>
        <v>0.0777258123</v>
      </c>
      <c r="R399" s="61">
        <f t="shared" si="524"/>
        <v>197426.402</v>
      </c>
      <c r="S399" s="61">
        <f t="shared" si="524"/>
        <v>1000989.087</v>
      </c>
      <c r="T399" s="61">
        <f t="shared" si="524"/>
        <v>50668353.72</v>
      </c>
      <c r="U399" s="61">
        <f t="shared" si="524"/>
        <v>99430.33909</v>
      </c>
      <c r="V399" s="61">
        <f t="shared" si="524"/>
        <v>1440167.244</v>
      </c>
      <c r="W399" s="61">
        <f t="shared" si="524"/>
        <v>2488889.266</v>
      </c>
      <c r="X399" s="60"/>
      <c r="Y399" s="35"/>
      <c r="Z399" s="61">
        <f t="shared" ref="Z399:AH399" si="525">SUM(Z388:Z398)</f>
        <v>60.54261277</v>
      </c>
      <c r="AA399" s="61">
        <f t="shared" si="525"/>
        <v>70.85811485</v>
      </c>
      <c r="AB399" s="61">
        <f t="shared" si="525"/>
        <v>170.1724224</v>
      </c>
      <c r="AC399" s="61">
        <f t="shared" si="525"/>
        <v>432244168</v>
      </c>
      <c r="AD399" s="61">
        <f t="shared" si="525"/>
        <v>2191559442</v>
      </c>
      <c r="AE399" s="61">
        <f t="shared" si="525"/>
        <v>110932986545</v>
      </c>
      <c r="AF399" s="61">
        <f t="shared" si="525"/>
        <v>217692181.8</v>
      </c>
      <c r="AG399" s="61">
        <f t="shared" si="525"/>
        <v>3153093436</v>
      </c>
      <c r="AH399" s="61">
        <f t="shared" si="525"/>
        <v>5449159075</v>
      </c>
    </row>
    <row r="400" ht="13.5" customHeight="1">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c r="AA400" s="35"/>
      <c r="AB400" s="35"/>
      <c r="AC400" s="35"/>
      <c r="AD400" s="35"/>
      <c r="AE400" s="35"/>
      <c r="AF400" s="35"/>
      <c r="AG400" s="35"/>
      <c r="AH400" s="35"/>
    </row>
    <row r="401" ht="13.5" customHeight="1">
      <c r="A401" s="64" t="s">
        <v>40</v>
      </c>
      <c r="B401" s="35"/>
      <c r="C401" s="12"/>
      <c r="D401" s="12"/>
      <c r="E401" s="35"/>
      <c r="F401" s="35"/>
      <c r="G401" s="35"/>
      <c r="H401" s="35"/>
      <c r="I401" s="35"/>
      <c r="J401" s="35"/>
      <c r="K401" s="35"/>
      <c r="L401" s="35"/>
      <c r="M401" s="35"/>
      <c r="N401" s="35"/>
      <c r="O401" s="35"/>
      <c r="P401" s="35"/>
      <c r="Q401" s="35"/>
      <c r="R401" s="35"/>
      <c r="S401" s="35"/>
      <c r="T401" s="35"/>
      <c r="U401" s="35"/>
      <c r="V401" s="35"/>
      <c r="W401" s="35"/>
      <c r="X401" s="35"/>
      <c r="Y401" s="35"/>
      <c r="Z401" s="35"/>
      <c r="AA401" s="35"/>
      <c r="AB401" s="35"/>
      <c r="AC401" s="35"/>
      <c r="AD401" s="35"/>
      <c r="AE401" s="35"/>
      <c r="AF401" s="35"/>
      <c r="AG401" s="35"/>
      <c r="AH401" s="35"/>
    </row>
    <row r="402" ht="13.5" customHeight="1">
      <c r="A402" s="12" t="s">
        <v>105</v>
      </c>
      <c r="C402" s="12"/>
      <c r="D402" s="12"/>
      <c r="E402" s="36" t="s">
        <v>129</v>
      </c>
      <c r="F402" s="3"/>
      <c r="G402" s="4"/>
      <c r="H402" s="37" t="s">
        <v>130</v>
      </c>
      <c r="I402" s="3"/>
      <c r="J402" s="4"/>
      <c r="K402" s="38" t="s">
        <v>131</v>
      </c>
      <c r="L402" s="3"/>
      <c r="M402" s="4"/>
      <c r="N402" s="35"/>
      <c r="O402" s="36" t="s">
        <v>110</v>
      </c>
      <c r="P402" s="3"/>
      <c r="Q402" s="4"/>
      <c r="R402" s="37" t="s">
        <v>111</v>
      </c>
      <c r="S402" s="3"/>
      <c r="T402" s="4"/>
      <c r="U402" s="38" t="s">
        <v>112</v>
      </c>
      <c r="V402" s="3"/>
      <c r="W402" s="4"/>
      <c r="X402" s="35"/>
      <c r="Y402" s="35"/>
      <c r="Z402" s="36" t="s">
        <v>110</v>
      </c>
      <c r="AA402" s="3"/>
      <c r="AB402" s="4"/>
      <c r="AC402" s="37" t="s">
        <v>111</v>
      </c>
      <c r="AD402" s="3"/>
      <c r="AE402" s="4"/>
      <c r="AF402" s="38" t="s">
        <v>112</v>
      </c>
      <c r="AG402" s="3"/>
      <c r="AH402" s="4"/>
    </row>
    <row r="403" ht="13.5" customHeight="1">
      <c r="A403" s="12" t="s">
        <v>94</v>
      </c>
      <c r="B403" s="12" t="s">
        <v>114</v>
      </c>
      <c r="C403" s="12" t="s">
        <v>115</v>
      </c>
      <c r="D403" s="12"/>
      <c r="E403" s="39" t="s">
        <v>12</v>
      </c>
      <c r="F403" s="40" t="s">
        <v>13</v>
      </c>
      <c r="G403" s="41" t="s">
        <v>14</v>
      </c>
      <c r="H403" s="42" t="s">
        <v>12</v>
      </c>
      <c r="I403" s="42" t="s">
        <v>13</v>
      </c>
      <c r="J403" s="43" t="s">
        <v>14</v>
      </c>
      <c r="K403" s="44" t="s">
        <v>12</v>
      </c>
      <c r="L403" s="45" t="s">
        <v>116</v>
      </c>
      <c r="M403" s="46" t="s">
        <v>14</v>
      </c>
      <c r="N403" s="35"/>
      <c r="O403" s="39" t="s">
        <v>12</v>
      </c>
      <c r="P403" s="40" t="s">
        <v>13</v>
      </c>
      <c r="Q403" s="41" t="s">
        <v>14</v>
      </c>
      <c r="R403" s="42" t="s">
        <v>12</v>
      </c>
      <c r="S403" s="42" t="s">
        <v>13</v>
      </c>
      <c r="T403" s="43" t="s">
        <v>14</v>
      </c>
      <c r="U403" s="44" t="s">
        <v>12</v>
      </c>
      <c r="V403" s="45" t="s">
        <v>116</v>
      </c>
      <c r="W403" s="46" t="s">
        <v>14</v>
      </c>
      <c r="X403" s="35"/>
      <c r="Y403" s="35"/>
      <c r="Z403" s="39" t="s">
        <v>12</v>
      </c>
      <c r="AA403" s="40" t="s">
        <v>13</v>
      </c>
      <c r="AB403" s="41" t="s">
        <v>14</v>
      </c>
      <c r="AC403" s="42" t="s">
        <v>12</v>
      </c>
      <c r="AD403" s="42" t="s">
        <v>13</v>
      </c>
      <c r="AE403" s="43" t="s">
        <v>14</v>
      </c>
      <c r="AF403" s="44" t="s">
        <v>12</v>
      </c>
      <c r="AG403" s="45" t="s">
        <v>116</v>
      </c>
      <c r="AH403" s="46" t="s">
        <v>14</v>
      </c>
    </row>
    <row r="404" ht="13.5" customHeight="1">
      <c r="A404" s="47" t="s">
        <v>117</v>
      </c>
      <c r="B404" s="12">
        <v>10.069</v>
      </c>
      <c r="C404" s="12">
        <f t="shared" ref="C404:C414" si="526">B404/$B$415</f>
        <v>0.1463559987</v>
      </c>
      <c r="D404" s="12">
        <v>0.11879999999999999</v>
      </c>
      <c r="E404" s="39">
        <v>740.0</v>
      </c>
      <c r="F404" s="40">
        <v>820.0</v>
      </c>
      <c r="G404" s="41">
        <v>910.0</v>
      </c>
      <c r="H404" s="42">
        <v>0.079</v>
      </c>
      <c r="I404" s="42">
        <v>1.1480588235000002</v>
      </c>
      <c r="J404" s="43">
        <v>3.654</v>
      </c>
      <c r="K404" s="44">
        <v>0.2</v>
      </c>
      <c r="L404" s="48">
        <v>5.0</v>
      </c>
      <c r="M404" s="49">
        <v>15.0</v>
      </c>
      <c r="N404" s="35"/>
      <c r="O404" s="39">
        <f t="shared" ref="O404:O414" si="527">C404*D404*E404*10^(-3)</f>
        <v>0.01286644856</v>
      </c>
      <c r="P404" s="40">
        <f t="shared" ref="P404:P414" si="528">C404*D404*F404*10^(-3)</f>
        <v>0.01425741597</v>
      </c>
      <c r="Q404" s="41">
        <f t="shared" ref="Q404:Q414" si="529">C404*D404*G404*10^(-3)</f>
        <v>0.01582225431</v>
      </c>
      <c r="R404" s="42">
        <f t="shared" ref="R404:R414" si="530">(C404*D404*H404*3.6*10^(-3))*10^(9)</f>
        <v>4944.889149</v>
      </c>
      <c r="S404" s="42">
        <f t="shared" ref="S404:S414" si="531">(C404*D404*I404*3.6*10^(-3))*10^(9)</f>
        <v>71861.05847</v>
      </c>
      <c r="T404" s="43">
        <f t="shared" ref="T404:T414" si="532">(C404*D404*J404*3.6*10^(-3))*10^(9)</f>
        <v>228716.7715</v>
      </c>
      <c r="U404" s="44">
        <f t="shared" ref="U404:U414" si="533">C404*D404*10^(-3)*K404*10^9</f>
        <v>3477.41853</v>
      </c>
      <c r="V404" s="48">
        <f t="shared" ref="V404:V414" si="534">C404*D404*10^(-3)*L404*10^9</f>
        <v>86935.46324</v>
      </c>
      <c r="W404" s="49">
        <f t="shared" ref="W404:W414" si="535">C404*D404*10^(-3)*M404*10^9</f>
        <v>260806.3897</v>
      </c>
      <c r="X404" s="35"/>
      <c r="Y404" s="12">
        <v>87.2</v>
      </c>
      <c r="Z404" s="39">
        <f t="shared" ref="Z404:Z414" si="536">C404*Y404*E404*10^(-3)</f>
        <v>9.444059885</v>
      </c>
      <c r="AA404" s="40">
        <f t="shared" ref="AA404:AA414" si="537">C404*Y404*F404*10^(-3)</f>
        <v>10.46503933</v>
      </c>
      <c r="AB404" s="41">
        <f t="shared" ref="AB404:AB414" si="538">C404*Y404*G404*10^(-3)</f>
        <v>11.61364121</v>
      </c>
      <c r="AC404" s="42">
        <f t="shared" ref="AC404:AC414" si="539">(C404*Y404*H404*3.6*10^(-3))*10^(9)</f>
        <v>3629581.934</v>
      </c>
      <c r="AD404" s="42">
        <f t="shared" ref="AD404:AD414" si="540">(C404*Y404*I404*3.6*10^(-3))*10^(9)</f>
        <v>52746500.83</v>
      </c>
      <c r="AE404" s="43">
        <f t="shared" ref="AE404:AE414" si="541">(C404*Y404*J404*3.6*10^(-3))*10^(9)</f>
        <v>167879650.5</v>
      </c>
      <c r="AF404" s="44">
        <f t="shared" ref="AF404:AF414" si="542">C404*Y404*10^(-3)*K404*10^9</f>
        <v>2552448.618</v>
      </c>
      <c r="AG404" s="48">
        <f t="shared" ref="AG404:AG414" si="543">C404*Y404*10^(-3)*L404*10^9</f>
        <v>63811215.44</v>
      </c>
      <c r="AH404" s="49">
        <f t="shared" ref="AH404:AH414" si="544">C404*Y404*10^(-3)*M404*10^9</f>
        <v>191433646.3</v>
      </c>
    </row>
    <row r="405" ht="13.5" customHeight="1">
      <c r="A405" s="47" t="s">
        <v>118</v>
      </c>
      <c r="B405" s="12">
        <v>0.265</v>
      </c>
      <c r="C405" s="12">
        <f t="shared" si="526"/>
        <v>0.003851856159</v>
      </c>
      <c r="D405" s="12">
        <v>0.11879999999999999</v>
      </c>
      <c r="E405" s="39">
        <v>657.0</v>
      </c>
      <c r="F405" s="40">
        <v>702.0</v>
      </c>
      <c r="G405" s="41">
        <v>866.0</v>
      </c>
      <c r="H405" s="42">
        <v>0.214</v>
      </c>
      <c r="I405" s="42">
        <v>0.82</v>
      </c>
      <c r="J405" s="43">
        <v>2.7439999999999998</v>
      </c>
      <c r="K405" s="44">
        <v>0.1</v>
      </c>
      <c r="L405" s="45">
        <v>0.4</v>
      </c>
      <c r="M405" s="46">
        <v>0.6</v>
      </c>
      <c r="N405" s="35"/>
      <c r="O405" s="39">
        <f t="shared" si="527"/>
        <v>0.0003006435361</v>
      </c>
      <c r="P405" s="40">
        <f t="shared" si="528"/>
        <v>0.0003212355592</v>
      </c>
      <c r="Q405" s="41">
        <f t="shared" si="529"/>
        <v>0.0003962820431</v>
      </c>
      <c r="R405" s="42">
        <f t="shared" si="530"/>
        <v>352.5354342</v>
      </c>
      <c r="S405" s="42">
        <f t="shared" si="531"/>
        <v>1350.83671</v>
      </c>
      <c r="T405" s="43">
        <f t="shared" si="532"/>
        <v>4520.360894</v>
      </c>
      <c r="U405" s="44">
        <f t="shared" si="533"/>
        <v>45.76005116</v>
      </c>
      <c r="V405" s="48">
        <f t="shared" si="534"/>
        <v>183.0402047</v>
      </c>
      <c r="W405" s="49">
        <f t="shared" si="535"/>
        <v>274.560307</v>
      </c>
      <c r="X405" s="35"/>
      <c r="Y405" s="12">
        <v>87.2</v>
      </c>
      <c r="Z405" s="39">
        <f t="shared" si="536"/>
        <v>0.2206743801</v>
      </c>
      <c r="AA405" s="40">
        <f t="shared" si="537"/>
        <v>0.2357890636</v>
      </c>
      <c r="AB405" s="41">
        <f t="shared" si="538"/>
        <v>0.2908736882</v>
      </c>
      <c r="AC405" s="42">
        <f t="shared" si="539"/>
        <v>258763.3827</v>
      </c>
      <c r="AD405" s="42">
        <f t="shared" si="540"/>
        <v>991523.242</v>
      </c>
      <c r="AE405" s="43">
        <f t="shared" si="541"/>
        <v>3317975.336</v>
      </c>
      <c r="AF405" s="44">
        <f t="shared" si="542"/>
        <v>33588.1857</v>
      </c>
      <c r="AG405" s="48">
        <f t="shared" si="543"/>
        <v>134352.7428</v>
      </c>
      <c r="AH405" s="49">
        <f t="shared" si="544"/>
        <v>201529.1142</v>
      </c>
    </row>
    <row r="406" ht="13.5" customHeight="1">
      <c r="A406" s="47" t="s">
        <v>119</v>
      </c>
      <c r="B406" s="12">
        <v>4.194</v>
      </c>
      <c r="C406" s="12">
        <f t="shared" si="526"/>
        <v>0.06096107445</v>
      </c>
      <c r="D406" s="12">
        <v>0.11879999999999999</v>
      </c>
      <c r="E406" s="39">
        <v>410.0</v>
      </c>
      <c r="F406" s="40">
        <v>490.0</v>
      </c>
      <c r="G406" s="41">
        <v>650.0</v>
      </c>
      <c r="H406" s="42">
        <v>0.076</v>
      </c>
      <c r="I406" s="42">
        <v>0.5820000000000001</v>
      </c>
      <c r="J406" s="43">
        <v>2.794</v>
      </c>
      <c r="K406" s="44">
        <v>0.1</v>
      </c>
      <c r="L406" s="45">
        <v>0.2</v>
      </c>
      <c r="M406" s="46">
        <v>1.0</v>
      </c>
      <c r="N406" s="35"/>
      <c r="O406" s="39">
        <f t="shared" si="527"/>
        <v>0.002969292014</v>
      </c>
      <c r="P406" s="40">
        <f t="shared" si="528"/>
        <v>0.003548666066</v>
      </c>
      <c r="Q406" s="41">
        <f t="shared" si="529"/>
        <v>0.004707414169</v>
      </c>
      <c r="R406" s="42">
        <f t="shared" si="530"/>
        <v>1981.459256</v>
      </c>
      <c r="S406" s="42">
        <f t="shared" si="531"/>
        <v>15173.80641</v>
      </c>
      <c r="T406" s="43">
        <f t="shared" si="532"/>
        <v>72844.6995</v>
      </c>
      <c r="U406" s="44">
        <f t="shared" si="533"/>
        <v>724.2175645</v>
      </c>
      <c r="V406" s="48">
        <f t="shared" si="534"/>
        <v>1448.435129</v>
      </c>
      <c r="W406" s="49">
        <f t="shared" si="535"/>
        <v>7242.175645</v>
      </c>
      <c r="X406" s="35"/>
      <c r="Y406" s="12">
        <v>87.2</v>
      </c>
      <c r="Z406" s="39">
        <f t="shared" si="536"/>
        <v>2.179480334</v>
      </c>
      <c r="AA406" s="40">
        <f t="shared" si="537"/>
        <v>2.604744789</v>
      </c>
      <c r="AB406" s="41">
        <f t="shared" si="538"/>
        <v>3.4552737</v>
      </c>
      <c r="AC406" s="42">
        <f t="shared" si="539"/>
        <v>1454404.437</v>
      </c>
      <c r="AD406" s="42">
        <f t="shared" si="540"/>
        <v>11137676.09</v>
      </c>
      <c r="AE406" s="43">
        <f t="shared" si="541"/>
        <v>53468499.97</v>
      </c>
      <c r="AF406" s="44">
        <f t="shared" si="542"/>
        <v>531580.5692</v>
      </c>
      <c r="AG406" s="48">
        <f t="shared" si="543"/>
        <v>1063161.138</v>
      </c>
      <c r="AH406" s="49">
        <f t="shared" si="544"/>
        <v>5315805.692</v>
      </c>
    </row>
    <row r="407" ht="13.5" customHeight="1">
      <c r="A407" s="47" t="s">
        <v>120</v>
      </c>
      <c r="B407" s="12">
        <v>22.793</v>
      </c>
      <c r="C407" s="12">
        <f t="shared" si="526"/>
        <v>0.3313032356</v>
      </c>
      <c r="D407" s="12">
        <v>0.11879999999999999</v>
      </c>
      <c r="E407" s="39">
        <v>3.7</v>
      </c>
      <c r="F407" s="40">
        <v>12.0</v>
      </c>
      <c r="G407" s="41">
        <v>110.0</v>
      </c>
      <c r="H407" s="42">
        <v>0.018</v>
      </c>
      <c r="I407" s="42">
        <v>0.2478118532</v>
      </c>
      <c r="J407" s="43">
        <v>3.004</v>
      </c>
      <c r="K407" s="44">
        <v>0.1</v>
      </c>
      <c r="L407" s="45">
        <v>0.1</v>
      </c>
      <c r="M407" s="46">
        <v>1.0</v>
      </c>
      <c r="N407" s="35"/>
      <c r="O407" s="39">
        <f t="shared" si="527"/>
        <v>0.0001456276502</v>
      </c>
      <c r="P407" s="40">
        <f t="shared" si="528"/>
        <v>0.0004723058926</v>
      </c>
      <c r="Q407" s="41">
        <f t="shared" si="529"/>
        <v>0.004329470682</v>
      </c>
      <c r="R407" s="42">
        <f t="shared" si="530"/>
        <v>2550.45182</v>
      </c>
      <c r="S407" s="42">
        <f t="shared" si="531"/>
        <v>35112.89956</v>
      </c>
      <c r="T407" s="43">
        <f t="shared" si="532"/>
        <v>425642.0704</v>
      </c>
      <c r="U407" s="44">
        <f t="shared" si="533"/>
        <v>3935.882438</v>
      </c>
      <c r="V407" s="48">
        <f t="shared" si="534"/>
        <v>3935.882438</v>
      </c>
      <c r="W407" s="49">
        <f t="shared" si="535"/>
        <v>39358.82438</v>
      </c>
      <c r="X407" s="35"/>
      <c r="Y407" s="12">
        <v>87.2</v>
      </c>
      <c r="Z407" s="39">
        <f t="shared" si="536"/>
        <v>0.1068916759</v>
      </c>
      <c r="AA407" s="40">
        <f t="shared" si="537"/>
        <v>0.3466757057</v>
      </c>
      <c r="AB407" s="41">
        <f t="shared" si="538"/>
        <v>3.177860635</v>
      </c>
      <c r="AC407" s="42">
        <f t="shared" si="539"/>
        <v>1872048.811</v>
      </c>
      <c r="AD407" s="42">
        <f t="shared" si="540"/>
        <v>25773104.73</v>
      </c>
      <c r="AE407" s="43">
        <f t="shared" si="541"/>
        <v>312424146</v>
      </c>
      <c r="AF407" s="44">
        <f t="shared" si="542"/>
        <v>2888964.214</v>
      </c>
      <c r="AG407" s="48">
        <f t="shared" si="543"/>
        <v>2888964.214</v>
      </c>
      <c r="AH407" s="49">
        <f t="shared" si="544"/>
        <v>28889642.14</v>
      </c>
    </row>
    <row r="408" ht="13.5" customHeight="1">
      <c r="A408" s="47" t="s">
        <v>121</v>
      </c>
      <c r="B408" s="12">
        <v>13.301</v>
      </c>
      <c r="C408" s="12">
        <f t="shared" si="526"/>
        <v>0.1933341085</v>
      </c>
      <c r="D408" s="12">
        <v>0.11879999999999999</v>
      </c>
      <c r="E408" s="39">
        <v>1.0</v>
      </c>
      <c r="F408" s="40">
        <v>24.0</v>
      </c>
      <c r="G408" s="41">
        <v>2200.0</v>
      </c>
      <c r="H408" s="42">
        <v>0.3</v>
      </c>
      <c r="I408" s="42">
        <v>9.305266939500001</v>
      </c>
      <c r="J408" s="43">
        <v>851.554</v>
      </c>
      <c r="K408" s="44">
        <v>3.3</v>
      </c>
      <c r="L408" s="48">
        <v>10.0</v>
      </c>
      <c r="M408" s="49">
        <v>16.9</v>
      </c>
      <c r="N408" s="35"/>
      <c r="O408" s="39">
        <f t="shared" si="527"/>
        <v>0.0000229680921</v>
      </c>
      <c r="P408" s="40">
        <f t="shared" si="528"/>
        <v>0.0005512342103</v>
      </c>
      <c r="Q408" s="41">
        <f t="shared" si="529"/>
        <v>0.05052980261</v>
      </c>
      <c r="R408" s="42">
        <f t="shared" si="530"/>
        <v>24805.53946</v>
      </c>
      <c r="S408" s="42">
        <f t="shared" si="531"/>
        <v>769407.2209</v>
      </c>
      <c r="T408" s="43">
        <f t="shared" si="532"/>
        <v>70410854.51</v>
      </c>
      <c r="U408" s="44">
        <f t="shared" si="533"/>
        <v>75794.70392</v>
      </c>
      <c r="V408" s="48">
        <f t="shared" si="534"/>
        <v>229680.921</v>
      </c>
      <c r="W408" s="49">
        <f t="shared" si="535"/>
        <v>388160.7564</v>
      </c>
      <c r="X408" s="35"/>
      <c r="Y408" s="12">
        <v>87.2</v>
      </c>
      <c r="Z408" s="39">
        <f t="shared" si="536"/>
        <v>0.01685873427</v>
      </c>
      <c r="AA408" s="40">
        <f t="shared" si="537"/>
        <v>0.4046096224</v>
      </c>
      <c r="AB408" s="41">
        <f t="shared" si="538"/>
        <v>37.08921538</v>
      </c>
      <c r="AC408" s="42">
        <f t="shared" si="539"/>
        <v>18207433.01</v>
      </c>
      <c r="AD408" s="42">
        <f t="shared" si="540"/>
        <v>564750081.4</v>
      </c>
      <c r="AE408" s="43">
        <f t="shared" si="541"/>
        <v>51682041355</v>
      </c>
      <c r="AF408" s="44">
        <f t="shared" si="542"/>
        <v>55633823.08</v>
      </c>
      <c r="AG408" s="48">
        <f t="shared" si="543"/>
        <v>168587342.7</v>
      </c>
      <c r="AH408" s="49">
        <f t="shared" si="544"/>
        <v>284912609.1</v>
      </c>
    </row>
    <row r="409" ht="13.5" customHeight="1">
      <c r="A409" s="47" t="s">
        <v>122</v>
      </c>
      <c r="B409" s="12">
        <v>12.247</v>
      </c>
      <c r="C409" s="12">
        <f t="shared" si="526"/>
        <v>0.1780138958</v>
      </c>
      <c r="D409" s="12">
        <v>0.11879999999999999</v>
      </c>
      <c r="E409" s="39">
        <v>130.0</v>
      </c>
      <c r="F409" s="40">
        <v>230.0</v>
      </c>
      <c r="G409" s="50">
        <v>420.0</v>
      </c>
      <c r="H409" s="42">
        <v>20.0</v>
      </c>
      <c r="I409" s="42">
        <v>35.2904137931</v>
      </c>
      <c r="J409" s="43">
        <v>65.554</v>
      </c>
      <c r="K409" s="44">
        <v>13.0</v>
      </c>
      <c r="L409" s="48">
        <v>500.0</v>
      </c>
      <c r="M409" s="49">
        <v>810.0</v>
      </c>
      <c r="N409" s="35"/>
      <c r="O409" s="39">
        <f t="shared" si="527"/>
        <v>0.002749246606</v>
      </c>
      <c r="P409" s="40">
        <f t="shared" si="528"/>
        <v>0.004864051688</v>
      </c>
      <c r="Q409" s="41">
        <f t="shared" si="529"/>
        <v>0.008882181342</v>
      </c>
      <c r="R409" s="42">
        <f t="shared" si="530"/>
        <v>1522659.659</v>
      </c>
      <c r="S409" s="42">
        <f t="shared" si="531"/>
        <v>2686764.471</v>
      </c>
      <c r="T409" s="43">
        <f t="shared" si="532"/>
        <v>4990821.563</v>
      </c>
      <c r="U409" s="44">
        <f t="shared" si="533"/>
        <v>274924.6606</v>
      </c>
      <c r="V409" s="48">
        <f t="shared" si="534"/>
        <v>10574025.41</v>
      </c>
      <c r="W409" s="49">
        <f t="shared" si="535"/>
        <v>17129921.16</v>
      </c>
      <c r="X409" s="35"/>
      <c r="Y409" s="12">
        <v>87.2</v>
      </c>
      <c r="Z409" s="39">
        <f t="shared" si="536"/>
        <v>2.017965522</v>
      </c>
      <c r="AA409" s="40">
        <f t="shared" si="537"/>
        <v>3.570246693</v>
      </c>
      <c r="AB409" s="41">
        <f t="shared" si="538"/>
        <v>6.519580918</v>
      </c>
      <c r="AC409" s="42">
        <f t="shared" si="539"/>
        <v>1117642443</v>
      </c>
      <c r="AD409" s="42">
        <f t="shared" si="540"/>
        <v>1972103214</v>
      </c>
      <c r="AE409" s="43">
        <f t="shared" si="541"/>
        <v>3663296636</v>
      </c>
      <c r="AF409" s="44">
        <f t="shared" si="542"/>
        <v>201796552.2</v>
      </c>
      <c r="AG409" s="48">
        <f t="shared" si="543"/>
        <v>7761405855</v>
      </c>
      <c r="AH409" s="49">
        <f t="shared" si="544"/>
        <v>12573477485</v>
      </c>
    </row>
    <row r="410" ht="13.5" customHeight="1">
      <c r="A410" s="32" t="s">
        <v>123</v>
      </c>
      <c r="B410" s="12">
        <v>0.0</v>
      </c>
      <c r="C410" s="12">
        <f t="shared" si="526"/>
        <v>0</v>
      </c>
      <c r="D410" s="12">
        <v>0.11879999999999999</v>
      </c>
      <c r="E410" s="39">
        <v>7.0</v>
      </c>
      <c r="F410" s="40">
        <v>11.0</v>
      </c>
      <c r="G410" s="41">
        <v>56.0</v>
      </c>
      <c r="H410" s="42">
        <v>2.0E-4</v>
      </c>
      <c r="I410" s="42">
        <v>0.11828163270000001</v>
      </c>
      <c r="J410" s="43">
        <v>1.5552000000000001</v>
      </c>
      <c r="K410" s="44">
        <v>0.3</v>
      </c>
      <c r="L410" s="48">
        <v>1.0</v>
      </c>
      <c r="M410" s="49">
        <v>1.3</v>
      </c>
      <c r="N410" s="35"/>
      <c r="O410" s="39">
        <f t="shared" si="527"/>
        <v>0</v>
      </c>
      <c r="P410" s="40">
        <f t="shared" si="528"/>
        <v>0</v>
      </c>
      <c r="Q410" s="41">
        <f t="shared" si="529"/>
        <v>0</v>
      </c>
      <c r="R410" s="42">
        <f t="shared" si="530"/>
        <v>0</v>
      </c>
      <c r="S410" s="42">
        <f t="shared" si="531"/>
        <v>0</v>
      </c>
      <c r="T410" s="43">
        <f t="shared" si="532"/>
        <v>0</v>
      </c>
      <c r="U410" s="44">
        <f t="shared" si="533"/>
        <v>0</v>
      </c>
      <c r="V410" s="48">
        <f t="shared" si="534"/>
        <v>0</v>
      </c>
      <c r="W410" s="49">
        <f t="shared" si="535"/>
        <v>0</v>
      </c>
      <c r="X410" s="35"/>
      <c r="Y410" s="12">
        <v>87.2</v>
      </c>
      <c r="Z410" s="39">
        <f t="shared" si="536"/>
        <v>0</v>
      </c>
      <c r="AA410" s="40">
        <f t="shared" si="537"/>
        <v>0</v>
      </c>
      <c r="AB410" s="41">
        <f t="shared" si="538"/>
        <v>0</v>
      </c>
      <c r="AC410" s="42">
        <f t="shared" si="539"/>
        <v>0</v>
      </c>
      <c r="AD410" s="42">
        <f t="shared" si="540"/>
        <v>0</v>
      </c>
      <c r="AE410" s="43">
        <f t="shared" si="541"/>
        <v>0</v>
      </c>
      <c r="AF410" s="44">
        <f t="shared" si="542"/>
        <v>0</v>
      </c>
      <c r="AG410" s="48">
        <f t="shared" si="543"/>
        <v>0</v>
      </c>
      <c r="AH410" s="49">
        <f t="shared" si="544"/>
        <v>0</v>
      </c>
    </row>
    <row r="411" ht="13.5" customHeight="1">
      <c r="A411" s="32" t="s">
        <v>124</v>
      </c>
      <c r="B411" s="12">
        <v>5.839</v>
      </c>
      <c r="C411" s="12">
        <f t="shared" si="526"/>
        <v>0.08487165325</v>
      </c>
      <c r="D411" s="12">
        <v>0.11879999999999999</v>
      </c>
      <c r="E411" s="39">
        <v>8.0</v>
      </c>
      <c r="F411" s="40">
        <v>12.0</v>
      </c>
      <c r="G411" s="41">
        <v>35.0</v>
      </c>
      <c r="H411" s="42">
        <v>2.0E-4</v>
      </c>
      <c r="I411" s="42">
        <v>0.11834814810000001</v>
      </c>
      <c r="J411" s="43">
        <v>1.5552000000000001</v>
      </c>
      <c r="K411" s="44">
        <v>0.3</v>
      </c>
      <c r="L411" s="48">
        <v>1.0</v>
      </c>
      <c r="M411" s="49">
        <v>1.3</v>
      </c>
      <c r="N411" s="35"/>
      <c r="O411" s="39">
        <f t="shared" si="527"/>
        <v>0.00008066201924</v>
      </c>
      <c r="P411" s="40">
        <f t="shared" si="528"/>
        <v>0.0001209930289</v>
      </c>
      <c r="Q411" s="41">
        <f t="shared" si="529"/>
        <v>0.0003528963342</v>
      </c>
      <c r="R411" s="42">
        <f t="shared" si="530"/>
        <v>7.259581732</v>
      </c>
      <c r="S411" s="42">
        <f t="shared" si="531"/>
        <v>4295.79027</v>
      </c>
      <c r="T411" s="43">
        <f t="shared" si="532"/>
        <v>56450.50755</v>
      </c>
      <c r="U411" s="44">
        <f t="shared" si="533"/>
        <v>3024.825722</v>
      </c>
      <c r="V411" s="48">
        <f t="shared" si="534"/>
        <v>10082.75241</v>
      </c>
      <c r="W411" s="49">
        <f t="shared" si="535"/>
        <v>13107.57813</v>
      </c>
      <c r="X411" s="35"/>
      <c r="Y411" s="12">
        <v>87.2</v>
      </c>
      <c r="Z411" s="39">
        <f t="shared" si="536"/>
        <v>0.0592064653</v>
      </c>
      <c r="AA411" s="40">
        <f t="shared" si="537"/>
        <v>0.08880969796</v>
      </c>
      <c r="AB411" s="41">
        <f t="shared" si="538"/>
        <v>0.2590282857</v>
      </c>
      <c r="AC411" s="42">
        <f t="shared" si="539"/>
        <v>5328.581877</v>
      </c>
      <c r="AD411" s="42">
        <f t="shared" si="540"/>
        <v>3153138.986</v>
      </c>
      <c r="AE411" s="43">
        <f t="shared" si="541"/>
        <v>41435052.68</v>
      </c>
      <c r="AF411" s="44">
        <f t="shared" si="542"/>
        <v>2220242.449</v>
      </c>
      <c r="AG411" s="48">
        <f t="shared" si="543"/>
        <v>7400808.163</v>
      </c>
      <c r="AH411" s="49">
        <f t="shared" si="544"/>
        <v>9621050.612</v>
      </c>
    </row>
    <row r="412" ht="13.5" customHeight="1">
      <c r="A412" s="32" t="s">
        <v>125</v>
      </c>
      <c r="B412" s="12">
        <v>0.09</v>
      </c>
      <c r="C412" s="12">
        <f t="shared" si="526"/>
        <v>0.001308177563</v>
      </c>
      <c r="D412" s="12">
        <v>0.11879999999999999</v>
      </c>
      <c r="E412" s="39">
        <v>18.0</v>
      </c>
      <c r="F412" s="40">
        <v>48.0</v>
      </c>
      <c r="G412" s="41">
        <v>180.0</v>
      </c>
      <c r="H412" s="42">
        <v>0.0064</v>
      </c>
      <c r="I412" s="42">
        <v>0.17932592590000002</v>
      </c>
      <c r="J412" s="43">
        <v>1.857</v>
      </c>
      <c r="K412" s="44">
        <v>0.3</v>
      </c>
      <c r="L412" s="45">
        <v>10.0</v>
      </c>
      <c r="M412" s="46">
        <v>15.0</v>
      </c>
      <c r="N412" s="35"/>
      <c r="O412" s="39">
        <f t="shared" si="527"/>
        <v>0.000002797406901</v>
      </c>
      <c r="P412" s="40">
        <f t="shared" si="528"/>
        <v>0.000007459751737</v>
      </c>
      <c r="Q412" s="41">
        <f t="shared" si="529"/>
        <v>0.00002797406901</v>
      </c>
      <c r="R412" s="42">
        <f t="shared" si="530"/>
        <v>3.580680834</v>
      </c>
      <c r="S412" s="42">
        <f t="shared" si="531"/>
        <v>100.3295165</v>
      </c>
      <c r="T412" s="43">
        <f t="shared" si="532"/>
        <v>1038.956923</v>
      </c>
      <c r="U412" s="44">
        <f t="shared" si="533"/>
        <v>46.62344836</v>
      </c>
      <c r="V412" s="48">
        <f t="shared" si="534"/>
        <v>1554.114945</v>
      </c>
      <c r="W412" s="49">
        <f t="shared" si="535"/>
        <v>2331.172418</v>
      </c>
      <c r="X412" s="35"/>
      <c r="Y412" s="12">
        <v>87.2</v>
      </c>
      <c r="Z412" s="39">
        <f t="shared" si="536"/>
        <v>0.002053315503</v>
      </c>
      <c r="AA412" s="40">
        <f t="shared" si="537"/>
        <v>0.005475508009</v>
      </c>
      <c r="AB412" s="41">
        <f t="shared" si="538"/>
        <v>0.02053315503</v>
      </c>
      <c r="AC412" s="42">
        <f t="shared" si="539"/>
        <v>2628.243844</v>
      </c>
      <c r="AD412" s="42">
        <f t="shared" si="540"/>
        <v>73642.54076</v>
      </c>
      <c r="AE412" s="43">
        <f t="shared" si="541"/>
        <v>762601.3779</v>
      </c>
      <c r="AF412" s="44">
        <f t="shared" si="542"/>
        <v>34221.92506</v>
      </c>
      <c r="AG412" s="48">
        <f t="shared" si="543"/>
        <v>1140730.835</v>
      </c>
      <c r="AH412" s="49">
        <f t="shared" si="544"/>
        <v>1711096.253</v>
      </c>
    </row>
    <row r="413" ht="13.5" customHeight="1">
      <c r="A413" s="32" t="s">
        <v>126</v>
      </c>
      <c r="B413" s="12">
        <v>0.0</v>
      </c>
      <c r="C413" s="12">
        <f t="shared" si="526"/>
        <v>0</v>
      </c>
      <c r="D413" s="12">
        <v>0.11879999999999999</v>
      </c>
      <c r="E413" s="39">
        <v>6.0</v>
      </c>
      <c r="F413" s="40">
        <v>38.0</v>
      </c>
      <c r="G413" s="41">
        <v>79.0</v>
      </c>
      <c r="H413" s="42">
        <v>0.0073</v>
      </c>
      <c r="I413" s="42">
        <v>0.4548123288</v>
      </c>
      <c r="J413" s="43">
        <v>2.313</v>
      </c>
      <c r="K413" s="44">
        <v>0.3</v>
      </c>
      <c r="L413" s="45">
        <v>2.5</v>
      </c>
      <c r="M413" s="46">
        <v>5.1</v>
      </c>
      <c r="N413" s="35"/>
      <c r="O413" s="39">
        <f t="shared" si="527"/>
        <v>0</v>
      </c>
      <c r="P413" s="40">
        <f t="shared" si="528"/>
        <v>0</v>
      </c>
      <c r="Q413" s="41">
        <f t="shared" si="529"/>
        <v>0</v>
      </c>
      <c r="R413" s="42">
        <f t="shared" si="530"/>
        <v>0</v>
      </c>
      <c r="S413" s="42">
        <f t="shared" si="531"/>
        <v>0</v>
      </c>
      <c r="T413" s="43">
        <f t="shared" si="532"/>
        <v>0</v>
      </c>
      <c r="U413" s="44">
        <f t="shared" si="533"/>
        <v>0</v>
      </c>
      <c r="V413" s="48">
        <f t="shared" si="534"/>
        <v>0</v>
      </c>
      <c r="W413" s="49">
        <f t="shared" si="535"/>
        <v>0</v>
      </c>
      <c r="X413" s="35"/>
      <c r="Y413" s="12">
        <v>87.2</v>
      </c>
      <c r="Z413" s="39">
        <f t="shared" si="536"/>
        <v>0</v>
      </c>
      <c r="AA413" s="40">
        <f t="shared" si="537"/>
        <v>0</v>
      </c>
      <c r="AB413" s="41">
        <f t="shared" si="538"/>
        <v>0</v>
      </c>
      <c r="AC413" s="42">
        <f t="shared" si="539"/>
        <v>0</v>
      </c>
      <c r="AD413" s="42">
        <f t="shared" si="540"/>
        <v>0</v>
      </c>
      <c r="AE413" s="43">
        <f t="shared" si="541"/>
        <v>0</v>
      </c>
      <c r="AF413" s="44">
        <f t="shared" si="542"/>
        <v>0</v>
      </c>
      <c r="AG413" s="48">
        <f t="shared" si="543"/>
        <v>0</v>
      </c>
      <c r="AH413" s="49">
        <f t="shared" si="544"/>
        <v>0</v>
      </c>
    </row>
    <row r="414" ht="13.5" customHeight="1">
      <c r="A414" s="32" t="s">
        <v>127</v>
      </c>
      <c r="B414" s="12">
        <v>0.0</v>
      </c>
      <c r="C414" s="12">
        <f t="shared" si="526"/>
        <v>0</v>
      </c>
      <c r="D414" s="12">
        <v>0.11879999999999999</v>
      </c>
      <c r="E414" s="52">
        <v>8.8</v>
      </c>
      <c r="F414" s="53">
        <v>27.0</v>
      </c>
      <c r="G414" s="54">
        <v>63.0</v>
      </c>
      <c r="H414" s="55">
        <v>0.118</v>
      </c>
      <c r="I414" s="55">
        <v>0.9284059041</v>
      </c>
      <c r="J414" s="56">
        <v>3.734</v>
      </c>
      <c r="K414" s="57">
        <v>7.8</v>
      </c>
      <c r="L414" s="58">
        <v>15.0</v>
      </c>
      <c r="M414" s="59">
        <v>19.3</v>
      </c>
      <c r="N414" s="35"/>
      <c r="O414" s="39">
        <f t="shared" si="527"/>
        <v>0</v>
      </c>
      <c r="P414" s="40">
        <f t="shared" si="528"/>
        <v>0</v>
      </c>
      <c r="Q414" s="41">
        <f t="shared" si="529"/>
        <v>0</v>
      </c>
      <c r="R414" s="42">
        <f t="shared" si="530"/>
        <v>0</v>
      </c>
      <c r="S414" s="42">
        <f t="shared" si="531"/>
        <v>0</v>
      </c>
      <c r="T414" s="43">
        <f t="shared" si="532"/>
        <v>0</v>
      </c>
      <c r="U414" s="44">
        <f t="shared" si="533"/>
        <v>0</v>
      </c>
      <c r="V414" s="48">
        <f t="shared" si="534"/>
        <v>0</v>
      </c>
      <c r="W414" s="49">
        <f t="shared" si="535"/>
        <v>0</v>
      </c>
      <c r="X414" s="35"/>
      <c r="Y414" s="12">
        <v>87.2</v>
      </c>
      <c r="Z414" s="39">
        <f t="shared" si="536"/>
        <v>0</v>
      </c>
      <c r="AA414" s="40">
        <f t="shared" si="537"/>
        <v>0</v>
      </c>
      <c r="AB414" s="41">
        <f t="shared" si="538"/>
        <v>0</v>
      </c>
      <c r="AC414" s="42">
        <f t="shared" si="539"/>
        <v>0</v>
      </c>
      <c r="AD414" s="42">
        <f t="shared" si="540"/>
        <v>0</v>
      </c>
      <c r="AE414" s="43">
        <f t="shared" si="541"/>
        <v>0</v>
      </c>
      <c r="AF414" s="44">
        <f t="shared" si="542"/>
        <v>0</v>
      </c>
      <c r="AG414" s="48">
        <f t="shared" si="543"/>
        <v>0</v>
      </c>
      <c r="AH414" s="49">
        <f t="shared" si="544"/>
        <v>0</v>
      </c>
    </row>
    <row r="415" ht="13.5" customHeight="1">
      <c r="A415" s="60" t="s">
        <v>90</v>
      </c>
      <c r="B415" s="61">
        <f>SUM(B404:B414)</f>
        <v>68.798</v>
      </c>
      <c r="C415" s="60"/>
      <c r="D415" s="60"/>
      <c r="E415" s="60"/>
      <c r="F415" s="60"/>
      <c r="G415" s="60"/>
      <c r="H415" s="60"/>
      <c r="I415" s="60"/>
      <c r="J415" s="60"/>
      <c r="K415" s="60"/>
      <c r="L415" s="60"/>
      <c r="M415" s="60"/>
      <c r="N415" s="60"/>
      <c r="O415" s="61">
        <f t="shared" ref="O415:W415" si="545">SUM(O404:O414)</f>
        <v>0.01913768588</v>
      </c>
      <c r="P415" s="61">
        <f t="shared" si="545"/>
        <v>0.02414336217</v>
      </c>
      <c r="Q415" s="61">
        <f t="shared" si="545"/>
        <v>0.08504827556</v>
      </c>
      <c r="R415" s="61">
        <f t="shared" si="545"/>
        <v>1557305.374</v>
      </c>
      <c r="S415" s="61">
        <f t="shared" si="545"/>
        <v>3584066.413</v>
      </c>
      <c r="T415" s="61">
        <f t="shared" si="545"/>
        <v>76190889.44</v>
      </c>
      <c r="U415" s="61">
        <f t="shared" si="545"/>
        <v>361974.0923</v>
      </c>
      <c r="V415" s="61">
        <f t="shared" si="545"/>
        <v>10907846.02</v>
      </c>
      <c r="W415" s="61">
        <f t="shared" si="545"/>
        <v>17841202.62</v>
      </c>
      <c r="X415" s="60"/>
      <c r="Y415" s="35"/>
      <c r="Z415" s="61">
        <f t="shared" ref="Z415:AH415" si="546">SUM(Z404:Z414)</f>
        <v>14.04719031</v>
      </c>
      <c r="AA415" s="61">
        <f t="shared" si="546"/>
        <v>17.72139041</v>
      </c>
      <c r="AB415" s="61">
        <f t="shared" si="546"/>
        <v>62.42600698</v>
      </c>
      <c r="AC415" s="61">
        <f t="shared" si="546"/>
        <v>1143072631</v>
      </c>
      <c r="AD415" s="61">
        <f t="shared" si="546"/>
        <v>2630728882</v>
      </c>
      <c r="AE415" s="61">
        <f t="shared" si="546"/>
        <v>55924625917</v>
      </c>
      <c r="AF415" s="61">
        <f t="shared" si="546"/>
        <v>265691421.3</v>
      </c>
      <c r="AG415" s="61">
        <f t="shared" si="546"/>
        <v>8006432430</v>
      </c>
      <c r="AH415" s="61">
        <f t="shared" si="546"/>
        <v>13095562864</v>
      </c>
    </row>
    <row r="416" ht="13.5" customHeight="1">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c r="AA416" s="35"/>
      <c r="AB416" s="35"/>
      <c r="AC416" s="35"/>
      <c r="AD416" s="35"/>
      <c r="AE416" s="35"/>
      <c r="AF416" s="35"/>
      <c r="AG416" s="35"/>
      <c r="AH416" s="35"/>
    </row>
    <row r="417" ht="13.5" customHeight="1">
      <c r="A417" s="64" t="s">
        <v>41</v>
      </c>
      <c r="B417" s="35"/>
      <c r="C417" s="12"/>
      <c r="D417" s="12"/>
      <c r="E417" s="35"/>
      <c r="F417" s="35"/>
      <c r="G417" s="35"/>
      <c r="H417" s="35"/>
      <c r="I417" s="35"/>
      <c r="J417" s="35"/>
      <c r="K417" s="35"/>
      <c r="L417" s="35"/>
      <c r="M417" s="35"/>
      <c r="N417" s="35"/>
      <c r="O417" s="35"/>
      <c r="P417" s="35"/>
      <c r="Q417" s="35"/>
      <c r="R417" s="35"/>
      <c r="S417" s="35"/>
      <c r="T417" s="35"/>
      <c r="U417" s="35"/>
      <c r="V417" s="35"/>
      <c r="W417" s="35"/>
      <c r="X417" s="35"/>
      <c r="Y417" s="35"/>
      <c r="Z417" s="35"/>
      <c r="AA417" s="35"/>
      <c r="AB417" s="35"/>
      <c r="AC417" s="35"/>
      <c r="AD417" s="35"/>
      <c r="AE417" s="35"/>
      <c r="AF417" s="35"/>
      <c r="AG417" s="35"/>
      <c r="AH417" s="35"/>
    </row>
    <row r="418" ht="13.5" customHeight="1">
      <c r="A418" s="12" t="s">
        <v>105</v>
      </c>
      <c r="C418" s="12"/>
      <c r="D418" s="12"/>
      <c r="E418" s="36" t="s">
        <v>129</v>
      </c>
      <c r="F418" s="3"/>
      <c r="G418" s="4"/>
      <c r="H418" s="37" t="s">
        <v>130</v>
      </c>
      <c r="I418" s="3"/>
      <c r="J418" s="4"/>
      <c r="K418" s="38" t="s">
        <v>131</v>
      </c>
      <c r="L418" s="3"/>
      <c r="M418" s="4"/>
      <c r="N418" s="35"/>
      <c r="O418" s="36" t="s">
        <v>110</v>
      </c>
      <c r="P418" s="3"/>
      <c r="Q418" s="4"/>
      <c r="R418" s="37" t="s">
        <v>111</v>
      </c>
      <c r="S418" s="3"/>
      <c r="T418" s="4"/>
      <c r="U418" s="38" t="s">
        <v>112</v>
      </c>
      <c r="V418" s="3"/>
      <c r="W418" s="4"/>
      <c r="X418" s="35"/>
      <c r="Y418" s="35"/>
      <c r="Z418" s="36" t="s">
        <v>110</v>
      </c>
      <c r="AA418" s="3"/>
      <c r="AB418" s="4"/>
      <c r="AC418" s="37" t="s">
        <v>111</v>
      </c>
      <c r="AD418" s="3"/>
      <c r="AE418" s="4"/>
      <c r="AF418" s="38" t="s">
        <v>112</v>
      </c>
      <c r="AG418" s="3"/>
      <c r="AH418" s="4"/>
    </row>
    <row r="419" ht="13.5" customHeight="1">
      <c r="A419" s="12" t="s">
        <v>94</v>
      </c>
      <c r="B419" s="12" t="s">
        <v>114</v>
      </c>
      <c r="C419" s="12" t="s">
        <v>115</v>
      </c>
      <c r="D419" s="12"/>
      <c r="E419" s="39" t="s">
        <v>12</v>
      </c>
      <c r="F419" s="40" t="s">
        <v>13</v>
      </c>
      <c r="G419" s="41" t="s">
        <v>14</v>
      </c>
      <c r="H419" s="42" t="s">
        <v>12</v>
      </c>
      <c r="I419" s="42" t="s">
        <v>13</v>
      </c>
      <c r="J419" s="43" t="s">
        <v>14</v>
      </c>
      <c r="K419" s="44" t="s">
        <v>12</v>
      </c>
      <c r="L419" s="45" t="s">
        <v>116</v>
      </c>
      <c r="M419" s="46" t="s">
        <v>14</v>
      </c>
      <c r="N419" s="35"/>
      <c r="O419" s="39" t="s">
        <v>12</v>
      </c>
      <c r="P419" s="40" t="s">
        <v>13</v>
      </c>
      <c r="Q419" s="41" t="s">
        <v>14</v>
      </c>
      <c r="R419" s="42" t="s">
        <v>12</v>
      </c>
      <c r="S419" s="42" t="s">
        <v>13</v>
      </c>
      <c r="T419" s="43" t="s">
        <v>14</v>
      </c>
      <c r="U419" s="44" t="s">
        <v>12</v>
      </c>
      <c r="V419" s="45" t="s">
        <v>116</v>
      </c>
      <c r="W419" s="46" t="s">
        <v>14</v>
      </c>
      <c r="X419" s="35"/>
      <c r="Y419" s="35"/>
      <c r="Z419" s="39" t="s">
        <v>12</v>
      </c>
      <c r="AA419" s="40" t="s">
        <v>13</v>
      </c>
      <c r="AB419" s="41" t="s">
        <v>14</v>
      </c>
      <c r="AC419" s="42" t="s">
        <v>12</v>
      </c>
      <c r="AD419" s="42" t="s">
        <v>13</v>
      </c>
      <c r="AE419" s="43" t="s">
        <v>14</v>
      </c>
      <c r="AF419" s="44" t="s">
        <v>12</v>
      </c>
      <c r="AG419" s="45" t="s">
        <v>116</v>
      </c>
      <c r="AH419" s="46" t="s">
        <v>14</v>
      </c>
    </row>
    <row r="420" ht="13.5" customHeight="1">
      <c r="A420" s="47" t="s">
        <v>117</v>
      </c>
      <c r="B420" s="12">
        <v>15.752</v>
      </c>
      <c r="C420" s="12">
        <f t="shared" ref="C420:C430" si="547">B420/$B$431</f>
        <v>0.2428016524</v>
      </c>
      <c r="D420" s="12">
        <v>0.11879999999999999</v>
      </c>
      <c r="E420" s="39">
        <v>740.0</v>
      </c>
      <c r="F420" s="40">
        <v>820.0</v>
      </c>
      <c r="G420" s="41">
        <v>910.0</v>
      </c>
      <c r="H420" s="42">
        <v>0.079</v>
      </c>
      <c r="I420" s="42">
        <v>1.1480588235000002</v>
      </c>
      <c r="J420" s="43">
        <v>3.654</v>
      </c>
      <c r="K420" s="44">
        <v>0.2</v>
      </c>
      <c r="L420" s="48">
        <v>5.0</v>
      </c>
      <c r="M420" s="49">
        <v>15.0</v>
      </c>
      <c r="N420" s="35"/>
      <c r="O420" s="39">
        <f t="shared" ref="O420:O430" si="548">C420*D420*E420*10^(-3)</f>
        <v>0.02134517886</v>
      </c>
      <c r="P420" s="40">
        <f t="shared" ref="P420:P430" si="549">C420*D420*F420*10^(-3)</f>
        <v>0.02365276577</v>
      </c>
      <c r="Q420" s="41">
        <f t="shared" ref="Q420:Q430" si="550">C420*D420*G420*10^(-3)</f>
        <v>0.02624880104</v>
      </c>
      <c r="R420" s="42">
        <f t="shared" ref="R420:R430" si="551">(C420*D420*H420*3.6*10^(-3))*10^(9)</f>
        <v>8203.471445</v>
      </c>
      <c r="S420" s="42">
        <f t="shared" ref="S420:S430" si="552">(C420*D420*I420*3.6*10^(-3))*10^(9)</f>
        <v>119216.0478</v>
      </c>
      <c r="T420" s="43">
        <f t="shared" ref="T420:T430" si="553">(C420*D420*J420*3.6*10^(-3))*10^(9)</f>
        <v>379436.5147</v>
      </c>
      <c r="U420" s="44">
        <f t="shared" ref="U420:U430" si="554">C420*D420*10^(-3)*K420*10^9</f>
        <v>5768.967261</v>
      </c>
      <c r="V420" s="48">
        <f t="shared" ref="V420:V430" si="555">C420*D420*10^(-3)*L420*10^9</f>
        <v>144224.1815</v>
      </c>
      <c r="W420" s="49">
        <f t="shared" ref="W420:W430" si="556">C420*D420*10^(-3)*M420*10^9</f>
        <v>432672.5445</v>
      </c>
      <c r="X420" s="35"/>
      <c r="Y420" s="12">
        <v>55.3</v>
      </c>
      <c r="Z420" s="39">
        <f t="shared" ref="Z420:Z430" si="557">C420*Y420*E420*10^(-3)</f>
        <v>9.935929219</v>
      </c>
      <c r="AA420" s="40">
        <f t="shared" ref="AA420:AA430" si="558">C420*Y420*F420*10^(-3)</f>
        <v>11.01008373</v>
      </c>
      <c r="AB420" s="41">
        <f t="shared" ref="AB420:AB430" si="559">C420*Y420*G420*10^(-3)</f>
        <v>12.21850755</v>
      </c>
      <c r="AC420" s="42">
        <f t="shared" ref="AC420:AC430" si="560">(C420*Y420*H420*3.6*10^(-3))*10^(9)</f>
        <v>3818619.284</v>
      </c>
      <c r="AD420" s="42">
        <f t="shared" ref="AD420:AD430" si="561">(C420*Y420*I420*3.6*10^(-3))*10^(9)</f>
        <v>55493665.34</v>
      </c>
      <c r="AE420" s="43">
        <f t="shared" ref="AE420:AE430" si="562">(C420*Y420*J420*3.6*10^(-3))*10^(9)</f>
        <v>176623226.1</v>
      </c>
      <c r="AF420" s="44">
        <f t="shared" ref="AF420:AF430" si="563">C420*Y420*10^(-3)*K420*10^9</f>
        <v>2685386.275</v>
      </c>
      <c r="AG420" s="48">
        <f t="shared" ref="AG420:AG430" si="564">C420*Y420*10^(-3)*L420*10^9</f>
        <v>67134656.88</v>
      </c>
      <c r="AH420" s="49">
        <f t="shared" ref="AH420:AH430" si="565">C420*Y420*10^(-3)*M420*10^9</f>
        <v>201403970.7</v>
      </c>
    </row>
    <row r="421" ht="13.5" customHeight="1">
      <c r="A421" s="47" t="s">
        <v>118</v>
      </c>
      <c r="B421" s="12">
        <v>0.599</v>
      </c>
      <c r="C421" s="12">
        <f t="shared" si="547"/>
        <v>0.009232998335</v>
      </c>
      <c r="D421" s="12">
        <v>0.11879999999999999</v>
      </c>
      <c r="E421" s="39">
        <v>657.0</v>
      </c>
      <c r="F421" s="40">
        <v>702.0</v>
      </c>
      <c r="G421" s="41">
        <v>866.0</v>
      </c>
      <c r="H421" s="42">
        <v>0.214</v>
      </c>
      <c r="I421" s="42">
        <v>0.82</v>
      </c>
      <c r="J421" s="43">
        <v>2.7439999999999998</v>
      </c>
      <c r="K421" s="44">
        <v>0.1</v>
      </c>
      <c r="L421" s="45">
        <v>0.4</v>
      </c>
      <c r="M421" s="46">
        <v>0.6</v>
      </c>
      <c r="N421" s="35"/>
      <c r="O421" s="39">
        <f t="shared" si="548"/>
        <v>0.0007206502929</v>
      </c>
      <c r="P421" s="40">
        <f t="shared" si="549"/>
        <v>0.000770009902</v>
      </c>
      <c r="Q421" s="41">
        <f t="shared" si="550"/>
        <v>0.0009498982551</v>
      </c>
      <c r="R421" s="42">
        <f t="shared" si="551"/>
        <v>845.0365078</v>
      </c>
      <c r="S421" s="42">
        <f t="shared" si="552"/>
        <v>3237.990357</v>
      </c>
      <c r="T421" s="43">
        <f t="shared" si="553"/>
        <v>10835.42139</v>
      </c>
      <c r="U421" s="44">
        <f t="shared" si="554"/>
        <v>109.6880202</v>
      </c>
      <c r="V421" s="48">
        <f t="shared" si="555"/>
        <v>438.7520809</v>
      </c>
      <c r="W421" s="49">
        <f t="shared" si="556"/>
        <v>658.1281213</v>
      </c>
      <c r="X421" s="35"/>
      <c r="Y421" s="12">
        <v>55.3</v>
      </c>
      <c r="Z421" s="39">
        <f t="shared" si="557"/>
        <v>0.3354542188</v>
      </c>
      <c r="AA421" s="40">
        <f t="shared" si="558"/>
        <v>0.3584305352</v>
      </c>
      <c r="AB421" s="41">
        <f t="shared" si="559"/>
        <v>0.4421664437</v>
      </c>
      <c r="AC421" s="42">
        <f t="shared" si="560"/>
        <v>393354.536</v>
      </c>
      <c r="AD421" s="42">
        <f t="shared" si="561"/>
        <v>1507246.353</v>
      </c>
      <c r="AE421" s="43">
        <f t="shared" si="562"/>
        <v>5043760.967</v>
      </c>
      <c r="AF421" s="44">
        <f t="shared" si="563"/>
        <v>51058.48079</v>
      </c>
      <c r="AG421" s="48">
        <f t="shared" si="564"/>
        <v>204233.9232</v>
      </c>
      <c r="AH421" s="49">
        <f t="shared" si="565"/>
        <v>306350.8848</v>
      </c>
    </row>
    <row r="422" ht="13.5" customHeight="1">
      <c r="A422" s="47" t="s">
        <v>119</v>
      </c>
      <c r="B422" s="12">
        <v>10.521</v>
      </c>
      <c r="C422" s="12">
        <f t="shared" si="547"/>
        <v>0.1621709107</v>
      </c>
      <c r="D422" s="12">
        <v>0.11879999999999999</v>
      </c>
      <c r="E422" s="39">
        <v>410.0</v>
      </c>
      <c r="F422" s="40">
        <v>490.0</v>
      </c>
      <c r="G422" s="41">
        <v>650.0</v>
      </c>
      <c r="H422" s="42">
        <v>0.076</v>
      </c>
      <c r="I422" s="42">
        <v>0.5820000000000001</v>
      </c>
      <c r="J422" s="43">
        <v>2.794</v>
      </c>
      <c r="K422" s="44">
        <v>0.1</v>
      </c>
      <c r="L422" s="45">
        <v>0.2</v>
      </c>
      <c r="M422" s="46">
        <v>1.0</v>
      </c>
      <c r="N422" s="35"/>
      <c r="O422" s="39">
        <f t="shared" si="548"/>
        <v>0.007899020716</v>
      </c>
      <c r="P422" s="40">
        <f t="shared" si="549"/>
        <v>0.009440293051</v>
      </c>
      <c r="Q422" s="41">
        <f t="shared" si="550"/>
        <v>0.01252283772</v>
      </c>
      <c r="R422" s="42">
        <f t="shared" si="551"/>
        <v>5271.151385</v>
      </c>
      <c r="S422" s="42">
        <f t="shared" si="552"/>
        <v>40365.92245</v>
      </c>
      <c r="T422" s="43">
        <f t="shared" si="553"/>
        <v>193784.1707</v>
      </c>
      <c r="U422" s="44">
        <f t="shared" si="554"/>
        <v>1926.590419</v>
      </c>
      <c r="V422" s="48">
        <f t="shared" si="555"/>
        <v>3853.180837</v>
      </c>
      <c r="W422" s="49">
        <f t="shared" si="556"/>
        <v>19265.90419</v>
      </c>
      <c r="X422" s="35"/>
      <c r="Y422" s="12">
        <v>55.3</v>
      </c>
      <c r="Z422" s="39">
        <f t="shared" si="557"/>
        <v>3.676901057</v>
      </c>
      <c r="AA422" s="40">
        <f t="shared" si="558"/>
        <v>4.394345166</v>
      </c>
      <c r="AB422" s="41">
        <f t="shared" si="559"/>
        <v>5.829233384</v>
      </c>
      <c r="AC422" s="42">
        <f t="shared" si="560"/>
        <v>2453658.852</v>
      </c>
      <c r="AD422" s="42">
        <f t="shared" si="561"/>
        <v>18789861.21</v>
      </c>
      <c r="AE422" s="43">
        <f t="shared" si="562"/>
        <v>90204247.79</v>
      </c>
      <c r="AF422" s="44">
        <f t="shared" si="563"/>
        <v>896805.136</v>
      </c>
      <c r="AG422" s="48">
        <f t="shared" si="564"/>
        <v>1793610.272</v>
      </c>
      <c r="AH422" s="49">
        <f t="shared" si="565"/>
        <v>8968051.36</v>
      </c>
    </row>
    <row r="423" ht="13.5" customHeight="1">
      <c r="A423" s="47" t="s">
        <v>120</v>
      </c>
      <c r="B423" s="12">
        <v>11.377</v>
      </c>
      <c r="C423" s="12">
        <f t="shared" si="547"/>
        <v>0.1753653123</v>
      </c>
      <c r="D423" s="12">
        <v>0.11879999999999999</v>
      </c>
      <c r="E423" s="39">
        <v>3.7</v>
      </c>
      <c r="F423" s="40">
        <v>12.0</v>
      </c>
      <c r="G423" s="41">
        <v>110.0</v>
      </c>
      <c r="H423" s="42">
        <v>0.018</v>
      </c>
      <c r="I423" s="42">
        <v>0.2478118532</v>
      </c>
      <c r="J423" s="43">
        <v>3.004</v>
      </c>
      <c r="K423" s="44">
        <v>0.1</v>
      </c>
      <c r="L423" s="45">
        <v>0.1</v>
      </c>
      <c r="M423" s="46">
        <v>1.0</v>
      </c>
      <c r="N423" s="35"/>
      <c r="O423" s="39">
        <f t="shared" si="548"/>
        <v>0.00007708357667</v>
      </c>
      <c r="P423" s="40">
        <f t="shared" si="549"/>
        <v>0.0002500007892</v>
      </c>
      <c r="Q423" s="41">
        <f t="shared" si="550"/>
        <v>0.002291673901</v>
      </c>
      <c r="R423" s="42">
        <f t="shared" si="551"/>
        <v>1350.004262</v>
      </c>
      <c r="S423" s="42">
        <f t="shared" si="552"/>
        <v>18585.94766</v>
      </c>
      <c r="T423" s="43">
        <f t="shared" si="553"/>
        <v>225300.7112</v>
      </c>
      <c r="U423" s="44">
        <f t="shared" si="554"/>
        <v>2083.33991</v>
      </c>
      <c r="V423" s="48">
        <f t="shared" si="555"/>
        <v>2083.33991</v>
      </c>
      <c r="W423" s="49">
        <f t="shared" si="556"/>
        <v>20833.3991</v>
      </c>
      <c r="X423" s="35"/>
      <c r="Y423" s="12">
        <v>55.3</v>
      </c>
      <c r="Z423" s="39">
        <f t="shared" si="557"/>
        <v>0.03588149655</v>
      </c>
      <c r="AA423" s="40">
        <f t="shared" si="558"/>
        <v>0.1163724212</v>
      </c>
      <c r="AB423" s="41">
        <f t="shared" si="559"/>
        <v>1.066747195</v>
      </c>
      <c r="AC423" s="42">
        <f t="shared" si="560"/>
        <v>628411.0747</v>
      </c>
      <c r="AD423" s="42">
        <f t="shared" si="561"/>
        <v>8651539.61</v>
      </c>
      <c r="AE423" s="43">
        <f t="shared" si="562"/>
        <v>104874826</v>
      </c>
      <c r="AF423" s="44">
        <f t="shared" si="563"/>
        <v>969770.177</v>
      </c>
      <c r="AG423" s="48">
        <f t="shared" si="564"/>
        <v>969770.177</v>
      </c>
      <c r="AH423" s="49">
        <f t="shared" si="565"/>
        <v>9697701.77</v>
      </c>
    </row>
    <row r="424" ht="13.5" customHeight="1">
      <c r="A424" s="47" t="s">
        <v>121</v>
      </c>
      <c r="B424" s="12">
        <v>18.097</v>
      </c>
      <c r="C424" s="12">
        <f t="shared" si="547"/>
        <v>0.2789475307</v>
      </c>
      <c r="D424" s="12">
        <v>0.11879999999999999</v>
      </c>
      <c r="E424" s="39">
        <v>1.0</v>
      </c>
      <c r="F424" s="40">
        <v>24.0</v>
      </c>
      <c r="G424" s="41">
        <v>2200.0</v>
      </c>
      <c r="H424" s="42">
        <v>0.3</v>
      </c>
      <c r="I424" s="42">
        <v>9.305266939500001</v>
      </c>
      <c r="J424" s="43">
        <v>851.554</v>
      </c>
      <c r="K424" s="44">
        <v>3.3</v>
      </c>
      <c r="L424" s="48">
        <v>10.0</v>
      </c>
      <c r="M424" s="49">
        <v>16.9</v>
      </c>
      <c r="N424" s="35"/>
      <c r="O424" s="39">
        <f t="shared" si="548"/>
        <v>0.00003313896664</v>
      </c>
      <c r="P424" s="40">
        <f t="shared" si="549"/>
        <v>0.0007953351995</v>
      </c>
      <c r="Q424" s="41">
        <f t="shared" si="550"/>
        <v>0.07290572662</v>
      </c>
      <c r="R424" s="42">
        <f t="shared" si="551"/>
        <v>35790.08398</v>
      </c>
      <c r="S424" s="42">
        <f t="shared" si="552"/>
        <v>1110120.951</v>
      </c>
      <c r="T424" s="43">
        <f t="shared" si="553"/>
        <v>101590630.6</v>
      </c>
      <c r="U424" s="44">
        <f t="shared" si="554"/>
        <v>109358.5899</v>
      </c>
      <c r="V424" s="48">
        <f t="shared" si="555"/>
        <v>331389.6664</v>
      </c>
      <c r="W424" s="49">
        <f t="shared" si="556"/>
        <v>560048.5363</v>
      </c>
      <c r="X424" s="35"/>
      <c r="Y424" s="12">
        <v>55.3</v>
      </c>
      <c r="Z424" s="39">
        <f t="shared" si="557"/>
        <v>0.01542579845</v>
      </c>
      <c r="AA424" s="40">
        <f t="shared" si="558"/>
        <v>0.3702191627</v>
      </c>
      <c r="AB424" s="41">
        <f t="shared" si="559"/>
        <v>33.93675658</v>
      </c>
      <c r="AC424" s="42">
        <f t="shared" si="560"/>
        <v>16659862.32</v>
      </c>
      <c r="AD424" s="42">
        <f t="shared" si="561"/>
        <v>516748220.3</v>
      </c>
      <c r="AE424" s="43">
        <f t="shared" si="562"/>
        <v>47289241332</v>
      </c>
      <c r="AF424" s="44">
        <f t="shared" si="563"/>
        <v>50905134.87</v>
      </c>
      <c r="AG424" s="48">
        <f t="shared" si="564"/>
        <v>154257984.5</v>
      </c>
      <c r="AH424" s="49">
        <f t="shared" si="565"/>
        <v>260695993.7</v>
      </c>
    </row>
    <row r="425" ht="13.5" customHeight="1">
      <c r="A425" s="47" t="s">
        <v>122</v>
      </c>
      <c r="B425" s="12">
        <v>0.437</v>
      </c>
      <c r="C425" s="12">
        <f t="shared" si="547"/>
        <v>0.006735926999</v>
      </c>
      <c r="D425" s="12">
        <v>0.11879999999999999</v>
      </c>
      <c r="E425" s="39">
        <v>130.0</v>
      </c>
      <c r="F425" s="40">
        <v>230.0</v>
      </c>
      <c r="G425" s="50">
        <v>420.0</v>
      </c>
      <c r="H425" s="42">
        <v>20.0</v>
      </c>
      <c r="I425" s="42">
        <v>35.2904137931</v>
      </c>
      <c r="J425" s="43">
        <v>65.554</v>
      </c>
      <c r="K425" s="44">
        <v>13.0</v>
      </c>
      <c r="L425" s="48">
        <v>500.0</v>
      </c>
      <c r="M425" s="49">
        <v>810.0</v>
      </c>
      <c r="N425" s="35"/>
      <c r="O425" s="39">
        <f t="shared" si="548"/>
        <v>0.0001040296566</v>
      </c>
      <c r="P425" s="40">
        <f t="shared" si="549"/>
        <v>0.0001840524693</v>
      </c>
      <c r="Q425" s="41">
        <f t="shared" si="550"/>
        <v>0.0003360958136</v>
      </c>
      <c r="R425" s="42">
        <f t="shared" si="551"/>
        <v>57616.42518</v>
      </c>
      <c r="S425" s="42">
        <f t="shared" si="552"/>
        <v>101665.3743</v>
      </c>
      <c r="T425" s="43">
        <f t="shared" si="553"/>
        <v>188849.3568</v>
      </c>
      <c r="U425" s="44">
        <f t="shared" si="554"/>
        <v>10402.96566</v>
      </c>
      <c r="V425" s="48">
        <f t="shared" si="555"/>
        <v>400114.0638</v>
      </c>
      <c r="W425" s="49">
        <f t="shared" si="556"/>
        <v>648184.7833</v>
      </c>
      <c r="X425" s="35"/>
      <c r="Y425" s="12">
        <v>55.3</v>
      </c>
      <c r="Z425" s="39">
        <f t="shared" si="557"/>
        <v>0.0484245792</v>
      </c>
      <c r="AA425" s="40">
        <f t="shared" si="558"/>
        <v>0.0856742555</v>
      </c>
      <c r="AB425" s="41">
        <f t="shared" si="559"/>
        <v>0.1564486405</v>
      </c>
      <c r="AC425" s="42">
        <f t="shared" si="560"/>
        <v>26819766.94</v>
      </c>
      <c r="AD425" s="42">
        <f t="shared" si="561"/>
        <v>47324033.66</v>
      </c>
      <c r="AE425" s="43">
        <f t="shared" si="562"/>
        <v>87907150.1</v>
      </c>
      <c r="AF425" s="44">
        <f t="shared" si="563"/>
        <v>4842457.92</v>
      </c>
      <c r="AG425" s="48">
        <f t="shared" si="564"/>
        <v>186248381.5</v>
      </c>
      <c r="AH425" s="49">
        <f t="shared" si="565"/>
        <v>301722378.1</v>
      </c>
    </row>
    <row r="426" ht="13.5" customHeight="1">
      <c r="A426" s="32" t="s">
        <v>123</v>
      </c>
      <c r="B426" s="12">
        <v>0.0</v>
      </c>
      <c r="C426" s="12">
        <f t="shared" si="547"/>
        <v>0</v>
      </c>
      <c r="D426" s="12">
        <v>0.11879999999999999</v>
      </c>
      <c r="E426" s="39">
        <v>7.0</v>
      </c>
      <c r="F426" s="40">
        <v>11.0</v>
      </c>
      <c r="G426" s="41">
        <v>56.0</v>
      </c>
      <c r="H426" s="42">
        <v>2.0E-4</v>
      </c>
      <c r="I426" s="42">
        <v>0.11828163270000001</v>
      </c>
      <c r="J426" s="43">
        <v>1.5552000000000001</v>
      </c>
      <c r="K426" s="44">
        <v>0.3</v>
      </c>
      <c r="L426" s="48">
        <v>1.0</v>
      </c>
      <c r="M426" s="49">
        <v>1.3</v>
      </c>
      <c r="N426" s="35"/>
      <c r="O426" s="39">
        <f t="shared" si="548"/>
        <v>0</v>
      </c>
      <c r="P426" s="40">
        <f t="shared" si="549"/>
        <v>0</v>
      </c>
      <c r="Q426" s="41">
        <f t="shared" si="550"/>
        <v>0</v>
      </c>
      <c r="R426" s="42">
        <f t="shared" si="551"/>
        <v>0</v>
      </c>
      <c r="S426" s="42">
        <f t="shared" si="552"/>
        <v>0</v>
      </c>
      <c r="T426" s="43">
        <f t="shared" si="553"/>
        <v>0</v>
      </c>
      <c r="U426" s="44">
        <f t="shared" si="554"/>
        <v>0</v>
      </c>
      <c r="V426" s="48">
        <f t="shared" si="555"/>
        <v>0</v>
      </c>
      <c r="W426" s="49">
        <f t="shared" si="556"/>
        <v>0</v>
      </c>
      <c r="X426" s="35"/>
      <c r="Y426" s="12">
        <v>55.3</v>
      </c>
      <c r="Z426" s="39">
        <f t="shared" si="557"/>
        <v>0</v>
      </c>
      <c r="AA426" s="40">
        <f t="shared" si="558"/>
        <v>0</v>
      </c>
      <c r="AB426" s="41">
        <f t="shared" si="559"/>
        <v>0</v>
      </c>
      <c r="AC426" s="42">
        <f t="shared" si="560"/>
        <v>0</v>
      </c>
      <c r="AD426" s="42">
        <f t="shared" si="561"/>
        <v>0</v>
      </c>
      <c r="AE426" s="43">
        <f t="shared" si="562"/>
        <v>0</v>
      </c>
      <c r="AF426" s="44">
        <f t="shared" si="563"/>
        <v>0</v>
      </c>
      <c r="AG426" s="48">
        <f t="shared" si="564"/>
        <v>0</v>
      </c>
      <c r="AH426" s="49">
        <f t="shared" si="565"/>
        <v>0</v>
      </c>
    </row>
    <row r="427" ht="13.5" customHeight="1">
      <c r="A427" s="32" t="s">
        <v>124</v>
      </c>
      <c r="B427" s="12">
        <v>6.322</v>
      </c>
      <c r="C427" s="12">
        <f t="shared" si="547"/>
        <v>0.09744743819</v>
      </c>
      <c r="D427" s="12">
        <v>0.11879999999999999</v>
      </c>
      <c r="E427" s="39">
        <v>8.0</v>
      </c>
      <c r="F427" s="40">
        <v>12.0</v>
      </c>
      <c r="G427" s="41">
        <v>35.0</v>
      </c>
      <c r="H427" s="42">
        <v>2.0E-4</v>
      </c>
      <c r="I427" s="42">
        <v>0.11834814810000001</v>
      </c>
      <c r="J427" s="43">
        <v>1.5552000000000001</v>
      </c>
      <c r="K427" s="44">
        <v>0.3</v>
      </c>
      <c r="L427" s="48">
        <v>1.0</v>
      </c>
      <c r="M427" s="49">
        <v>1.3</v>
      </c>
      <c r="N427" s="35"/>
      <c r="O427" s="39">
        <f t="shared" si="548"/>
        <v>0.00009261404526</v>
      </c>
      <c r="P427" s="40">
        <f t="shared" si="549"/>
        <v>0.0001389210679</v>
      </c>
      <c r="Q427" s="41">
        <f t="shared" si="550"/>
        <v>0.000405186448</v>
      </c>
      <c r="R427" s="42">
        <f t="shared" si="551"/>
        <v>8.335264073</v>
      </c>
      <c r="S427" s="42">
        <f t="shared" si="552"/>
        <v>4932.315335</v>
      </c>
      <c r="T427" s="43">
        <f t="shared" si="553"/>
        <v>64815.01343</v>
      </c>
      <c r="U427" s="44">
        <f t="shared" si="554"/>
        <v>3473.026697</v>
      </c>
      <c r="V427" s="48">
        <f t="shared" si="555"/>
        <v>11576.75566</v>
      </c>
      <c r="W427" s="49">
        <f t="shared" si="556"/>
        <v>15049.78235</v>
      </c>
      <c r="X427" s="35"/>
      <c r="Y427" s="12">
        <v>55.3</v>
      </c>
      <c r="Z427" s="39">
        <f t="shared" si="557"/>
        <v>0.04311074666</v>
      </c>
      <c r="AA427" s="40">
        <f t="shared" si="558"/>
        <v>0.06466611998</v>
      </c>
      <c r="AB427" s="41">
        <f t="shared" si="559"/>
        <v>0.1886095166</v>
      </c>
      <c r="AC427" s="42">
        <f t="shared" si="560"/>
        <v>3879.967199</v>
      </c>
      <c r="AD427" s="42">
        <f t="shared" si="561"/>
        <v>2295934.663</v>
      </c>
      <c r="AE427" s="43">
        <f t="shared" si="562"/>
        <v>30170624.94</v>
      </c>
      <c r="AF427" s="44">
        <f t="shared" si="563"/>
        <v>1616653</v>
      </c>
      <c r="AG427" s="48">
        <f t="shared" si="564"/>
        <v>5388843.332</v>
      </c>
      <c r="AH427" s="49">
        <f t="shared" si="565"/>
        <v>7005496.331</v>
      </c>
    </row>
    <row r="428" ht="13.5" customHeight="1">
      <c r="A428" s="32" t="s">
        <v>125</v>
      </c>
      <c r="B428" s="12">
        <v>1.771</v>
      </c>
      <c r="C428" s="12">
        <f t="shared" si="547"/>
        <v>0.02729823047</v>
      </c>
      <c r="D428" s="12">
        <v>0.11879999999999999</v>
      </c>
      <c r="E428" s="39">
        <v>18.0</v>
      </c>
      <c r="F428" s="40">
        <v>48.0</v>
      </c>
      <c r="G428" s="41">
        <v>180.0</v>
      </c>
      <c r="H428" s="42">
        <v>0.0064</v>
      </c>
      <c r="I428" s="42">
        <v>0.17932592590000002</v>
      </c>
      <c r="J428" s="43">
        <v>1.857</v>
      </c>
      <c r="K428" s="44">
        <v>0.3</v>
      </c>
      <c r="L428" s="45">
        <v>10.0</v>
      </c>
      <c r="M428" s="46">
        <v>15.0</v>
      </c>
      <c r="N428" s="35"/>
      <c r="O428" s="39">
        <f t="shared" si="548"/>
        <v>0.00005837453604</v>
      </c>
      <c r="P428" s="40">
        <f t="shared" si="549"/>
        <v>0.0001556654294</v>
      </c>
      <c r="Q428" s="41">
        <f t="shared" si="550"/>
        <v>0.0005837453604</v>
      </c>
      <c r="R428" s="42">
        <f t="shared" si="551"/>
        <v>74.71940613</v>
      </c>
      <c r="S428" s="42">
        <f t="shared" si="552"/>
        <v>2093.613545</v>
      </c>
      <c r="T428" s="43">
        <f t="shared" si="553"/>
        <v>21680.30268</v>
      </c>
      <c r="U428" s="44">
        <f t="shared" si="554"/>
        <v>972.908934</v>
      </c>
      <c r="V428" s="48">
        <f t="shared" si="555"/>
        <v>32430.2978</v>
      </c>
      <c r="W428" s="49">
        <f t="shared" si="556"/>
        <v>48645.4467</v>
      </c>
      <c r="X428" s="35"/>
      <c r="Y428" s="12">
        <v>55.3</v>
      </c>
      <c r="Z428" s="39">
        <f t="shared" si="557"/>
        <v>0.02717265861</v>
      </c>
      <c r="AA428" s="40">
        <f t="shared" si="558"/>
        <v>0.07246042296</v>
      </c>
      <c r="AB428" s="41">
        <f t="shared" si="559"/>
        <v>0.2717265861</v>
      </c>
      <c r="AC428" s="42">
        <f t="shared" si="560"/>
        <v>34781.00302</v>
      </c>
      <c r="AD428" s="42">
        <f t="shared" si="561"/>
        <v>974552.4329</v>
      </c>
      <c r="AE428" s="43">
        <f t="shared" si="562"/>
        <v>10091925.41</v>
      </c>
      <c r="AF428" s="44">
        <f t="shared" si="563"/>
        <v>452877.6435</v>
      </c>
      <c r="AG428" s="48">
        <f t="shared" si="564"/>
        <v>15095921.45</v>
      </c>
      <c r="AH428" s="49">
        <f t="shared" si="565"/>
        <v>22643882.18</v>
      </c>
    </row>
    <row r="429" ht="13.5" customHeight="1">
      <c r="A429" s="32" t="s">
        <v>126</v>
      </c>
      <c r="B429" s="12">
        <v>0.0</v>
      </c>
      <c r="C429" s="12">
        <f t="shared" si="547"/>
        <v>0</v>
      </c>
      <c r="D429" s="12">
        <v>0.11879999999999999</v>
      </c>
      <c r="E429" s="39">
        <v>6.0</v>
      </c>
      <c r="F429" s="40">
        <v>38.0</v>
      </c>
      <c r="G429" s="41">
        <v>79.0</v>
      </c>
      <c r="H429" s="42">
        <v>0.0073</v>
      </c>
      <c r="I429" s="42">
        <v>0.4548123288</v>
      </c>
      <c r="J429" s="43">
        <v>2.313</v>
      </c>
      <c r="K429" s="44">
        <v>0.3</v>
      </c>
      <c r="L429" s="45">
        <v>2.5</v>
      </c>
      <c r="M429" s="46">
        <v>5.1</v>
      </c>
      <c r="N429" s="35"/>
      <c r="O429" s="39">
        <f t="shared" si="548"/>
        <v>0</v>
      </c>
      <c r="P429" s="40">
        <f t="shared" si="549"/>
        <v>0</v>
      </c>
      <c r="Q429" s="41">
        <f t="shared" si="550"/>
        <v>0</v>
      </c>
      <c r="R429" s="42">
        <f t="shared" si="551"/>
        <v>0</v>
      </c>
      <c r="S429" s="42">
        <f t="shared" si="552"/>
        <v>0</v>
      </c>
      <c r="T429" s="43">
        <f t="shared" si="553"/>
        <v>0</v>
      </c>
      <c r="U429" s="44">
        <f t="shared" si="554"/>
        <v>0</v>
      </c>
      <c r="V429" s="48">
        <f t="shared" si="555"/>
        <v>0</v>
      </c>
      <c r="W429" s="49">
        <f t="shared" si="556"/>
        <v>0</v>
      </c>
      <c r="X429" s="35"/>
      <c r="Y429" s="12">
        <v>55.3</v>
      </c>
      <c r="Z429" s="39">
        <f t="shared" si="557"/>
        <v>0</v>
      </c>
      <c r="AA429" s="40">
        <f t="shared" si="558"/>
        <v>0</v>
      </c>
      <c r="AB429" s="41">
        <f t="shared" si="559"/>
        <v>0</v>
      </c>
      <c r="AC429" s="42">
        <f t="shared" si="560"/>
        <v>0</v>
      </c>
      <c r="AD429" s="42">
        <f t="shared" si="561"/>
        <v>0</v>
      </c>
      <c r="AE429" s="43">
        <f t="shared" si="562"/>
        <v>0</v>
      </c>
      <c r="AF429" s="44">
        <f t="shared" si="563"/>
        <v>0</v>
      </c>
      <c r="AG429" s="48">
        <f t="shared" si="564"/>
        <v>0</v>
      </c>
      <c r="AH429" s="49">
        <f t="shared" si="565"/>
        <v>0</v>
      </c>
    </row>
    <row r="430" ht="13.5" customHeight="1">
      <c r="A430" s="32" t="s">
        <v>127</v>
      </c>
      <c r="B430" s="12">
        <v>0.0</v>
      </c>
      <c r="C430" s="12">
        <f t="shared" si="547"/>
        <v>0</v>
      </c>
      <c r="D430" s="12">
        <v>0.11879999999999999</v>
      </c>
      <c r="E430" s="52">
        <v>8.8</v>
      </c>
      <c r="F430" s="53">
        <v>27.0</v>
      </c>
      <c r="G430" s="54">
        <v>63.0</v>
      </c>
      <c r="H430" s="55">
        <v>0.118</v>
      </c>
      <c r="I430" s="55">
        <v>0.9284059041</v>
      </c>
      <c r="J430" s="56">
        <v>3.734</v>
      </c>
      <c r="K430" s="57">
        <v>7.8</v>
      </c>
      <c r="L430" s="58">
        <v>15.0</v>
      </c>
      <c r="M430" s="59">
        <v>19.3</v>
      </c>
      <c r="N430" s="35"/>
      <c r="O430" s="39">
        <f t="shared" si="548"/>
        <v>0</v>
      </c>
      <c r="P430" s="40">
        <f t="shared" si="549"/>
        <v>0</v>
      </c>
      <c r="Q430" s="41">
        <f t="shared" si="550"/>
        <v>0</v>
      </c>
      <c r="R430" s="42">
        <f t="shared" si="551"/>
        <v>0</v>
      </c>
      <c r="S430" s="42">
        <f t="shared" si="552"/>
        <v>0</v>
      </c>
      <c r="T430" s="43">
        <f t="shared" si="553"/>
        <v>0</v>
      </c>
      <c r="U430" s="44">
        <f t="shared" si="554"/>
        <v>0</v>
      </c>
      <c r="V430" s="48">
        <f t="shared" si="555"/>
        <v>0</v>
      </c>
      <c r="W430" s="49">
        <f t="shared" si="556"/>
        <v>0</v>
      </c>
      <c r="X430" s="35"/>
      <c r="Y430" s="12">
        <v>55.3</v>
      </c>
      <c r="Z430" s="39">
        <f t="shared" si="557"/>
        <v>0</v>
      </c>
      <c r="AA430" s="40">
        <f t="shared" si="558"/>
        <v>0</v>
      </c>
      <c r="AB430" s="41">
        <f t="shared" si="559"/>
        <v>0</v>
      </c>
      <c r="AC430" s="42">
        <f t="shared" si="560"/>
        <v>0</v>
      </c>
      <c r="AD430" s="42">
        <f t="shared" si="561"/>
        <v>0</v>
      </c>
      <c r="AE430" s="43">
        <f t="shared" si="562"/>
        <v>0</v>
      </c>
      <c r="AF430" s="44">
        <f t="shared" si="563"/>
        <v>0</v>
      </c>
      <c r="AG430" s="48">
        <f t="shared" si="564"/>
        <v>0</v>
      </c>
      <c r="AH430" s="49">
        <f t="shared" si="565"/>
        <v>0</v>
      </c>
    </row>
    <row r="431" ht="13.5" customHeight="1">
      <c r="A431" s="60" t="s">
        <v>90</v>
      </c>
      <c r="B431" s="61">
        <f>SUM(B420:B430)</f>
        <v>64.876</v>
      </c>
      <c r="C431" s="60"/>
      <c r="D431" s="60"/>
      <c r="E431" s="60"/>
      <c r="F431" s="60"/>
      <c r="G431" s="60"/>
      <c r="H431" s="60"/>
      <c r="I431" s="60"/>
      <c r="J431" s="60"/>
      <c r="K431" s="60"/>
      <c r="L431" s="60"/>
      <c r="M431" s="60"/>
      <c r="N431" s="60"/>
      <c r="O431" s="61">
        <f t="shared" ref="O431:W431" si="566">SUM(O420:O430)</f>
        <v>0.03033009065</v>
      </c>
      <c r="P431" s="61">
        <f t="shared" si="566"/>
        <v>0.03538704368</v>
      </c>
      <c r="Q431" s="61">
        <f t="shared" si="566"/>
        <v>0.1162439652</v>
      </c>
      <c r="R431" s="61">
        <f t="shared" si="566"/>
        <v>109159.2274</v>
      </c>
      <c r="S431" s="61">
        <f t="shared" si="566"/>
        <v>1400218.162</v>
      </c>
      <c r="T431" s="61">
        <f t="shared" si="566"/>
        <v>102675332.1</v>
      </c>
      <c r="U431" s="61">
        <f t="shared" si="566"/>
        <v>134096.0768</v>
      </c>
      <c r="V431" s="61">
        <f t="shared" si="566"/>
        <v>926110.238</v>
      </c>
      <c r="W431" s="61">
        <f t="shared" si="566"/>
        <v>1745358.525</v>
      </c>
      <c r="X431" s="60"/>
      <c r="Y431" s="35"/>
      <c r="Z431" s="61">
        <f t="shared" ref="Z431:AH431" si="567">SUM(Z420:Z430)</f>
        <v>14.11829977</v>
      </c>
      <c r="AA431" s="61">
        <f t="shared" si="567"/>
        <v>16.47225181</v>
      </c>
      <c r="AB431" s="61">
        <f t="shared" si="567"/>
        <v>54.1101959</v>
      </c>
      <c r="AC431" s="61">
        <f t="shared" si="567"/>
        <v>50812333.98</v>
      </c>
      <c r="AD431" s="61">
        <f t="shared" si="567"/>
        <v>651785053.5</v>
      </c>
      <c r="AE431" s="61">
        <f t="shared" si="567"/>
        <v>47794157094</v>
      </c>
      <c r="AF431" s="61">
        <f t="shared" si="567"/>
        <v>62420143.5</v>
      </c>
      <c r="AG431" s="61">
        <f t="shared" si="567"/>
        <v>431093402</v>
      </c>
      <c r="AH431" s="61">
        <f t="shared" si="567"/>
        <v>812443825</v>
      </c>
    </row>
    <row r="432" ht="13.5" customHeight="1">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c r="AA432" s="35"/>
      <c r="AB432" s="35"/>
      <c r="AC432" s="35"/>
      <c r="AD432" s="35"/>
      <c r="AE432" s="35"/>
      <c r="AF432" s="35"/>
      <c r="AG432" s="35"/>
      <c r="AH432" s="35"/>
    </row>
    <row r="433" ht="13.5" customHeight="1">
      <c r="A433" s="64" t="s">
        <v>42</v>
      </c>
      <c r="B433" s="35"/>
      <c r="C433" s="12"/>
      <c r="D433" s="12"/>
      <c r="E433" s="35"/>
      <c r="F433" s="35"/>
      <c r="G433" s="35"/>
      <c r="H433" s="35"/>
      <c r="I433" s="35"/>
      <c r="J433" s="35"/>
      <c r="K433" s="35"/>
      <c r="L433" s="35"/>
      <c r="M433" s="35"/>
      <c r="N433" s="35"/>
      <c r="O433" s="35"/>
      <c r="P433" s="35"/>
      <c r="Q433" s="35"/>
      <c r="R433" s="35"/>
      <c r="S433" s="35"/>
      <c r="T433" s="35"/>
      <c r="U433" s="35"/>
      <c r="V433" s="35"/>
      <c r="W433" s="35"/>
      <c r="X433" s="35"/>
      <c r="Y433" s="35"/>
      <c r="Z433" s="35"/>
      <c r="AA433" s="35"/>
      <c r="AB433" s="35"/>
      <c r="AC433" s="35"/>
      <c r="AD433" s="35"/>
      <c r="AE433" s="35"/>
      <c r="AF433" s="35"/>
      <c r="AG433" s="35"/>
      <c r="AH433" s="35"/>
    </row>
    <row r="434" ht="13.5" customHeight="1">
      <c r="A434" s="12" t="s">
        <v>105</v>
      </c>
      <c r="C434" s="12"/>
      <c r="D434" s="12"/>
      <c r="E434" s="36" t="s">
        <v>129</v>
      </c>
      <c r="F434" s="3"/>
      <c r="G434" s="4"/>
      <c r="H434" s="37" t="s">
        <v>130</v>
      </c>
      <c r="I434" s="3"/>
      <c r="J434" s="4"/>
      <c r="K434" s="38" t="s">
        <v>131</v>
      </c>
      <c r="L434" s="3"/>
      <c r="M434" s="4"/>
      <c r="N434" s="35"/>
      <c r="O434" s="36" t="s">
        <v>110</v>
      </c>
      <c r="P434" s="3"/>
      <c r="Q434" s="4"/>
      <c r="R434" s="37" t="s">
        <v>111</v>
      </c>
      <c r="S434" s="3"/>
      <c r="T434" s="4"/>
      <c r="U434" s="38" t="s">
        <v>112</v>
      </c>
      <c r="V434" s="3"/>
      <c r="W434" s="4"/>
      <c r="X434" s="35"/>
      <c r="Y434" s="35"/>
      <c r="Z434" s="36" t="s">
        <v>110</v>
      </c>
      <c r="AA434" s="3"/>
      <c r="AB434" s="4"/>
      <c r="AC434" s="37" t="s">
        <v>111</v>
      </c>
      <c r="AD434" s="3"/>
      <c r="AE434" s="4"/>
      <c r="AF434" s="38" t="s">
        <v>112</v>
      </c>
      <c r="AG434" s="3"/>
      <c r="AH434" s="4"/>
    </row>
    <row r="435" ht="13.5" customHeight="1">
      <c r="A435" s="12" t="s">
        <v>94</v>
      </c>
      <c r="B435" s="12" t="s">
        <v>114</v>
      </c>
      <c r="C435" s="12" t="s">
        <v>115</v>
      </c>
      <c r="D435" s="12"/>
      <c r="E435" s="39" t="s">
        <v>12</v>
      </c>
      <c r="F435" s="40" t="s">
        <v>13</v>
      </c>
      <c r="G435" s="41" t="s">
        <v>14</v>
      </c>
      <c r="H435" s="42" t="s">
        <v>12</v>
      </c>
      <c r="I435" s="42" t="s">
        <v>13</v>
      </c>
      <c r="J435" s="43" t="s">
        <v>14</v>
      </c>
      <c r="K435" s="44" t="s">
        <v>12</v>
      </c>
      <c r="L435" s="45" t="s">
        <v>116</v>
      </c>
      <c r="M435" s="46" t="s">
        <v>14</v>
      </c>
      <c r="N435" s="35"/>
      <c r="O435" s="39" t="s">
        <v>12</v>
      </c>
      <c r="P435" s="40" t="s">
        <v>13</v>
      </c>
      <c r="Q435" s="41" t="s">
        <v>14</v>
      </c>
      <c r="R435" s="42" t="s">
        <v>12</v>
      </c>
      <c r="S435" s="42" t="s">
        <v>13</v>
      </c>
      <c r="T435" s="43" t="s">
        <v>14</v>
      </c>
      <c r="U435" s="44" t="s">
        <v>12</v>
      </c>
      <c r="V435" s="45" t="s">
        <v>116</v>
      </c>
      <c r="W435" s="46" t="s">
        <v>14</v>
      </c>
      <c r="X435" s="35"/>
      <c r="Y435" s="35"/>
      <c r="Z435" s="39" t="s">
        <v>12</v>
      </c>
      <c r="AA435" s="40" t="s">
        <v>13</v>
      </c>
      <c r="AB435" s="41" t="s">
        <v>14</v>
      </c>
      <c r="AC435" s="42" t="s">
        <v>12</v>
      </c>
      <c r="AD435" s="42" t="s">
        <v>13</v>
      </c>
      <c r="AE435" s="43" t="s">
        <v>14</v>
      </c>
      <c r="AF435" s="44" t="s">
        <v>12</v>
      </c>
      <c r="AG435" s="45" t="s">
        <v>116</v>
      </c>
      <c r="AH435" s="46" t="s">
        <v>14</v>
      </c>
    </row>
    <row r="436" ht="13.5" customHeight="1">
      <c r="A436" s="47" t="s">
        <v>117</v>
      </c>
      <c r="B436" s="12">
        <v>23.271</v>
      </c>
      <c r="C436" s="12">
        <f t="shared" ref="C436:C446" si="568">B436/$B$447</f>
        <v>0.6374568564</v>
      </c>
      <c r="D436" s="12">
        <v>0.11879999999999999</v>
      </c>
      <c r="E436" s="39">
        <v>740.0</v>
      </c>
      <c r="F436" s="40">
        <v>820.0</v>
      </c>
      <c r="G436" s="41">
        <v>910.0</v>
      </c>
      <c r="H436" s="42">
        <v>0.079</v>
      </c>
      <c r="I436" s="42">
        <v>1.1480588235000002</v>
      </c>
      <c r="J436" s="43">
        <v>3.654</v>
      </c>
      <c r="K436" s="44">
        <v>0.2</v>
      </c>
      <c r="L436" s="48">
        <v>5.0</v>
      </c>
      <c r="M436" s="49">
        <v>15.0</v>
      </c>
      <c r="N436" s="35"/>
      <c r="O436" s="39">
        <f t="shared" ref="O436:O446" si="569">C436*D436*E436*10^(-3)</f>
        <v>0.05604010716</v>
      </c>
      <c r="P436" s="40">
        <f t="shared" ref="P436:P446" si="570">C436*D436*F436*10^(-3)</f>
        <v>0.06209849712</v>
      </c>
      <c r="Q436" s="41">
        <f t="shared" ref="Q436:Q446" si="571">C436*D436*G436*10^(-3)</f>
        <v>0.06891418583</v>
      </c>
      <c r="R436" s="42">
        <f t="shared" ref="R436:R446" si="572">(C436*D436*H436*3.6*10^(-3))*10^(9)</f>
        <v>21537.57632</v>
      </c>
      <c r="S436" s="42">
        <f t="shared" ref="S436:S446" si="573">(C436*D436*I436*3.6*10^(-3))*10^(9)</f>
        <v>312992.4624</v>
      </c>
      <c r="T436" s="43">
        <f t="shared" ref="T436:T446" si="574">(C436*D436*J436*3.6*10^(-3))*10^(9)</f>
        <v>996181.0617</v>
      </c>
      <c r="U436" s="44">
        <f t="shared" ref="U436:U446" si="575">C436*D436*10^(-3)*K436*10^9</f>
        <v>15145.97491</v>
      </c>
      <c r="V436" s="48">
        <f t="shared" ref="V436:V446" si="576">C436*D436*10^(-3)*L436*10^9</f>
        <v>378649.3727</v>
      </c>
      <c r="W436" s="49">
        <f t="shared" ref="W436:W446" si="577">C436*D436*10^(-3)*M436*10^9</f>
        <v>1135948.118</v>
      </c>
      <c r="X436" s="35"/>
      <c r="Y436" s="12">
        <v>46.9</v>
      </c>
      <c r="Z436" s="39">
        <f t="shared" ref="Z436:Z446" si="578">C436*Y436*E436*10^(-3)</f>
        <v>22.12357766</v>
      </c>
      <c r="AA436" s="40">
        <f t="shared" ref="AA436:AA446" si="579">C436*Y436*F436*10^(-3)</f>
        <v>24.51531578</v>
      </c>
      <c r="AB436" s="41">
        <f t="shared" ref="AB436:AB446" si="580">C436*Y436*G436*10^(-3)</f>
        <v>27.20602117</v>
      </c>
      <c r="AC436" s="42">
        <f t="shared" ref="AC436:AC446" si="581">(C436*Y436*H436*3.6*10^(-3))*10^(9)</f>
        <v>8502629.035</v>
      </c>
      <c r="AD436" s="42">
        <f t="shared" ref="AD436:AD446" si="582">(C436*Y436*I436*3.6*10^(-3))*10^(9)</f>
        <v>123563522.6</v>
      </c>
      <c r="AE436" s="43">
        <f t="shared" ref="AE436:AE446" si="583">(C436*Y436*J436*3.6*10^(-3))*10^(9)</f>
        <v>393273499.9</v>
      </c>
      <c r="AF436" s="44">
        <f t="shared" ref="AF436:AF446" si="584">C436*Y436*10^(-3)*K436*10^9</f>
        <v>5979345.313</v>
      </c>
      <c r="AG436" s="48">
        <f t="shared" ref="AG436:AG446" si="585">C436*Y436*10^(-3)*L436*10^9</f>
        <v>149483632.8</v>
      </c>
      <c r="AH436" s="49">
        <f t="shared" ref="AH436:AH446" si="586">C436*Y436*10^(-3)*M436*10^9</f>
        <v>448450898.5</v>
      </c>
    </row>
    <row r="437" ht="13.5" customHeight="1">
      <c r="A437" s="47" t="s">
        <v>118</v>
      </c>
      <c r="B437" s="12">
        <v>0.286</v>
      </c>
      <c r="C437" s="12">
        <f t="shared" si="568"/>
        <v>0.007834328604</v>
      </c>
      <c r="D437" s="12">
        <v>0.11879999999999999</v>
      </c>
      <c r="E437" s="39">
        <v>657.0</v>
      </c>
      <c r="F437" s="40">
        <v>702.0</v>
      </c>
      <c r="G437" s="41">
        <v>866.0</v>
      </c>
      <c r="H437" s="42">
        <v>0.214</v>
      </c>
      <c r="I437" s="42">
        <v>0.82</v>
      </c>
      <c r="J437" s="43">
        <v>2.7439999999999998</v>
      </c>
      <c r="K437" s="44">
        <v>0.1</v>
      </c>
      <c r="L437" s="45">
        <v>0.4</v>
      </c>
      <c r="M437" s="46">
        <v>0.6</v>
      </c>
      <c r="N437" s="35"/>
      <c r="O437" s="39">
        <f t="shared" si="569"/>
        <v>0.0006114818824</v>
      </c>
      <c r="P437" s="40">
        <f t="shared" si="570"/>
        <v>0.0006533642031</v>
      </c>
      <c r="Q437" s="41">
        <f t="shared" si="571"/>
        <v>0.0008060019942</v>
      </c>
      <c r="R437" s="42">
        <f t="shared" si="572"/>
        <v>717.0253306</v>
      </c>
      <c r="S437" s="42">
        <f t="shared" si="573"/>
        <v>2747.480239</v>
      </c>
      <c r="T437" s="43">
        <f t="shared" si="574"/>
        <v>9194.007043</v>
      </c>
      <c r="U437" s="44">
        <f t="shared" si="575"/>
        <v>93.07182381</v>
      </c>
      <c r="V437" s="48">
        <f t="shared" si="576"/>
        <v>372.2872952</v>
      </c>
      <c r="W437" s="49">
        <f t="shared" si="577"/>
        <v>558.4309429</v>
      </c>
      <c r="X437" s="35"/>
      <c r="Y437" s="12">
        <v>46.9</v>
      </c>
      <c r="Z437" s="39">
        <f t="shared" si="578"/>
        <v>0.2414015176</v>
      </c>
      <c r="AA437" s="40">
        <f t="shared" si="579"/>
        <v>0.2579358681</v>
      </c>
      <c r="AB437" s="41">
        <f t="shared" si="580"/>
        <v>0.31819439</v>
      </c>
      <c r="AC437" s="42">
        <f t="shared" si="581"/>
        <v>283068.0809</v>
      </c>
      <c r="AD437" s="42">
        <f t="shared" si="582"/>
        <v>1084653.394</v>
      </c>
      <c r="AE437" s="43">
        <f t="shared" si="583"/>
        <v>3629620.626</v>
      </c>
      <c r="AF437" s="44">
        <f t="shared" si="584"/>
        <v>36743.00115</v>
      </c>
      <c r="AG437" s="48">
        <f t="shared" si="585"/>
        <v>146972.0046</v>
      </c>
      <c r="AH437" s="49">
        <f t="shared" si="586"/>
        <v>220458.0069</v>
      </c>
    </row>
    <row r="438" ht="13.5" customHeight="1">
      <c r="A438" s="47" t="s">
        <v>119</v>
      </c>
      <c r="B438" s="12">
        <v>12.904</v>
      </c>
      <c r="C438" s="12">
        <f t="shared" si="568"/>
        <v>0.3534761409</v>
      </c>
      <c r="D438" s="12">
        <v>0.11879999999999999</v>
      </c>
      <c r="E438" s="39">
        <v>410.0</v>
      </c>
      <c r="F438" s="40">
        <v>490.0</v>
      </c>
      <c r="G438" s="41">
        <v>650.0</v>
      </c>
      <c r="H438" s="42">
        <v>0.076</v>
      </c>
      <c r="I438" s="42">
        <v>0.5820000000000001</v>
      </c>
      <c r="J438" s="43">
        <v>2.794</v>
      </c>
      <c r="K438" s="44">
        <v>0.1</v>
      </c>
      <c r="L438" s="45">
        <v>0.2</v>
      </c>
      <c r="M438" s="46">
        <v>1.0</v>
      </c>
      <c r="N438" s="35"/>
      <c r="O438" s="39">
        <f t="shared" si="569"/>
        <v>0.01721711587</v>
      </c>
      <c r="P438" s="40">
        <f t="shared" si="570"/>
        <v>0.02057655311</v>
      </c>
      <c r="Q438" s="41">
        <f t="shared" si="571"/>
        <v>0.0272954276</v>
      </c>
      <c r="R438" s="42">
        <f t="shared" si="572"/>
        <v>11489.27537</v>
      </c>
      <c r="S438" s="42">
        <f t="shared" si="573"/>
        <v>87983.6614</v>
      </c>
      <c r="T438" s="43">
        <f t="shared" si="574"/>
        <v>422382.0446</v>
      </c>
      <c r="U438" s="44">
        <f t="shared" si="575"/>
        <v>4199.296554</v>
      </c>
      <c r="V438" s="48">
        <f t="shared" si="576"/>
        <v>8398.593108</v>
      </c>
      <c r="W438" s="49">
        <f t="shared" si="577"/>
        <v>41992.96554</v>
      </c>
      <c r="X438" s="35"/>
      <c r="Y438" s="12">
        <v>46.9</v>
      </c>
      <c r="Z438" s="39">
        <f t="shared" si="578"/>
        <v>6.796992714</v>
      </c>
      <c r="AA438" s="40">
        <f t="shared" si="579"/>
        <v>8.123235194</v>
      </c>
      <c r="AB438" s="41">
        <f t="shared" si="580"/>
        <v>10.77572016</v>
      </c>
      <c r="AC438" s="42">
        <f t="shared" si="581"/>
        <v>4535749.284</v>
      </c>
      <c r="AD438" s="42">
        <f t="shared" si="582"/>
        <v>34734290.57</v>
      </c>
      <c r="AE438" s="43">
        <f t="shared" si="583"/>
        <v>166748467.1</v>
      </c>
      <c r="AF438" s="44">
        <f t="shared" si="584"/>
        <v>1657803.101</v>
      </c>
      <c r="AG438" s="48">
        <f t="shared" si="585"/>
        <v>3315606.202</v>
      </c>
      <c r="AH438" s="49">
        <f t="shared" si="586"/>
        <v>16578031.01</v>
      </c>
    </row>
    <row r="439" ht="13.5" customHeight="1">
      <c r="A439" s="47" t="s">
        <v>120</v>
      </c>
      <c r="B439" s="12">
        <v>0.0</v>
      </c>
      <c r="C439" s="12">
        <f t="shared" si="568"/>
        <v>0</v>
      </c>
      <c r="D439" s="12">
        <v>0.11879999999999999</v>
      </c>
      <c r="E439" s="39">
        <v>3.7</v>
      </c>
      <c r="F439" s="40">
        <v>12.0</v>
      </c>
      <c r="G439" s="41">
        <v>110.0</v>
      </c>
      <c r="H439" s="42">
        <v>0.018</v>
      </c>
      <c r="I439" s="42">
        <v>0.2478118532</v>
      </c>
      <c r="J439" s="43">
        <v>3.004</v>
      </c>
      <c r="K439" s="44">
        <v>0.1</v>
      </c>
      <c r="L439" s="45">
        <v>0.1</v>
      </c>
      <c r="M439" s="46">
        <v>1.0</v>
      </c>
      <c r="N439" s="35"/>
      <c r="O439" s="39">
        <f t="shared" si="569"/>
        <v>0</v>
      </c>
      <c r="P439" s="40">
        <f t="shared" si="570"/>
        <v>0</v>
      </c>
      <c r="Q439" s="41">
        <f t="shared" si="571"/>
        <v>0</v>
      </c>
      <c r="R439" s="42">
        <f t="shared" si="572"/>
        <v>0</v>
      </c>
      <c r="S439" s="42">
        <f t="shared" si="573"/>
        <v>0</v>
      </c>
      <c r="T439" s="43">
        <f t="shared" si="574"/>
        <v>0</v>
      </c>
      <c r="U439" s="44">
        <f t="shared" si="575"/>
        <v>0</v>
      </c>
      <c r="V439" s="48">
        <f t="shared" si="576"/>
        <v>0</v>
      </c>
      <c r="W439" s="49">
        <f t="shared" si="577"/>
        <v>0</v>
      </c>
      <c r="X439" s="35"/>
      <c r="Y439" s="12">
        <v>46.9</v>
      </c>
      <c r="Z439" s="39">
        <f t="shared" si="578"/>
        <v>0</v>
      </c>
      <c r="AA439" s="40">
        <f t="shared" si="579"/>
        <v>0</v>
      </c>
      <c r="AB439" s="41">
        <f t="shared" si="580"/>
        <v>0</v>
      </c>
      <c r="AC439" s="42">
        <f t="shared" si="581"/>
        <v>0</v>
      </c>
      <c r="AD439" s="42">
        <f t="shared" si="582"/>
        <v>0</v>
      </c>
      <c r="AE439" s="43">
        <f t="shared" si="583"/>
        <v>0</v>
      </c>
      <c r="AF439" s="44">
        <f t="shared" si="584"/>
        <v>0</v>
      </c>
      <c r="AG439" s="48">
        <f t="shared" si="585"/>
        <v>0</v>
      </c>
      <c r="AH439" s="49">
        <f t="shared" si="586"/>
        <v>0</v>
      </c>
    </row>
    <row r="440" ht="13.5" customHeight="1">
      <c r="A440" s="47" t="s">
        <v>121</v>
      </c>
      <c r="B440" s="12">
        <v>0.0</v>
      </c>
      <c r="C440" s="12">
        <f t="shared" si="568"/>
        <v>0</v>
      </c>
      <c r="D440" s="12">
        <v>0.11879999999999999</v>
      </c>
      <c r="E440" s="39">
        <v>1.0</v>
      </c>
      <c r="F440" s="40">
        <v>24.0</v>
      </c>
      <c r="G440" s="41">
        <v>2200.0</v>
      </c>
      <c r="H440" s="42">
        <v>0.3</v>
      </c>
      <c r="I440" s="42">
        <v>9.305266939500001</v>
      </c>
      <c r="J440" s="43">
        <v>851.554</v>
      </c>
      <c r="K440" s="44">
        <v>3.3</v>
      </c>
      <c r="L440" s="48">
        <v>10.0</v>
      </c>
      <c r="M440" s="49">
        <v>16.9</v>
      </c>
      <c r="N440" s="35"/>
      <c r="O440" s="39">
        <f t="shared" si="569"/>
        <v>0</v>
      </c>
      <c r="P440" s="40">
        <f t="shared" si="570"/>
        <v>0</v>
      </c>
      <c r="Q440" s="41">
        <f t="shared" si="571"/>
        <v>0</v>
      </c>
      <c r="R440" s="42">
        <f t="shared" si="572"/>
        <v>0</v>
      </c>
      <c r="S440" s="42">
        <f t="shared" si="573"/>
        <v>0</v>
      </c>
      <c r="T440" s="43">
        <f t="shared" si="574"/>
        <v>0</v>
      </c>
      <c r="U440" s="44">
        <f t="shared" si="575"/>
        <v>0</v>
      </c>
      <c r="V440" s="48">
        <f t="shared" si="576"/>
        <v>0</v>
      </c>
      <c r="W440" s="49">
        <f t="shared" si="577"/>
        <v>0</v>
      </c>
      <c r="X440" s="35"/>
      <c r="Y440" s="12">
        <v>46.9</v>
      </c>
      <c r="Z440" s="39">
        <f t="shared" si="578"/>
        <v>0</v>
      </c>
      <c r="AA440" s="40">
        <f t="shared" si="579"/>
        <v>0</v>
      </c>
      <c r="AB440" s="41">
        <f t="shared" si="580"/>
        <v>0</v>
      </c>
      <c r="AC440" s="42">
        <f t="shared" si="581"/>
        <v>0</v>
      </c>
      <c r="AD440" s="42">
        <f t="shared" si="582"/>
        <v>0</v>
      </c>
      <c r="AE440" s="43">
        <f t="shared" si="583"/>
        <v>0</v>
      </c>
      <c r="AF440" s="44">
        <f t="shared" si="584"/>
        <v>0</v>
      </c>
      <c r="AG440" s="48">
        <f t="shared" si="585"/>
        <v>0</v>
      </c>
      <c r="AH440" s="49">
        <f t="shared" si="586"/>
        <v>0</v>
      </c>
    </row>
    <row r="441" ht="13.5" customHeight="1">
      <c r="A441" s="47" t="s">
        <v>122</v>
      </c>
      <c r="B441" s="12">
        <v>0.043</v>
      </c>
      <c r="C441" s="12">
        <f t="shared" si="568"/>
        <v>0.001177888566</v>
      </c>
      <c r="D441" s="12">
        <v>0.11879999999999999</v>
      </c>
      <c r="E441" s="39">
        <v>130.0</v>
      </c>
      <c r="F441" s="40">
        <v>230.0</v>
      </c>
      <c r="G441" s="50">
        <v>420.0</v>
      </c>
      <c r="H441" s="42">
        <v>20.0</v>
      </c>
      <c r="I441" s="42">
        <v>35.2904137931</v>
      </c>
      <c r="J441" s="43">
        <v>65.554</v>
      </c>
      <c r="K441" s="44">
        <v>13.0</v>
      </c>
      <c r="L441" s="48">
        <v>500.0</v>
      </c>
      <c r="M441" s="49">
        <v>810.0</v>
      </c>
      <c r="N441" s="35"/>
      <c r="O441" s="39">
        <f t="shared" si="569"/>
        <v>0.00001819131102</v>
      </c>
      <c r="P441" s="40">
        <f t="shared" si="570"/>
        <v>0.00003218462718</v>
      </c>
      <c r="Q441" s="41">
        <f t="shared" si="571"/>
        <v>0.0000587719279</v>
      </c>
      <c r="R441" s="42">
        <f t="shared" si="572"/>
        <v>10075.18764</v>
      </c>
      <c r="S441" s="42">
        <f t="shared" si="573"/>
        <v>17777.87704</v>
      </c>
      <c r="T441" s="43">
        <f t="shared" si="574"/>
        <v>33023.44253</v>
      </c>
      <c r="U441" s="44">
        <f t="shared" si="575"/>
        <v>1819.131102</v>
      </c>
      <c r="V441" s="48">
        <f t="shared" si="576"/>
        <v>69966.58084</v>
      </c>
      <c r="W441" s="49">
        <f t="shared" si="577"/>
        <v>113345.861</v>
      </c>
      <c r="X441" s="35"/>
      <c r="Y441" s="12">
        <v>46.9</v>
      </c>
      <c r="Z441" s="39">
        <f t="shared" si="578"/>
        <v>0.007181586589</v>
      </c>
      <c r="AA441" s="40">
        <f t="shared" si="579"/>
        <v>0.01270588396</v>
      </c>
      <c r="AB441" s="41">
        <f t="shared" si="580"/>
        <v>0.02320204898</v>
      </c>
      <c r="AC441" s="42">
        <f t="shared" si="581"/>
        <v>3977494.111</v>
      </c>
      <c r="AD441" s="42">
        <f t="shared" si="582"/>
        <v>7018370.651</v>
      </c>
      <c r="AE441" s="43">
        <f t="shared" si="583"/>
        <v>13037032.45</v>
      </c>
      <c r="AF441" s="44">
        <f t="shared" si="584"/>
        <v>718158.6589</v>
      </c>
      <c r="AG441" s="48">
        <f t="shared" si="585"/>
        <v>27621486.88</v>
      </c>
      <c r="AH441" s="49">
        <f t="shared" si="586"/>
        <v>44746808.74</v>
      </c>
    </row>
    <row r="442" ht="13.5" customHeight="1">
      <c r="A442" s="32" t="s">
        <v>123</v>
      </c>
      <c r="B442" s="12">
        <v>0.0</v>
      </c>
      <c r="C442" s="12">
        <f t="shared" si="568"/>
        <v>0</v>
      </c>
      <c r="D442" s="12">
        <v>0.11879999999999999</v>
      </c>
      <c r="E442" s="39">
        <v>7.0</v>
      </c>
      <c r="F442" s="40">
        <v>11.0</v>
      </c>
      <c r="G442" s="41">
        <v>56.0</v>
      </c>
      <c r="H442" s="42">
        <v>2.0E-4</v>
      </c>
      <c r="I442" s="42">
        <v>0.11828163270000001</v>
      </c>
      <c r="J442" s="43">
        <v>1.5552000000000001</v>
      </c>
      <c r="K442" s="44">
        <v>0.3</v>
      </c>
      <c r="L442" s="48">
        <v>1.0</v>
      </c>
      <c r="M442" s="49">
        <v>1.3</v>
      </c>
      <c r="N442" s="35"/>
      <c r="O442" s="39">
        <f t="shared" si="569"/>
        <v>0</v>
      </c>
      <c r="P442" s="40">
        <f t="shared" si="570"/>
        <v>0</v>
      </c>
      <c r="Q442" s="41">
        <f t="shared" si="571"/>
        <v>0</v>
      </c>
      <c r="R442" s="42">
        <f t="shared" si="572"/>
        <v>0</v>
      </c>
      <c r="S442" s="42">
        <f t="shared" si="573"/>
        <v>0</v>
      </c>
      <c r="T442" s="43">
        <f t="shared" si="574"/>
        <v>0</v>
      </c>
      <c r="U442" s="44">
        <f t="shared" si="575"/>
        <v>0</v>
      </c>
      <c r="V442" s="48">
        <f t="shared" si="576"/>
        <v>0</v>
      </c>
      <c r="W442" s="49">
        <f t="shared" si="577"/>
        <v>0</v>
      </c>
      <c r="X442" s="35"/>
      <c r="Y442" s="12">
        <v>46.9</v>
      </c>
      <c r="Z442" s="39">
        <f t="shared" si="578"/>
        <v>0</v>
      </c>
      <c r="AA442" s="40">
        <f t="shared" si="579"/>
        <v>0</v>
      </c>
      <c r="AB442" s="41">
        <f t="shared" si="580"/>
        <v>0</v>
      </c>
      <c r="AC442" s="42">
        <f t="shared" si="581"/>
        <v>0</v>
      </c>
      <c r="AD442" s="42">
        <f t="shared" si="582"/>
        <v>0</v>
      </c>
      <c r="AE442" s="43">
        <f t="shared" si="583"/>
        <v>0</v>
      </c>
      <c r="AF442" s="44">
        <f t="shared" si="584"/>
        <v>0</v>
      </c>
      <c r="AG442" s="48">
        <f t="shared" si="585"/>
        <v>0</v>
      </c>
      <c r="AH442" s="49">
        <f t="shared" si="586"/>
        <v>0</v>
      </c>
    </row>
    <row r="443" ht="13.5" customHeight="1">
      <c r="A443" s="32" t="s">
        <v>124</v>
      </c>
      <c r="B443" s="12">
        <v>0.001</v>
      </c>
      <c r="C443" s="12">
        <f t="shared" si="568"/>
        <v>0.00002739275735</v>
      </c>
      <c r="D443" s="12">
        <v>0.11879999999999999</v>
      </c>
      <c r="E443" s="39">
        <v>8.0</v>
      </c>
      <c r="F443" s="40">
        <v>12.0</v>
      </c>
      <c r="G443" s="41">
        <v>35.0</v>
      </c>
      <c r="H443" s="42">
        <v>2.0E-4</v>
      </c>
      <c r="I443" s="42">
        <v>0.11834814810000001</v>
      </c>
      <c r="J443" s="43">
        <v>1.5552000000000001</v>
      </c>
      <c r="K443" s="44">
        <v>0.3</v>
      </c>
      <c r="L443" s="48">
        <v>1.0</v>
      </c>
      <c r="M443" s="49">
        <v>1.3</v>
      </c>
      <c r="N443" s="35"/>
      <c r="O443" s="39">
        <f t="shared" si="569"/>
        <v>0.00000002603407659</v>
      </c>
      <c r="P443" s="40">
        <f t="shared" si="570"/>
        <v>0.00000003905111489</v>
      </c>
      <c r="Q443" s="41">
        <f t="shared" si="571"/>
        <v>0.0000001138990851</v>
      </c>
      <c r="R443" s="42">
        <f t="shared" si="572"/>
        <v>0.002343066893</v>
      </c>
      <c r="S443" s="42">
        <f t="shared" si="573"/>
        <v>1.386488138</v>
      </c>
      <c r="T443" s="43">
        <f t="shared" si="574"/>
        <v>18.21968816</v>
      </c>
      <c r="U443" s="44">
        <f t="shared" si="575"/>
        <v>0.9762778721</v>
      </c>
      <c r="V443" s="48">
        <f t="shared" si="576"/>
        <v>3.254259574</v>
      </c>
      <c r="W443" s="49">
        <f t="shared" si="577"/>
        <v>4.230537446</v>
      </c>
      <c r="X443" s="35"/>
      <c r="Y443" s="12">
        <v>46.9</v>
      </c>
      <c r="Z443" s="39">
        <f t="shared" si="578"/>
        <v>0.00001027776256</v>
      </c>
      <c r="AA443" s="40">
        <f t="shared" si="579"/>
        <v>0.00001541664384</v>
      </c>
      <c r="AB443" s="41">
        <f t="shared" si="580"/>
        <v>0.0000449652112</v>
      </c>
      <c r="AC443" s="42">
        <f t="shared" si="581"/>
        <v>0.9249986304</v>
      </c>
      <c r="AD443" s="42">
        <f t="shared" si="582"/>
        <v>547.3593745</v>
      </c>
      <c r="AE443" s="43">
        <f t="shared" si="583"/>
        <v>7192.78935</v>
      </c>
      <c r="AF443" s="44">
        <f t="shared" si="584"/>
        <v>385.416096</v>
      </c>
      <c r="AG443" s="48">
        <f t="shared" si="585"/>
        <v>1284.72032</v>
      </c>
      <c r="AH443" s="49">
        <f t="shared" si="586"/>
        <v>1670.136416</v>
      </c>
    </row>
    <row r="444" ht="13.5" customHeight="1">
      <c r="A444" s="32" t="s">
        <v>125</v>
      </c>
      <c r="B444" s="12">
        <v>0.001</v>
      </c>
      <c r="C444" s="12">
        <f t="shared" si="568"/>
        <v>0.00002739275735</v>
      </c>
      <c r="D444" s="12">
        <v>0.11879999999999999</v>
      </c>
      <c r="E444" s="39">
        <v>18.0</v>
      </c>
      <c r="F444" s="40">
        <v>48.0</v>
      </c>
      <c r="G444" s="41">
        <v>180.0</v>
      </c>
      <c r="H444" s="42">
        <v>0.0064</v>
      </c>
      <c r="I444" s="42">
        <v>0.17932592590000002</v>
      </c>
      <c r="J444" s="43">
        <v>1.857</v>
      </c>
      <c r="K444" s="44">
        <v>0.3</v>
      </c>
      <c r="L444" s="45">
        <v>10.0</v>
      </c>
      <c r="M444" s="46">
        <v>15.0</v>
      </c>
      <c r="N444" s="35"/>
      <c r="O444" s="39">
        <f t="shared" si="569"/>
        <v>0.00000005857667233</v>
      </c>
      <c r="P444" s="40">
        <f t="shared" si="570"/>
        <v>0.0000001562044595</v>
      </c>
      <c r="Q444" s="41">
        <f t="shared" si="571"/>
        <v>0.0000005857667233</v>
      </c>
      <c r="R444" s="42">
        <f t="shared" si="572"/>
        <v>0.07497814058</v>
      </c>
      <c r="S444" s="42">
        <f t="shared" si="573"/>
        <v>2.1008632</v>
      </c>
      <c r="T444" s="43">
        <f t="shared" si="574"/>
        <v>21.7553761</v>
      </c>
      <c r="U444" s="44">
        <f t="shared" si="575"/>
        <v>0.9762778721</v>
      </c>
      <c r="V444" s="48">
        <f t="shared" si="576"/>
        <v>32.54259574</v>
      </c>
      <c r="W444" s="49">
        <f t="shared" si="577"/>
        <v>48.81389361</v>
      </c>
      <c r="X444" s="35"/>
      <c r="Y444" s="12">
        <v>46.9</v>
      </c>
      <c r="Z444" s="39">
        <f t="shared" si="578"/>
        <v>0.00002312496576</v>
      </c>
      <c r="AA444" s="40">
        <f t="shared" si="579"/>
        <v>0.00006166657536</v>
      </c>
      <c r="AB444" s="41">
        <f t="shared" si="580"/>
        <v>0.0002312496576</v>
      </c>
      <c r="AC444" s="42">
        <f t="shared" si="581"/>
        <v>29.59995617</v>
      </c>
      <c r="AD444" s="42">
        <f t="shared" si="582"/>
        <v>829.3811792</v>
      </c>
      <c r="AE444" s="43">
        <f t="shared" si="583"/>
        <v>8588.612283</v>
      </c>
      <c r="AF444" s="44">
        <f t="shared" si="584"/>
        <v>385.416096</v>
      </c>
      <c r="AG444" s="48">
        <f t="shared" si="585"/>
        <v>12847.2032</v>
      </c>
      <c r="AH444" s="49">
        <f t="shared" si="586"/>
        <v>19270.8048</v>
      </c>
    </row>
    <row r="445" ht="13.5" customHeight="1">
      <c r="A445" s="32" t="s">
        <v>126</v>
      </c>
      <c r="B445" s="12">
        <v>0.0</v>
      </c>
      <c r="C445" s="12">
        <f t="shared" si="568"/>
        <v>0</v>
      </c>
      <c r="D445" s="12">
        <v>0.11879999999999999</v>
      </c>
      <c r="E445" s="39">
        <v>6.0</v>
      </c>
      <c r="F445" s="40">
        <v>38.0</v>
      </c>
      <c r="G445" s="41">
        <v>79.0</v>
      </c>
      <c r="H445" s="42">
        <v>0.0073</v>
      </c>
      <c r="I445" s="42">
        <v>0.4548123288</v>
      </c>
      <c r="J445" s="43">
        <v>2.313</v>
      </c>
      <c r="K445" s="44">
        <v>0.3</v>
      </c>
      <c r="L445" s="45">
        <v>2.5</v>
      </c>
      <c r="M445" s="46">
        <v>5.1</v>
      </c>
      <c r="N445" s="35"/>
      <c r="O445" s="39">
        <f t="shared" si="569"/>
        <v>0</v>
      </c>
      <c r="P445" s="40">
        <f t="shared" si="570"/>
        <v>0</v>
      </c>
      <c r="Q445" s="41">
        <f t="shared" si="571"/>
        <v>0</v>
      </c>
      <c r="R445" s="42">
        <f t="shared" si="572"/>
        <v>0</v>
      </c>
      <c r="S445" s="42">
        <f t="shared" si="573"/>
        <v>0</v>
      </c>
      <c r="T445" s="43">
        <f t="shared" si="574"/>
        <v>0</v>
      </c>
      <c r="U445" s="44">
        <f t="shared" si="575"/>
        <v>0</v>
      </c>
      <c r="V445" s="48">
        <f t="shared" si="576"/>
        <v>0</v>
      </c>
      <c r="W445" s="49">
        <f t="shared" si="577"/>
        <v>0</v>
      </c>
      <c r="X445" s="35"/>
      <c r="Y445" s="12">
        <v>46.9</v>
      </c>
      <c r="Z445" s="39">
        <f t="shared" si="578"/>
        <v>0</v>
      </c>
      <c r="AA445" s="40">
        <f t="shared" si="579"/>
        <v>0</v>
      </c>
      <c r="AB445" s="41">
        <f t="shared" si="580"/>
        <v>0</v>
      </c>
      <c r="AC445" s="42">
        <f t="shared" si="581"/>
        <v>0</v>
      </c>
      <c r="AD445" s="42">
        <f t="shared" si="582"/>
        <v>0</v>
      </c>
      <c r="AE445" s="43">
        <f t="shared" si="583"/>
        <v>0</v>
      </c>
      <c r="AF445" s="44">
        <f t="shared" si="584"/>
        <v>0</v>
      </c>
      <c r="AG445" s="48">
        <f t="shared" si="585"/>
        <v>0</v>
      </c>
      <c r="AH445" s="49">
        <f t="shared" si="586"/>
        <v>0</v>
      </c>
    </row>
    <row r="446" ht="13.5" customHeight="1">
      <c r="A446" s="32" t="s">
        <v>127</v>
      </c>
      <c r="B446" s="12">
        <v>0.0</v>
      </c>
      <c r="C446" s="12">
        <f t="shared" si="568"/>
        <v>0</v>
      </c>
      <c r="D446" s="12">
        <v>0.11879999999999999</v>
      </c>
      <c r="E446" s="52">
        <v>8.8</v>
      </c>
      <c r="F446" s="53">
        <v>27.0</v>
      </c>
      <c r="G446" s="54">
        <v>63.0</v>
      </c>
      <c r="H446" s="55">
        <v>0.118</v>
      </c>
      <c r="I446" s="55">
        <v>0.9284059041</v>
      </c>
      <c r="J446" s="56">
        <v>3.734</v>
      </c>
      <c r="K446" s="57">
        <v>7.8</v>
      </c>
      <c r="L446" s="58">
        <v>15.0</v>
      </c>
      <c r="M446" s="59">
        <v>19.3</v>
      </c>
      <c r="N446" s="35"/>
      <c r="O446" s="39">
        <f t="shared" si="569"/>
        <v>0</v>
      </c>
      <c r="P446" s="40">
        <f t="shared" si="570"/>
        <v>0</v>
      </c>
      <c r="Q446" s="41">
        <f t="shared" si="571"/>
        <v>0</v>
      </c>
      <c r="R446" s="42">
        <f t="shared" si="572"/>
        <v>0</v>
      </c>
      <c r="S446" s="42">
        <f t="shared" si="573"/>
        <v>0</v>
      </c>
      <c r="T446" s="43">
        <f t="shared" si="574"/>
        <v>0</v>
      </c>
      <c r="U446" s="44">
        <f t="shared" si="575"/>
        <v>0</v>
      </c>
      <c r="V446" s="48">
        <f t="shared" si="576"/>
        <v>0</v>
      </c>
      <c r="W446" s="49">
        <f t="shared" si="577"/>
        <v>0</v>
      </c>
      <c r="X446" s="35"/>
      <c r="Y446" s="12">
        <v>46.9</v>
      </c>
      <c r="Z446" s="39">
        <f t="shared" si="578"/>
        <v>0</v>
      </c>
      <c r="AA446" s="40">
        <f t="shared" si="579"/>
        <v>0</v>
      </c>
      <c r="AB446" s="41">
        <f t="shared" si="580"/>
        <v>0</v>
      </c>
      <c r="AC446" s="42">
        <f t="shared" si="581"/>
        <v>0</v>
      </c>
      <c r="AD446" s="42">
        <f t="shared" si="582"/>
        <v>0</v>
      </c>
      <c r="AE446" s="43">
        <f t="shared" si="583"/>
        <v>0</v>
      </c>
      <c r="AF446" s="44">
        <f t="shared" si="584"/>
        <v>0</v>
      </c>
      <c r="AG446" s="48">
        <f t="shared" si="585"/>
        <v>0</v>
      </c>
      <c r="AH446" s="49">
        <f t="shared" si="586"/>
        <v>0</v>
      </c>
    </row>
    <row r="447" ht="13.5" customHeight="1">
      <c r="A447" s="60" t="s">
        <v>90</v>
      </c>
      <c r="B447" s="21">
        <f>SUM(B436:B446)</f>
        <v>36.506</v>
      </c>
      <c r="C447" s="60"/>
      <c r="D447" s="60"/>
      <c r="E447" s="60"/>
      <c r="F447" s="60"/>
      <c r="G447" s="60"/>
      <c r="H447" s="60"/>
      <c r="I447" s="60"/>
      <c r="J447" s="60"/>
      <c r="K447" s="60"/>
      <c r="L447" s="60"/>
      <c r="M447" s="60"/>
      <c r="N447" s="60"/>
      <c r="O447" s="61">
        <f t="shared" ref="O447:W447" si="587">SUM(O436:O446)</f>
        <v>0.07388698084</v>
      </c>
      <c r="P447" s="61">
        <f t="shared" si="587"/>
        <v>0.08336079432</v>
      </c>
      <c r="Q447" s="61">
        <f t="shared" si="587"/>
        <v>0.09707508702</v>
      </c>
      <c r="R447" s="61">
        <f t="shared" si="587"/>
        <v>43819.14198</v>
      </c>
      <c r="S447" s="61">
        <f t="shared" si="587"/>
        <v>421504.9684</v>
      </c>
      <c r="T447" s="61">
        <f t="shared" si="587"/>
        <v>1460820.531</v>
      </c>
      <c r="U447" s="61">
        <f t="shared" si="587"/>
        <v>21259.42694</v>
      </c>
      <c r="V447" s="61">
        <f t="shared" si="587"/>
        <v>457422.6308</v>
      </c>
      <c r="W447" s="61">
        <f t="shared" si="587"/>
        <v>1291898.42</v>
      </c>
      <c r="X447" s="60"/>
      <c r="Y447" s="35"/>
      <c r="Z447" s="61">
        <f t="shared" ref="Z447:AH447" si="588">SUM(Z436:Z446)</f>
        <v>29.16918688</v>
      </c>
      <c r="AA447" s="61">
        <f t="shared" si="588"/>
        <v>32.90926981</v>
      </c>
      <c r="AB447" s="61">
        <f t="shared" si="588"/>
        <v>38.32341398</v>
      </c>
      <c r="AC447" s="61">
        <f t="shared" si="588"/>
        <v>17298971.04</v>
      </c>
      <c r="AD447" s="61">
        <f t="shared" si="588"/>
        <v>166402214</v>
      </c>
      <c r="AE447" s="61">
        <f t="shared" si="588"/>
        <v>576704401.5</v>
      </c>
      <c r="AF447" s="61">
        <f t="shared" si="588"/>
        <v>8392820.906</v>
      </c>
      <c r="AG447" s="61">
        <f t="shared" si="588"/>
        <v>180581829.8</v>
      </c>
      <c r="AH447" s="61">
        <f t="shared" si="588"/>
        <v>510017137.2</v>
      </c>
    </row>
    <row r="448" ht="13.5" customHeight="1">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c r="AA448" s="35"/>
      <c r="AB448" s="35"/>
      <c r="AC448" s="35"/>
      <c r="AD448" s="35"/>
      <c r="AE448" s="35"/>
      <c r="AF448" s="35"/>
      <c r="AG448" s="35"/>
      <c r="AH448" s="35"/>
    </row>
    <row r="449" ht="13.5" customHeight="1">
      <c r="A449" s="64" t="s">
        <v>43</v>
      </c>
      <c r="B449" s="35"/>
      <c r="C449" s="12"/>
      <c r="D449" s="12"/>
      <c r="E449" s="35"/>
      <c r="F449" s="35"/>
      <c r="G449" s="35"/>
      <c r="H449" s="35"/>
      <c r="I449" s="35"/>
      <c r="J449" s="35"/>
      <c r="K449" s="35"/>
      <c r="L449" s="35"/>
      <c r="M449" s="35"/>
      <c r="N449" s="35"/>
      <c r="O449" s="35"/>
      <c r="P449" s="35"/>
      <c r="Q449" s="35"/>
      <c r="R449" s="35"/>
      <c r="S449" s="35"/>
      <c r="T449" s="35"/>
      <c r="U449" s="35"/>
      <c r="V449" s="35"/>
      <c r="W449" s="35"/>
      <c r="X449" s="35"/>
      <c r="Y449" s="35"/>
      <c r="Z449" s="35"/>
      <c r="AA449" s="35"/>
      <c r="AB449" s="35"/>
      <c r="AC449" s="35"/>
      <c r="AD449" s="35"/>
      <c r="AE449" s="35"/>
      <c r="AF449" s="35"/>
      <c r="AG449" s="35"/>
      <c r="AH449" s="35"/>
    </row>
    <row r="450" ht="13.5" customHeight="1">
      <c r="A450" s="12" t="s">
        <v>105</v>
      </c>
      <c r="C450" s="12"/>
      <c r="D450" s="12"/>
      <c r="E450" s="36" t="s">
        <v>129</v>
      </c>
      <c r="F450" s="3"/>
      <c r="G450" s="4"/>
      <c r="H450" s="37" t="s">
        <v>130</v>
      </c>
      <c r="I450" s="3"/>
      <c r="J450" s="4"/>
      <c r="K450" s="38" t="s">
        <v>131</v>
      </c>
      <c r="L450" s="3"/>
      <c r="M450" s="4"/>
      <c r="N450" s="35"/>
      <c r="O450" s="36" t="s">
        <v>110</v>
      </c>
      <c r="P450" s="3"/>
      <c r="Q450" s="4"/>
      <c r="R450" s="37" t="s">
        <v>111</v>
      </c>
      <c r="S450" s="3"/>
      <c r="T450" s="4"/>
      <c r="U450" s="38" t="s">
        <v>112</v>
      </c>
      <c r="V450" s="3"/>
      <c r="W450" s="4"/>
      <c r="X450" s="35"/>
      <c r="Y450" s="35"/>
      <c r="Z450" s="36" t="s">
        <v>110</v>
      </c>
      <c r="AA450" s="3"/>
      <c r="AB450" s="4"/>
      <c r="AC450" s="37" t="s">
        <v>111</v>
      </c>
      <c r="AD450" s="3"/>
      <c r="AE450" s="4"/>
      <c r="AF450" s="38" t="s">
        <v>112</v>
      </c>
      <c r="AG450" s="3"/>
      <c r="AH450" s="4"/>
    </row>
    <row r="451" ht="13.5" customHeight="1">
      <c r="A451" s="12" t="s">
        <v>94</v>
      </c>
      <c r="B451" s="12" t="s">
        <v>114</v>
      </c>
      <c r="C451" s="12" t="s">
        <v>115</v>
      </c>
      <c r="D451" s="12"/>
      <c r="E451" s="39" t="s">
        <v>12</v>
      </c>
      <c r="F451" s="40" t="s">
        <v>13</v>
      </c>
      <c r="G451" s="41" t="s">
        <v>14</v>
      </c>
      <c r="H451" s="42" t="s">
        <v>12</v>
      </c>
      <c r="I451" s="42" t="s">
        <v>13</v>
      </c>
      <c r="J451" s="43" t="s">
        <v>14</v>
      </c>
      <c r="K451" s="44" t="s">
        <v>12</v>
      </c>
      <c r="L451" s="45" t="s">
        <v>116</v>
      </c>
      <c r="M451" s="46" t="s">
        <v>14</v>
      </c>
      <c r="N451" s="35"/>
      <c r="O451" s="39" t="s">
        <v>12</v>
      </c>
      <c r="P451" s="40" t="s">
        <v>13</v>
      </c>
      <c r="Q451" s="41" t="s">
        <v>14</v>
      </c>
      <c r="R451" s="42" t="s">
        <v>12</v>
      </c>
      <c r="S451" s="42" t="s">
        <v>13</v>
      </c>
      <c r="T451" s="43" t="s">
        <v>14</v>
      </c>
      <c r="U451" s="44" t="s">
        <v>12</v>
      </c>
      <c r="V451" s="45" t="s">
        <v>116</v>
      </c>
      <c r="W451" s="46" t="s">
        <v>14</v>
      </c>
      <c r="X451" s="35"/>
      <c r="Y451" s="35"/>
      <c r="Z451" s="39" t="s">
        <v>12</v>
      </c>
      <c r="AA451" s="40" t="s">
        <v>13</v>
      </c>
      <c r="AB451" s="41" t="s">
        <v>14</v>
      </c>
      <c r="AC451" s="42" t="s">
        <v>12</v>
      </c>
      <c r="AD451" s="42" t="s">
        <v>13</v>
      </c>
      <c r="AE451" s="43" t="s">
        <v>14</v>
      </c>
      <c r="AF451" s="44" t="s">
        <v>12</v>
      </c>
      <c r="AG451" s="45" t="s">
        <v>116</v>
      </c>
      <c r="AH451" s="46" t="s">
        <v>14</v>
      </c>
    </row>
    <row r="452" ht="13.5" customHeight="1">
      <c r="A452" s="47" t="s">
        <v>117</v>
      </c>
      <c r="B452" s="51">
        <v>0.0</v>
      </c>
      <c r="C452" s="12">
        <f t="shared" ref="C452:C462" si="589">B452/$B$463</f>
        <v>0</v>
      </c>
      <c r="D452" s="12">
        <v>0.11879999999999999</v>
      </c>
      <c r="E452" s="39">
        <v>740.0</v>
      </c>
      <c r="F452" s="40">
        <v>820.0</v>
      </c>
      <c r="G452" s="41">
        <v>910.0</v>
      </c>
      <c r="H452" s="42">
        <v>0.079</v>
      </c>
      <c r="I452" s="42">
        <v>1.1480588235000002</v>
      </c>
      <c r="J452" s="43">
        <v>3.654</v>
      </c>
      <c r="K452" s="44">
        <v>0.2</v>
      </c>
      <c r="L452" s="48">
        <v>5.0</v>
      </c>
      <c r="M452" s="49">
        <v>15.0</v>
      </c>
      <c r="N452" s="35"/>
      <c r="O452" s="39">
        <f t="shared" ref="O452:O462" si="590">C452*D452*E452*10^(-3)</f>
        <v>0</v>
      </c>
      <c r="P452" s="40">
        <f t="shared" ref="P452:P462" si="591">C452*D452*F452*10^(-3)</f>
        <v>0</v>
      </c>
      <c r="Q452" s="41">
        <f t="shared" ref="Q452:Q462" si="592">C452*D452*G452*10^(-3)</f>
        <v>0</v>
      </c>
      <c r="R452" s="42">
        <f t="shared" ref="R452:R462" si="593">(C452*D452*H452*3.6*10^(-3))*10^(9)</f>
        <v>0</v>
      </c>
      <c r="S452" s="42">
        <f t="shared" ref="S452:S462" si="594">(C452*D452*I452*3.6*10^(-3))*10^(9)</f>
        <v>0</v>
      </c>
      <c r="T452" s="43">
        <f t="shared" ref="T452:T462" si="595">(C452*D452*J452*3.6*10^(-3))*10^(9)</f>
        <v>0</v>
      </c>
      <c r="U452" s="44">
        <f t="shared" ref="U452:U462" si="596">C452*D452*10^(-3)*K452*10^9</f>
        <v>0</v>
      </c>
      <c r="V452" s="48">
        <f t="shared" ref="V452:V462" si="597">C452*D452*10^(-3)*L452*10^9</f>
        <v>0</v>
      </c>
      <c r="W452" s="49">
        <f t="shared" ref="W452:W462" si="598">C452*D452*10^(-3)*M452*10^9</f>
        <v>0</v>
      </c>
      <c r="X452" s="35"/>
      <c r="Y452" s="12">
        <v>9.1</v>
      </c>
      <c r="Z452" s="39">
        <f t="shared" ref="Z452:Z462" si="599">C452*Y452*E452*10^(-3)</f>
        <v>0</v>
      </c>
      <c r="AA452" s="40">
        <f t="shared" ref="AA452:AA462" si="600">C452*Y452*F452*10^(-3)</f>
        <v>0</v>
      </c>
      <c r="AB452" s="41">
        <f t="shared" ref="AB452:AB462" si="601">C452*Y452*G452*10^(-3)</f>
        <v>0</v>
      </c>
      <c r="AC452" s="42">
        <f t="shared" ref="AC452:AC462" si="602">(C452*Y452*H452*3.6*10^(-3))*10^(9)</f>
        <v>0</v>
      </c>
      <c r="AD452" s="42">
        <f t="shared" ref="AD452:AD462" si="603">(C452*Y452*I452*3.6*10^(-3))*10^(9)</f>
        <v>0</v>
      </c>
      <c r="AE452" s="43">
        <f t="shared" ref="AE452:AE462" si="604">(C452*Y452*J452*3.6*10^(-3))*10^(9)</f>
        <v>0</v>
      </c>
      <c r="AF452" s="44">
        <f t="shared" ref="AF452:AF462" si="605">C452*Y452*10^(-3)*K452*10^9</f>
        <v>0</v>
      </c>
      <c r="AG452" s="48">
        <f t="shared" ref="AG452:AG462" si="606">C452*Y452*10^(-3)*L452*10^9</f>
        <v>0</v>
      </c>
      <c r="AH452" s="49">
        <f t="shared" ref="AH452:AH462" si="607">C452*Y452*10^(-3)*M452*10^9</f>
        <v>0</v>
      </c>
    </row>
    <row r="453" ht="13.5" customHeight="1">
      <c r="A453" s="47" t="s">
        <v>118</v>
      </c>
      <c r="B453" s="12">
        <v>0.005</v>
      </c>
      <c r="C453" s="12">
        <f t="shared" si="589"/>
        <v>0.0003682969947</v>
      </c>
      <c r="D453" s="12">
        <v>0.11879999999999999</v>
      </c>
      <c r="E453" s="39">
        <v>657.0</v>
      </c>
      <c r="F453" s="40">
        <v>702.0</v>
      </c>
      <c r="G453" s="41">
        <v>866.0</v>
      </c>
      <c r="H453" s="42">
        <v>0.214</v>
      </c>
      <c r="I453" s="42">
        <v>0.82</v>
      </c>
      <c r="J453" s="43">
        <v>2.7439999999999998</v>
      </c>
      <c r="K453" s="44">
        <v>0.1</v>
      </c>
      <c r="L453" s="45">
        <v>0.4</v>
      </c>
      <c r="M453" s="46">
        <v>0.6</v>
      </c>
      <c r="N453" s="35"/>
      <c r="O453" s="39">
        <f t="shared" si="590"/>
        <v>0.00002874616971</v>
      </c>
      <c r="P453" s="40">
        <f t="shared" si="591"/>
        <v>0.00003071508544</v>
      </c>
      <c r="Q453" s="41">
        <f t="shared" si="592"/>
        <v>0.00003789068945</v>
      </c>
      <c r="R453" s="42">
        <f t="shared" si="593"/>
        <v>33.70783736</v>
      </c>
      <c r="S453" s="42">
        <f t="shared" si="594"/>
        <v>129.1608721</v>
      </c>
      <c r="T453" s="43">
        <f t="shared" si="595"/>
        <v>432.2163819</v>
      </c>
      <c r="U453" s="44">
        <f t="shared" si="596"/>
        <v>4.375368297</v>
      </c>
      <c r="V453" s="48">
        <f t="shared" si="597"/>
        <v>17.50147319</v>
      </c>
      <c r="W453" s="49">
        <f t="shared" si="598"/>
        <v>26.25220978</v>
      </c>
      <c r="X453" s="35"/>
      <c r="Y453" s="12">
        <v>9.1</v>
      </c>
      <c r="Z453" s="39">
        <f t="shared" si="599"/>
        <v>0.002201937242</v>
      </c>
      <c r="AA453" s="40">
        <f t="shared" si="600"/>
        <v>0.002352754862</v>
      </c>
      <c r="AB453" s="41">
        <f t="shared" si="601"/>
        <v>0.002902401296</v>
      </c>
      <c r="AC453" s="42">
        <f t="shared" si="602"/>
        <v>2581.997643</v>
      </c>
      <c r="AD453" s="42">
        <f t="shared" si="603"/>
        <v>9893.635828</v>
      </c>
      <c r="AE453" s="43">
        <f t="shared" si="604"/>
        <v>33107.48379</v>
      </c>
      <c r="AF453" s="44">
        <f t="shared" si="605"/>
        <v>335.1502652</v>
      </c>
      <c r="AG453" s="48">
        <f t="shared" si="606"/>
        <v>1340.601061</v>
      </c>
      <c r="AH453" s="49">
        <f t="shared" si="607"/>
        <v>2010.901591</v>
      </c>
    </row>
    <row r="454" ht="13.5" customHeight="1">
      <c r="A454" s="47" t="s">
        <v>119</v>
      </c>
      <c r="B454" s="12">
        <v>0.0</v>
      </c>
      <c r="C454" s="12">
        <f t="shared" si="589"/>
        <v>0</v>
      </c>
      <c r="D454" s="12">
        <v>0.11879999999999999</v>
      </c>
      <c r="E454" s="39">
        <v>410.0</v>
      </c>
      <c r="F454" s="40">
        <v>490.0</v>
      </c>
      <c r="G454" s="41">
        <v>650.0</v>
      </c>
      <c r="H454" s="42">
        <v>0.076</v>
      </c>
      <c r="I454" s="42">
        <v>0.5820000000000001</v>
      </c>
      <c r="J454" s="43">
        <v>2.794</v>
      </c>
      <c r="K454" s="44">
        <v>0.1</v>
      </c>
      <c r="L454" s="45">
        <v>0.2</v>
      </c>
      <c r="M454" s="46">
        <v>1.0</v>
      </c>
      <c r="N454" s="35"/>
      <c r="O454" s="39">
        <f t="shared" si="590"/>
        <v>0</v>
      </c>
      <c r="P454" s="40">
        <f t="shared" si="591"/>
        <v>0</v>
      </c>
      <c r="Q454" s="41">
        <f t="shared" si="592"/>
        <v>0</v>
      </c>
      <c r="R454" s="42">
        <f t="shared" si="593"/>
        <v>0</v>
      </c>
      <c r="S454" s="42">
        <f t="shared" si="594"/>
        <v>0</v>
      </c>
      <c r="T454" s="43">
        <f t="shared" si="595"/>
        <v>0</v>
      </c>
      <c r="U454" s="44">
        <f t="shared" si="596"/>
        <v>0</v>
      </c>
      <c r="V454" s="48">
        <f t="shared" si="597"/>
        <v>0</v>
      </c>
      <c r="W454" s="49">
        <f t="shared" si="598"/>
        <v>0</v>
      </c>
      <c r="X454" s="35"/>
      <c r="Y454" s="12">
        <v>9.1</v>
      </c>
      <c r="Z454" s="39">
        <f t="shared" si="599"/>
        <v>0</v>
      </c>
      <c r="AA454" s="40">
        <f t="shared" si="600"/>
        <v>0</v>
      </c>
      <c r="AB454" s="41">
        <f t="shared" si="601"/>
        <v>0</v>
      </c>
      <c r="AC454" s="42">
        <f t="shared" si="602"/>
        <v>0</v>
      </c>
      <c r="AD454" s="42">
        <f t="shared" si="603"/>
        <v>0</v>
      </c>
      <c r="AE454" s="43">
        <f t="shared" si="604"/>
        <v>0</v>
      </c>
      <c r="AF454" s="44">
        <f t="shared" si="605"/>
        <v>0</v>
      </c>
      <c r="AG454" s="48">
        <f t="shared" si="606"/>
        <v>0</v>
      </c>
      <c r="AH454" s="49">
        <f t="shared" si="607"/>
        <v>0</v>
      </c>
    </row>
    <row r="455" ht="13.5" customHeight="1">
      <c r="A455" s="47" t="s">
        <v>120</v>
      </c>
      <c r="B455" s="12">
        <v>0.0</v>
      </c>
      <c r="C455" s="12">
        <f t="shared" si="589"/>
        <v>0</v>
      </c>
      <c r="D455" s="12">
        <v>0.11879999999999999</v>
      </c>
      <c r="E455" s="39">
        <v>3.7</v>
      </c>
      <c r="F455" s="40">
        <v>12.0</v>
      </c>
      <c r="G455" s="41">
        <v>110.0</v>
      </c>
      <c r="H455" s="42">
        <v>0.018</v>
      </c>
      <c r="I455" s="42">
        <v>0.2478118532</v>
      </c>
      <c r="J455" s="43">
        <v>3.004</v>
      </c>
      <c r="K455" s="44">
        <v>0.1</v>
      </c>
      <c r="L455" s="45">
        <v>0.1</v>
      </c>
      <c r="M455" s="46">
        <v>1.0</v>
      </c>
      <c r="N455" s="35"/>
      <c r="O455" s="39">
        <f t="shared" si="590"/>
        <v>0</v>
      </c>
      <c r="P455" s="40">
        <f t="shared" si="591"/>
        <v>0</v>
      </c>
      <c r="Q455" s="41">
        <f t="shared" si="592"/>
        <v>0</v>
      </c>
      <c r="R455" s="42">
        <f t="shared" si="593"/>
        <v>0</v>
      </c>
      <c r="S455" s="42">
        <f t="shared" si="594"/>
        <v>0</v>
      </c>
      <c r="T455" s="43">
        <f t="shared" si="595"/>
        <v>0</v>
      </c>
      <c r="U455" s="44">
        <f t="shared" si="596"/>
        <v>0</v>
      </c>
      <c r="V455" s="48">
        <f t="shared" si="597"/>
        <v>0</v>
      </c>
      <c r="W455" s="49">
        <f t="shared" si="598"/>
        <v>0</v>
      </c>
      <c r="X455" s="35"/>
      <c r="Y455" s="12">
        <v>9.1</v>
      </c>
      <c r="Z455" s="39">
        <f t="shared" si="599"/>
        <v>0</v>
      </c>
      <c r="AA455" s="40">
        <f t="shared" si="600"/>
        <v>0</v>
      </c>
      <c r="AB455" s="41">
        <f t="shared" si="601"/>
        <v>0</v>
      </c>
      <c r="AC455" s="42">
        <f t="shared" si="602"/>
        <v>0</v>
      </c>
      <c r="AD455" s="42">
        <f t="shared" si="603"/>
        <v>0</v>
      </c>
      <c r="AE455" s="43">
        <f t="shared" si="604"/>
        <v>0</v>
      </c>
      <c r="AF455" s="44">
        <f t="shared" si="605"/>
        <v>0</v>
      </c>
      <c r="AG455" s="48">
        <f t="shared" si="606"/>
        <v>0</v>
      </c>
      <c r="AH455" s="49">
        <f t="shared" si="607"/>
        <v>0</v>
      </c>
    </row>
    <row r="456" ht="13.5" customHeight="1">
      <c r="A456" s="47" t="s">
        <v>121</v>
      </c>
      <c r="B456" s="12">
        <v>13.018</v>
      </c>
      <c r="C456" s="12">
        <f t="shared" si="589"/>
        <v>0.9588980554</v>
      </c>
      <c r="D456" s="12">
        <v>0.11879999999999999</v>
      </c>
      <c r="E456" s="39">
        <v>1.0</v>
      </c>
      <c r="F456" s="40">
        <v>24.0</v>
      </c>
      <c r="G456" s="41">
        <v>2200.0</v>
      </c>
      <c r="H456" s="42">
        <v>0.3</v>
      </c>
      <c r="I456" s="42">
        <v>9.305266939500001</v>
      </c>
      <c r="J456" s="43">
        <v>851.554</v>
      </c>
      <c r="K456" s="44">
        <v>3.3</v>
      </c>
      <c r="L456" s="48">
        <v>10.0</v>
      </c>
      <c r="M456" s="49">
        <v>16.9</v>
      </c>
      <c r="N456" s="35"/>
      <c r="O456" s="39">
        <f t="shared" si="590"/>
        <v>0.000113917089</v>
      </c>
      <c r="P456" s="40">
        <f t="shared" si="591"/>
        <v>0.002734010136</v>
      </c>
      <c r="Q456" s="41">
        <f t="shared" si="592"/>
        <v>0.2506175958</v>
      </c>
      <c r="R456" s="42">
        <f t="shared" si="593"/>
        <v>123030.4561</v>
      </c>
      <c r="S456" s="42">
        <f t="shared" si="594"/>
        <v>3816104.119</v>
      </c>
      <c r="T456" s="43">
        <f t="shared" si="595"/>
        <v>349223590</v>
      </c>
      <c r="U456" s="44">
        <f t="shared" si="596"/>
        <v>375926.3936</v>
      </c>
      <c r="V456" s="48">
        <f t="shared" si="597"/>
        <v>1139170.89</v>
      </c>
      <c r="W456" s="49">
        <f t="shared" si="598"/>
        <v>1925198.804</v>
      </c>
      <c r="X456" s="35"/>
      <c r="Y456" s="12">
        <v>9.1</v>
      </c>
      <c r="Z456" s="39">
        <f t="shared" si="599"/>
        <v>0.008725972304</v>
      </c>
      <c r="AA456" s="40">
        <f t="shared" si="600"/>
        <v>0.2094233353</v>
      </c>
      <c r="AB456" s="41">
        <f t="shared" si="601"/>
        <v>19.19713907</v>
      </c>
      <c r="AC456" s="42">
        <f t="shared" si="602"/>
        <v>9424050.088</v>
      </c>
      <c r="AD456" s="42">
        <f t="shared" si="603"/>
        <v>292311005.7</v>
      </c>
      <c r="AE456" s="43">
        <f t="shared" si="604"/>
        <v>26750291830</v>
      </c>
      <c r="AF456" s="44">
        <f t="shared" si="605"/>
        <v>28795708.6</v>
      </c>
      <c r="AG456" s="48">
        <f t="shared" si="606"/>
        <v>87259723.04</v>
      </c>
      <c r="AH456" s="49">
        <f t="shared" si="607"/>
        <v>147468931.9</v>
      </c>
    </row>
    <row r="457" ht="13.5" customHeight="1">
      <c r="A457" s="47" t="s">
        <v>122</v>
      </c>
      <c r="B457" s="12">
        <v>0.0</v>
      </c>
      <c r="C457" s="12">
        <f t="shared" si="589"/>
        <v>0</v>
      </c>
      <c r="D457" s="12">
        <v>0.11879999999999999</v>
      </c>
      <c r="E457" s="39">
        <v>130.0</v>
      </c>
      <c r="F457" s="40">
        <v>230.0</v>
      </c>
      <c r="G457" s="50">
        <v>420.0</v>
      </c>
      <c r="H457" s="42">
        <v>20.0</v>
      </c>
      <c r="I457" s="42">
        <v>35.2904137931</v>
      </c>
      <c r="J457" s="43">
        <v>65.554</v>
      </c>
      <c r="K457" s="44">
        <v>13.0</v>
      </c>
      <c r="L457" s="48">
        <v>500.0</v>
      </c>
      <c r="M457" s="49">
        <v>810.0</v>
      </c>
      <c r="N457" s="35"/>
      <c r="O457" s="39">
        <f t="shared" si="590"/>
        <v>0</v>
      </c>
      <c r="P457" s="40">
        <f t="shared" si="591"/>
        <v>0</v>
      </c>
      <c r="Q457" s="41">
        <f t="shared" si="592"/>
        <v>0</v>
      </c>
      <c r="R457" s="42">
        <f t="shared" si="593"/>
        <v>0</v>
      </c>
      <c r="S457" s="42">
        <f t="shared" si="594"/>
        <v>0</v>
      </c>
      <c r="T457" s="43">
        <f t="shared" si="595"/>
        <v>0</v>
      </c>
      <c r="U457" s="44">
        <f t="shared" si="596"/>
        <v>0</v>
      </c>
      <c r="V457" s="48">
        <f t="shared" si="597"/>
        <v>0</v>
      </c>
      <c r="W457" s="49">
        <f t="shared" si="598"/>
        <v>0</v>
      </c>
      <c r="X457" s="35"/>
      <c r="Y457" s="12">
        <v>9.1</v>
      </c>
      <c r="Z457" s="39">
        <f t="shared" si="599"/>
        <v>0</v>
      </c>
      <c r="AA457" s="40">
        <f t="shared" si="600"/>
        <v>0</v>
      </c>
      <c r="AB457" s="41">
        <f t="shared" si="601"/>
        <v>0</v>
      </c>
      <c r="AC457" s="42">
        <f t="shared" si="602"/>
        <v>0</v>
      </c>
      <c r="AD457" s="42">
        <f t="shared" si="603"/>
        <v>0</v>
      </c>
      <c r="AE457" s="43">
        <f t="shared" si="604"/>
        <v>0</v>
      </c>
      <c r="AF457" s="44">
        <f t="shared" si="605"/>
        <v>0</v>
      </c>
      <c r="AG457" s="48">
        <f t="shared" si="606"/>
        <v>0</v>
      </c>
      <c r="AH457" s="49">
        <f t="shared" si="607"/>
        <v>0</v>
      </c>
    </row>
    <row r="458" ht="13.5" customHeight="1">
      <c r="A458" s="32" t="s">
        <v>123</v>
      </c>
      <c r="B458" s="12">
        <v>0.0</v>
      </c>
      <c r="C458" s="12">
        <f t="shared" si="589"/>
        <v>0</v>
      </c>
      <c r="D458" s="12">
        <v>0.11879999999999999</v>
      </c>
      <c r="E458" s="39">
        <v>7.0</v>
      </c>
      <c r="F458" s="40">
        <v>11.0</v>
      </c>
      <c r="G458" s="41">
        <v>56.0</v>
      </c>
      <c r="H458" s="42">
        <v>2.0E-4</v>
      </c>
      <c r="I458" s="42">
        <v>0.11828163270000001</v>
      </c>
      <c r="J458" s="43">
        <v>1.5552000000000001</v>
      </c>
      <c r="K458" s="44">
        <v>0.3</v>
      </c>
      <c r="L458" s="48">
        <v>1.0</v>
      </c>
      <c r="M458" s="49">
        <v>1.3</v>
      </c>
      <c r="N458" s="35"/>
      <c r="O458" s="39">
        <f t="shared" si="590"/>
        <v>0</v>
      </c>
      <c r="P458" s="40">
        <f t="shared" si="591"/>
        <v>0</v>
      </c>
      <c r="Q458" s="41">
        <f t="shared" si="592"/>
        <v>0</v>
      </c>
      <c r="R458" s="42">
        <f t="shared" si="593"/>
        <v>0</v>
      </c>
      <c r="S458" s="42">
        <f t="shared" si="594"/>
        <v>0</v>
      </c>
      <c r="T458" s="43">
        <f t="shared" si="595"/>
        <v>0</v>
      </c>
      <c r="U458" s="44">
        <f t="shared" si="596"/>
        <v>0</v>
      </c>
      <c r="V458" s="48">
        <f t="shared" si="597"/>
        <v>0</v>
      </c>
      <c r="W458" s="49">
        <f t="shared" si="598"/>
        <v>0</v>
      </c>
      <c r="X458" s="35"/>
      <c r="Y458" s="12">
        <v>9.1</v>
      </c>
      <c r="Z458" s="39">
        <f t="shared" si="599"/>
        <v>0</v>
      </c>
      <c r="AA458" s="40">
        <f t="shared" si="600"/>
        <v>0</v>
      </c>
      <c r="AB458" s="41">
        <f t="shared" si="601"/>
        <v>0</v>
      </c>
      <c r="AC458" s="42">
        <f t="shared" si="602"/>
        <v>0</v>
      </c>
      <c r="AD458" s="42">
        <f t="shared" si="603"/>
        <v>0</v>
      </c>
      <c r="AE458" s="43">
        <f t="shared" si="604"/>
        <v>0</v>
      </c>
      <c r="AF458" s="44">
        <f t="shared" si="605"/>
        <v>0</v>
      </c>
      <c r="AG458" s="48">
        <f t="shared" si="606"/>
        <v>0</v>
      </c>
      <c r="AH458" s="49">
        <f t="shared" si="607"/>
        <v>0</v>
      </c>
    </row>
    <row r="459" ht="13.5" customHeight="1">
      <c r="A459" s="32" t="s">
        <v>124</v>
      </c>
      <c r="B459" s="12">
        <v>0.533</v>
      </c>
      <c r="C459" s="12">
        <f t="shared" si="589"/>
        <v>0.03926045963</v>
      </c>
      <c r="D459" s="12">
        <v>0.11879999999999999</v>
      </c>
      <c r="E459" s="39">
        <v>8.0</v>
      </c>
      <c r="F459" s="40">
        <v>12.0</v>
      </c>
      <c r="G459" s="41">
        <v>35.0</v>
      </c>
      <c r="H459" s="42">
        <v>2.0E-4</v>
      </c>
      <c r="I459" s="42">
        <v>0.11834814810000001</v>
      </c>
      <c r="J459" s="43">
        <v>1.5552000000000001</v>
      </c>
      <c r="K459" s="44">
        <v>0.3</v>
      </c>
      <c r="L459" s="48">
        <v>1.0</v>
      </c>
      <c r="M459" s="49">
        <v>1.3</v>
      </c>
      <c r="N459" s="35"/>
      <c r="O459" s="39">
        <f t="shared" si="590"/>
        <v>0.00003731314084</v>
      </c>
      <c r="P459" s="40">
        <f t="shared" si="591"/>
        <v>0.00005596971126</v>
      </c>
      <c r="Q459" s="41">
        <f t="shared" si="592"/>
        <v>0.0001632449912</v>
      </c>
      <c r="R459" s="42">
        <f t="shared" si="593"/>
        <v>3.358182675</v>
      </c>
      <c r="S459" s="42">
        <f t="shared" si="594"/>
        <v>1987.173503</v>
      </c>
      <c r="T459" s="43">
        <f t="shared" si="595"/>
        <v>26113.22848</v>
      </c>
      <c r="U459" s="44">
        <f t="shared" si="596"/>
        <v>1399.242781</v>
      </c>
      <c r="V459" s="48">
        <f t="shared" si="597"/>
        <v>4664.142605</v>
      </c>
      <c r="W459" s="49">
        <f t="shared" si="598"/>
        <v>6063.385386</v>
      </c>
      <c r="X459" s="35"/>
      <c r="Y459" s="12">
        <v>9.1</v>
      </c>
      <c r="Z459" s="39">
        <f t="shared" si="599"/>
        <v>0.002858161461</v>
      </c>
      <c r="AA459" s="40">
        <f t="shared" si="600"/>
        <v>0.004287242192</v>
      </c>
      <c r="AB459" s="41">
        <f t="shared" si="601"/>
        <v>0.01250445639</v>
      </c>
      <c r="AC459" s="42">
        <f t="shared" si="602"/>
        <v>257.2345315</v>
      </c>
      <c r="AD459" s="42">
        <f t="shared" si="603"/>
        <v>152216.1522</v>
      </c>
      <c r="AE459" s="43">
        <f t="shared" si="604"/>
        <v>2000255.717</v>
      </c>
      <c r="AF459" s="44">
        <f t="shared" si="605"/>
        <v>107181.0548</v>
      </c>
      <c r="AG459" s="48">
        <f t="shared" si="606"/>
        <v>357270.1827</v>
      </c>
      <c r="AH459" s="49">
        <f t="shared" si="607"/>
        <v>464451.2375</v>
      </c>
    </row>
    <row r="460" ht="13.5" customHeight="1">
      <c r="A460" s="32" t="s">
        <v>125</v>
      </c>
      <c r="B460" s="12">
        <v>0.02</v>
      </c>
      <c r="C460" s="12">
        <f t="shared" si="589"/>
        <v>0.001473187979</v>
      </c>
      <c r="D460" s="12">
        <v>0.11879999999999999</v>
      </c>
      <c r="E460" s="39">
        <v>18.0</v>
      </c>
      <c r="F460" s="40">
        <v>48.0</v>
      </c>
      <c r="G460" s="41">
        <v>180.0</v>
      </c>
      <c r="H460" s="42">
        <v>0.0064</v>
      </c>
      <c r="I460" s="42">
        <v>0.17932592590000002</v>
      </c>
      <c r="J460" s="43">
        <v>1.857</v>
      </c>
      <c r="K460" s="44">
        <v>0.3</v>
      </c>
      <c r="L460" s="45">
        <v>10.0</v>
      </c>
      <c r="M460" s="46">
        <v>15.0</v>
      </c>
      <c r="N460" s="35"/>
      <c r="O460" s="39">
        <f t="shared" si="590"/>
        <v>0.000003150265174</v>
      </c>
      <c r="P460" s="40">
        <f t="shared" si="591"/>
        <v>0.00000840070713</v>
      </c>
      <c r="Q460" s="41">
        <f t="shared" si="592"/>
        <v>0.00003150265174</v>
      </c>
      <c r="R460" s="42">
        <f t="shared" si="593"/>
        <v>4.032339423</v>
      </c>
      <c r="S460" s="42">
        <f t="shared" si="594"/>
        <v>112.9848438</v>
      </c>
      <c r="T460" s="43">
        <f t="shared" si="595"/>
        <v>1170.008486</v>
      </c>
      <c r="U460" s="44">
        <f t="shared" si="596"/>
        <v>52.50441956</v>
      </c>
      <c r="V460" s="48">
        <f t="shared" si="597"/>
        <v>1750.147319</v>
      </c>
      <c r="W460" s="49">
        <f t="shared" si="598"/>
        <v>2625.220978</v>
      </c>
      <c r="X460" s="35"/>
      <c r="Y460" s="12">
        <v>9.1</v>
      </c>
      <c r="Z460" s="39">
        <f t="shared" si="599"/>
        <v>0.0002413081909</v>
      </c>
      <c r="AA460" s="40">
        <f t="shared" si="600"/>
        <v>0.0006434885091</v>
      </c>
      <c r="AB460" s="41">
        <f t="shared" si="601"/>
        <v>0.002413081909</v>
      </c>
      <c r="AC460" s="42">
        <f t="shared" si="602"/>
        <v>308.8744844</v>
      </c>
      <c r="AD460" s="42">
        <f t="shared" si="603"/>
        <v>8654.562953</v>
      </c>
      <c r="AE460" s="43">
        <f t="shared" si="604"/>
        <v>89621.86211</v>
      </c>
      <c r="AF460" s="44">
        <f t="shared" si="605"/>
        <v>4021.803182</v>
      </c>
      <c r="AG460" s="48">
        <f t="shared" si="606"/>
        <v>134060.1061</v>
      </c>
      <c r="AH460" s="49">
        <f t="shared" si="607"/>
        <v>201090.1591</v>
      </c>
    </row>
    <row r="461" ht="13.5" customHeight="1">
      <c r="A461" s="32" t="s">
        <v>126</v>
      </c>
      <c r="B461" s="12">
        <v>0.0</v>
      </c>
      <c r="C461" s="12">
        <f t="shared" si="589"/>
        <v>0</v>
      </c>
      <c r="D461" s="12">
        <v>0.11879999999999999</v>
      </c>
      <c r="E461" s="39">
        <v>6.0</v>
      </c>
      <c r="F461" s="40">
        <v>38.0</v>
      </c>
      <c r="G461" s="41">
        <v>79.0</v>
      </c>
      <c r="H461" s="42">
        <v>0.0073</v>
      </c>
      <c r="I461" s="42">
        <v>0.4548123288</v>
      </c>
      <c r="J461" s="43">
        <v>2.313</v>
      </c>
      <c r="K461" s="44">
        <v>0.3</v>
      </c>
      <c r="L461" s="45">
        <v>2.5</v>
      </c>
      <c r="M461" s="46">
        <v>5.1</v>
      </c>
      <c r="N461" s="35"/>
      <c r="O461" s="39">
        <f t="shared" si="590"/>
        <v>0</v>
      </c>
      <c r="P461" s="40">
        <f t="shared" si="591"/>
        <v>0</v>
      </c>
      <c r="Q461" s="41">
        <f t="shared" si="592"/>
        <v>0</v>
      </c>
      <c r="R461" s="42">
        <f t="shared" si="593"/>
        <v>0</v>
      </c>
      <c r="S461" s="42">
        <f t="shared" si="594"/>
        <v>0</v>
      </c>
      <c r="T461" s="43">
        <f t="shared" si="595"/>
        <v>0</v>
      </c>
      <c r="U461" s="44">
        <f t="shared" si="596"/>
        <v>0</v>
      </c>
      <c r="V461" s="48">
        <f t="shared" si="597"/>
        <v>0</v>
      </c>
      <c r="W461" s="49">
        <f t="shared" si="598"/>
        <v>0</v>
      </c>
      <c r="X461" s="35"/>
      <c r="Y461" s="12">
        <v>9.1</v>
      </c>
      <c r="Z461" s="39">
        <f t="shared" si="599"/>
        <v>0</v>
      </c>
      <c r="AA461" s="40">
        <f t="shared" si="600"/>
        <v>0</v>
      </c>
      <c r="AB461" s="41">
        <f t="shared" si="601"/>
        <v>0</v>
      </c>
      <c r="AC461" s="42">
        <f t="shared" si="602"/>
        <v>0</v>
      </c>
      <c r="AD461" s="42">
        <f t="shared" si="603"/>
        <v>0</v>
      </c>
      <c r="AE461" s="43">
        <f t="shared" si="604"/>
        <v>0</v>
      </c>
      <c r="AF461" s="44">
        <f t="shared" si="605"/>
        <v>0</v>
      </c>
      <c r="AG461" s="48">
        <f t="shared" si="606"/>
        <v>0</v>
      </c>
      <c r="AH461" s="49">
        <f t="shared" si="607"/>
        <v>0</v>
      </c>
    </row>
    <row r="462" ht="13.5" customHeight="1">
      <c r="A462" s="32" t="s">
        <v>127</v>
      </c>
      <c r="B462" s="12">
        <v>0.0</v>
      </c>
      <c r="C462" s="12">
        <f t="shared" si="589"/>
        <v>0</v>
      </c>
      <c r="D462" s="12">
        <v>0.11879999999999999</v>
      </c>
      <c r="E462" s="52">
        <v>8.8</v>
      </c>
      <c r="F462" s="53">
        <v>27.0</v>
      </c>
      <c r="G462" s="54">
        <v>63.0</v>
      </c>
      <c r="H462" s="55">
        <v>0.118</v>
      </c>
      <c r="I462" s="55">
        <v>0.9284059041</v>
      </c>
      <c r="J462" s="56">
        <v>3.734</v>
      </c>
      <c r="K462" s="57">
        <v>7.8</v>
      </c>
      <c r="L462" s="58">
        <v>15.0</v>
      </c>
      <c r="M462" s="59">
        <v>19.3</v>
      </c>
      <c r="N462" s="35"/>
      <c r="O462" s="39">
        <f t="shared" si="590"/>
        <v>0</v>
      </c>
      <c r="P462" s="40">
        <f t="shared" si="591"/>
        <v>0</v>
      </c>
      <c r="Q462" s="41">
        <f t="shared" si="592"/>
        <v>0</v>
      </c>
      <c r="R462" s="42">
        <f t="shared" si="593"/>
        <v>0</v>
      </c>
      <c r="S462" s="42">
        <f t="shared" si="594"/>
        <v>0</v>
      </c>
      <c r="T462" s="43">
        <f t="shared" si="595"/>
        <v>0</v>
      </c>
      <c r="U462" s="44">
        <f t="shared" si="596"/>
        <v>0</v>
      </c>
      <c r="V462" s="48">
        <f t="shared" si="597"/>
        <v>0</v>
      </c>
      <c r="W462" s="49">
        <f t="shared" si="598"/>
        <v>0</v>
      </c>
      <c r="X462" s="35"/>
      <c r="Y462" s="12">
        <v>9.1</v>
      </c>
      <c r="Z462" s="39">
        <f t="shared" si="599"/>
        <v>0</v>
      </c>
      <c r="AA462" s="40">
        <f t="shared" si="600"/>
        <v>0</v>
      </c>
      <c r="AB462" s="41">
        <f t="shared" si="601"/>
        <v>0</v>
      </c>
      <c r="AC462" s="42">
        <f t="shared" si="602"/>
        <v>0</v>
      </c>
      <c r="AD462" s="42">
        <f t="shared" si="603"/>
        <v>0</v>
      </c>
      <c r="AE462" s="43">
        <f t="shared" si="604"/>
        <v>0</v>
      </c>
      <c r="AF462" s="44">
        <f t="shared" si="605"/>
        <v>0</v>
      </c>
      <c r="AG462" s="48">
        <f t="shared" si="606"/>
        <v>0</v>
      </c>
      <c r="AH462" s="49">
        <f t="shared" si="607"/>
        <v>0</v>
      </c>
    </row>
    <row r="463" ht="13.5" customHeight="1">
      <c r="A463" s="60" t="s">
        <v>90</v>
      </c>
      <c r="B463" s="21">
        <f>SUM(B452:B462)</f>
        <v>13.576</v>
      </c>
      <c r="C463" s="60"/>
      <c r="D463" s="60"/>
      <c r="E463" s="60"/>
      <c r="F463" s="60"/>
      <c r="G463" s="60"/>
      <c r="H463" s="60"/>
      <c r="I463" s="60"/>
      <c r="J463" s="60"/>
      <c r="K463" s="60"/>
      <c r="L463" s="60"/>
      <c r="M463" s="60"/>
      <c r="N463" s="60"/>
      <c r="O463" s="61">
        <f t="shared" ref="O463:W463" si="608">SUM(O452:O462)</f>
        <v>0.0001831266647</v>
      </c>
      <c r="P463" s="61">
        <f t="shared" si="608"/>
        <v>0.002829095639</v>
      </c>
      <c r="Q463" s="61">
        <f t="shared" si="608"/>
        <v>0.2508502341</v>
      </c>
      <c r="R463" s="61">
        <f t="shared" si="608"/>
        <v>123071.5545</v>
      </c>
      <c r="S463" s="61">
        <f t="shared" si="608"/>
        <v>3818333.438</v>
      </c>
      <c r="T463" s="61">
        <f t="shared" si="608"/>
        <v>349251305.5</v>
      </c>
      <c r="U463" s="61">
        <f t="shared" si="608"/>
        <v>377382.5162</v>
      </c>
      <c r="V463" s="61">
        <f t="shared" si="608"/>
        <v>1145602.681</v>
      </c>
      <c r="W463" s="61">
        <f t="shared" si="608"/>
        <v>1933913.662</v>
      </c>
      <c r="X463" s="60"/>
      <c r="Y463" s="35"/>
      <c r="Z463" s="61">
        <f t="shared" ref="Z463:AH463" si="609">SUM(Z452:Z462)</f>
        <v>0.0140273792</v>
      </c>
      <c r="AA463" s="61">
        <f t="shared" si="609"/>
        <v>0.2167068209</v>
      </c>
      <c r="AB463" s="61">
        <f t="shared" si="609"/>
        <v>19.21495901</v>
      </c>
      <c r="AC463" s="61">
        <f t="shared" si="609"/>
        <v>9427198.195</v>
      </c>
      <c r="AD463" s="61">
        <f t="shared" si="609"/>
        <v>292481770.1</v>
      </c>
      <c r="AE463" s="61">
        <f t="shared" si="609"/>
        <v>26752414815</v>
      </c>
      <c r="AF463" s="61">
        <f t="shared" si="609"/>
        <v>28907246.61</v>
      </c>
      <c r="AG463" s="61">
        <f t="shared" si="609"/>
        <v>87752393.93</v>
      </c>
      <c r="AH463" s="61">
        <f t="shared" si="609"/>
        <v>148136484.2</v>
      </c>
    </row>
    <row r="464" ht="13.5" customHeight="1">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c r="AA464" s="35"/>
      <c r="AB464" s="35"/>
      <c r="AC464" s="35"/>
      <c r="AD464" s="35"/>
      <c r="AE464" s="35"/>
      <c r="AF464" s="35"/>
      <c r="AG464" s="35"/>
      <c r="AH464" s="35"/>
    </row>
    <row r="465" ht="13.5" customHeight="1">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c r="AA465" s="35"/>
      <c r="AB465" s="35"/>
      <c r="AC465" s="35"/>
      <c r="AD465" s="35"/>
      <c r="AE465" s="35"/>
      <c r="AF465" s="35"/>
      <c r="AG465" s="35"/>
      <c r="AH465" s="35"/>
    </row>
    <row r="466" ht="13.5" customHeight="1">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c r="AA466" s="35"/>
      <c r="AB466" s="35"/>
      <c r="AC466" s="35"/>
      <c r="AD466" s="35"/>
      <c r="AE466" s="35"/>
      <c r="AF466" s="35"/>
      <c r="AG466" s="35"/>
      <c r="AH466" s="35"/>
    </row>
    <row r="467" ht="13.5" customHeight="1">
      <c r="A467" s="64" t="s">
        <v>44</v>
      </c>
      <c r="B467" s="35"/>
      <c r="C467" s="12"/>
      <c r="D467" s="12"/>
      <c r="E467" s="35"/>
      <c r="F467" s="35"/>
      <c r="G467" s="35"/>
      <c r="H467" s="35"/>
      <c r="I467" s="35"/>
      <c r="J467" s="35"/>
      <c r="K467" s="35"/>
      <c r="L467" s="35"/>
      <c r="M467" s="35"/>
      <c r="N467" s="35"/>
      <c r="O467" s="35"/>
      <c r="P467" s="35"/>
      <c r="Q467" s="35"/>
      <c r="R467" s="35"/>
      <c r="S467" s="35"/>
      <c r="T467" s="35"/>
      <c r="U467" s="35"/>
      <c r="V467" s="35"/>
      <c r="W467" s="35"/>
      <c r="X467" s="35"/>
      <c r="Y467" s="35"/>
      <c r="Z467" s="35"/>
      <c r="AA467" s="35"/>
      <c r="AB467" s="35"/>
      <c r="AC467" s="35"/>
      <c r="AD467" s="35"/>
      <c r="AE467" s="35"/>
      <c r="AF467" s="35"/>
      <c r="AG467" s="35"/>
      <c r="AH467" s="35"/>
    </row>
    <row r="468" ht="13.5" customHeight="1">
      <c r="A468" s="12" t="s">
        <v>105</v>
      </c>
      <c r="C468" s="12"/>
      <c r="D468" s="12"/>
      <c r="E468" s="36" t="s">
        <v>129</v>
      </c>
      <c r="F468" s="3"/>
      <c r="G468" s="4"/>
      <c r="H468" s="37" t="s">
        <v>130</v>
      </c>
      <c r="I468" s="3"/>
      <c r="J468" s="4"/>
      <c r="K468" s="38" t="s">
        <v>131</v>
      </c>
      <c r="L468" s="3"/>
      <c r="M468" s="4"/>
      <c r="N468" s="35"/>
      <c r="O468" s="36" t="s">
        <v>110</v>
      </c>
      <c r="P468" s="3"/>
      <c r="Q468" s="4"/>
      <c r="R468" s="37" t="s">
        <v>111</v>
      </c>
      <c r="S468" s="3"/>
      <c r="T468" s="4"/>
      <c r="U468" s="38" t="s">
        <v>112</v>
      </c>
      <c r="V468" s="3"/>
      <c r="W468" s="4"/>
      <c r="X468" s="35"/>
      <c r="Y468" s="35"/>
      <c r="Z468" s="36" t="s">
        <v>110</v>
      </c>
      <c r="AA468" s="3"/>
      <c r="AB468" s="4"/>
      <c r="AC468" s="37" t="s">
        <v>111</v>
      </c>
      <c r="AD468" s="3"/>
      <c r="AE468" s="4"/>
      <c r="AF468" s="38" t="s">
        <v>112</v>
      </c>
      <c r="AG468" s="3"/>
      <c r="AH468" s="4"/>
    </row>
    <row r="469" ht="13.5" customHeight="1">
      <c r="A469" s="12" t="s">
        <v>94</v>
      </c>
      <c r="B469" s="12" t="s">
        <v>114</v>
      </c>
      <c r="C469" s="12" t="s">
        <v>115</v>
      </c>
      <c r="D469" s="12"/>
      <c r="E469" s="39" t="s">
        <v>12</v>
      </c>
      <c r="F469" s="40" t="s">
        <v>13</v>
      </c>
      <c r="G469" s="41" t="s">
        <v>14</v>
      </c>
      <c r="H469" s="42" t="s">
        <v>12</v>
      </c>
      <c r="I469" s="42" t="s">
        <v>13</v>
      </c>
      <c r="J469" s="43" t="s">
        <v>14</v>
      </c>
      <c r="K469" s="44" t="s">
        <v>12</v>
      </c>
      <c r="L469" s="45" t="s">
        <v>116</v>
      </c>
      <c r="M469" s="46" t="s">
        <v>14</v>
      </c>
      <c r="N469" s="35"/>
      <c r="O469" s="39" t="s">
        <v>12</v>
      </c>
      <c r="P469" s="40" t="s">
        <v>13</v>
      </c>
      <c r="Q469" s="41" t="s">
        <v>14</v>
      </c>
      <c r="R469" s="42" t="s">
        <v>12</v>
      </c>
      <c r="S469" s="42" t="s">
        <v>13</v>
      </c>
      <c r="T469" s="43" t="s">
        <v>14</v>
      </c>
      <c r="U469" s="44" t="s">
        <v>12</v>
      </c>
      <c r="V469" s="45" t="s">
        <v>116</v>
      </c>
      <c r="W469" s="46" t="s">
        <v>14</v>
      </c>
      <c r="X469" s="35"/>
      <c r="Y469" s="35"/>
      <c r="Z469" s="39" t="s">
        <v>12</v>
      </c>
      <c r="AA469" s="40" t="s">
        <v>13</v>
      </c>
      <c r="AB469" s="41" t="s">
        <v>14</v>
      </c>
      <c r="AC469" s="42" t="s">
        <v>12</v>
      </c>
      <c r="AD469" s="42" t="s">
        <v>13</v>
      </c>
      <c r="AE469" s="43" t="s">
        <v>14</v>
      </c>
      <c r="AF469" s="44" t="s">
        <v>12</v>
      </c>
      <c r="AG469" s="45" t="s">
        <v>116</v>
      </c>
      <c r="AH469" s="46" t="s">
        <v>14</v>
      </c>
    </row>
    <row r="470" ht="13.5" customHeight="1">
      <c r="A470" s="47" t="s">
        <v>117</v>
      </c>
      <c r="B470" s="51">
        <v>2.848</v>
      </c>
      <c r="C470" s="12">
        <f t="shared" ref="C470:C480" si="610">B470/$B$481</f>
        <v>0.5080271138</v>
      </c>
      <c r="D470" s="12">
        <v>0.11879999999999999</v>
      </c>
      <c r="E470" s="39">
        <v>740.0</v>
      </c>
      <c r="F470" s="40">
        <v>820.0</v>
      </c>
      <c r="G470" s="41">
        <v>910.0</v>
      </c>
      <c r="H470" s="42">
        <v>0.079</v>
      </c>
      <c r="I470" s="42">
        <v>1.1480588235000002</v>
      </c>
      <c r="J470" s="43">
        <v>3.654</v>
      </c>
      <c r="K470" s="44">
        <v>0.2</v>
      </c>
      <c r="L470" s="48">
        <v>5.0</v>
      </c>
      <c r="M470" s="49">
        <v>15.0</v>
      </c>
      <c r="N470" s="35"/>
      <c r="O470" s="39">
        <f t="shared" ref="O470:O480" si="611">C470*D470*E470*10^(-3)</f>
        <v>0.04466167963</v>
      </c>
      <c r="P470" s="40">
        <f t="shared" ref="P470:P480" si="612">C470*D470*F470*10^(-3)</f>
        <v>0.04948996932</v>
      </c>
      <c r="Q470" s="41">
        <f t="shared" ref="Q470:Q480" si="613">C470*D470*G470*10^(-3)</f>
        <v>0.05492179522</v>
      </c>
      <c r="R470" s="42">
        <f t="shared" ref="R470:R480" si="614">(C470*D470*H470*3.6*10^(-3))*10^(9)</f>
        <v>17164.56985</v>
      </c>
      <c r="S470" s="42">
        <f t="shared" ref="S470:S480" si="615">(C470*D470*I470*3.6*10^(-3))*10^(9)</f>
        <v>249442.2261</v>
      </c>
      <c r="T470" s="43">
        <f t="shared" ref="T470:T480" si="616">(C470*D470*J470*3.6*10^(-3))*10^(9)</f>
        <v>793915.6737</v>
      </c>
      <c r="U470" s="44">
        <f t="shared" ref="U470:U480" si="617">C470*D470*10^(-3)*K470*10^9</f>
        <v>12070.72422</v>
      </c>
      <c r="V470" s="48">
        <f t="shared" ref="V470:V480" si="618">C470*D470*10^(-3)*L470*10^9</f>
        <v>301768.1056</v>
      </c>
      <c r="W470" s="49">
        <f t="shared" ref="W470:W480" si="619">C470*D470*10^(-3)*M470*10^9</f>
        <v>905304.3168</v>
      </c>
      <c r="X470" s="35"/>
      <c r="Y470" s="12">
        <v>6.5</v>
      </c>
      <c r="Z470" s="39">
        <f t="shared" ref="Z470:Z480" si="620">C470*Y470*E470*10^(-3)</f>
        <v>2.443610417</v>
      </c>
      <c r="AA470" s="40">
        <f t="shared" ref="AA470:AA480" si="621">C470*Y470*F470*10^(-3)</f>
        <v>2.707784517</v>
      </c>
      <c r="AB470" s="41">
        <f t="shared" ref="AB470:AB480" si="622">C470*Y470*G470*10^(-3)</f>
        <v>3.004980378</v>
      </c>
      <c r="AC470" s="42">
        <f t="shared" ref="AC470:AC480" si="623">(C470*Y470*H470*3.6*10^(-3))*10^(9)</f>
        <v>939138.9226</v>
      </c>
      <c r="AD470" s="42">
        <f t="shared" ref="AD470:AD480" si="624">(C470*Y470*I470*3.6*10^(-3))*10^(9)</f>
        <v>13647933.25</v>
      </c>
      <c r="AE470" s="43">
        <f t="shared" ref="AE470:AE480" si="625">(C470*Y470*J470*3.6*10^(-3))*10^(9)</f>
        <v>43438147.13</v>
      </c>
      <c r="AF470" s="44">
        <f t="shared" ref="AF470:AF480" si="626">C470*Y470*10^(-3)*K470*10^9</f>
        <v>660435.2479</v>
      </c>
      <c r="AG470" s="48">
        <f t="shared" ref="AG470:AG480" si="627">C470*Y470*10^(-3)*L470*10^9</f>
        <v>16510881.2</v>
      </c>
      <c r="AH470" s="49">
        <f t="shared" ref="AH470:AH480" si="628">C470*Y470*10^(-3)*M470*10^9</f>
        <v>49532643.6</v>
      </c>
    </row>
    <row r="471" ht="13.5" customHeight="1">
      <c r="A471" s="47" t="s">
        <v>118</v>
      </c>
      <c r="B471" s="51">
        <v>0.047</v>
      </c>
      <c r="C471" s="12">
        <f t="shared" si="610"/>
        <v>0.00838387442</v>
      </c>
      <c r="D471" s="12">
        <v>0.11879999999999999</v>
      </c>
      <c r="E471" s="39">
        <v>657.0</v>
      </c>
      <c r="F471" s="40">
        <v>702.0</v>
      </c>
      <c r="G471" s="41">
        <v>866.0</v>
      </c>
      <c r="H471" s="42">
        <v>0.214</v>
      </c>
      <c r="I471" s="42">
        <v>0.82</v>
      </c>
      <c r="J471" s="43">
        <v>2.7439999999999998</v>
      </c>
      <c r="K471" s="44">
        <v>0.1</v>
      </c>
      <c r="L471" s="45">
        <v>0.4</v>
      </c>
      <c r="M471" s="46">
        <v>0.6</v>
      </c>
      <c r="N471" s="35"/>
      <c r="O471" s="39">
        <f t="shared" si="611"/>
        <v>0.0006543748127</v>
      </c>
      <c r="P471" s="40">
        <f t="shared" si="612"/>
        <v>0.0006991950054</v>
      </c>
      <c r="Q471" s="41">
        <f t="shared" si="613"/>
        <v>0.0008625397075</v>
      </c>
      <c r="R471" s="42">
        <f t="shared" si="614"/>
        <v>767.3216982</v>
      </c>
      <c r="S471" s="42">
        <f t="shared" si="615"/>
        <v>2940.204638</v>
      </c>
      <c r="T471" s="43">
        <f t="shared" si="616"/>
        <v>9838.928691</v>
      </c>
      <c r="U471" s="44">
        <f t="shared" si="617"/>
        <v>99.60042811</v>
      </c>
      <c r="V471" s="48">
        <f t="shared" si="618"/>
        <v>398.4017125</v>
      </c>
      <c r="W471" s="49">
        <f t="shared" si="619"/>
        <v>597.6025687</v>
      </c>
      <c r="X471" s="35"/>
      <c r="Y471" s="12">
        <v>6.5</v>
      </c>
      <c r="Z471" s="39">
        <f t="shared" si="620"/>
        <v>0.03580333571</v>
      </c>
      <c r="AA471" s="40">
        <f t="shared" si="621"/>
        <v>0.03825561898</v>
      </c>
      <c r="AB471" s="41">
        <f t="shared" si="622"/>
        <v>0.04719282911</v>
      </c>
      <c r="AC471" s="42">
        <f t="shared" si="623"/>
        <v>41983.08955</v>
      </c>
      <c r="AD471" s="42">
        <f t="shared" si="624"/>
        <v>160869.7824</v>
      </c>
      <c r="AE471" s="43">
        <f t="shared" si="625"/>
        <v>538325.223</v>
      </c>
      <c r="AF471" s="44">
        <f t="shared" si="626"/>
        <v>5449.518373</v>
      </c>
      <c r="AG471" s="48">
        <f t="shared" si="627"/>
        <v>21798.07349</v>
      </c>
      <c r="AH471" s="49">
        <f t="shared" si="628"/>
        <v>32697.11024</v>
      </c>
    </row>
    <row r="472" ht="13.5" customHeight="1">
      <c r="A472" s="47" t="s">
        <v>119</v>
      </c>
      <c r="B472" s="51">
        <v>0.746</v>
      </c>
      <c r="C472" s="12">
        <f t="shared" si="610"/>
        <v>0.1330717089</v>
      </c>
      <c r="D472" s="12">
        <v>0.11879999999999999</v>
      </c>
      <c r="E472" s="39">
        <v>410.0</v>
      </c>
      <c r="F472" s="40">
        <v>490.0</v>
      </c>
      <c r="G472" s="41">
        <v>650.0</v>
      </c>
      <c r="H472" s="42">
        <v>0.076</v>
      </c>
      <c r="I472" s="42">
        <v>0.5820000000000001</v>
      </c>
      <c r="J472" s="43">
        <v>2.794</v>
      </c>
      <c r="K472" s="44">
        <v>0.1</v>
      </c>
      <c r="L472" s="45">
        <v>0.2</v>
      </c>
      <c r="M472" s="46">
        <v>1.0</v>
      </c>
      <c r="N472" s="35"/>
      <c r="O472" s="39">
        <f t="shared" si="611"/>
        <v>0.006481656796</v>
      </c>
      <c r="P472" s="40">
        <f t="shared" si="612"/>
        <v>0.007746370318</v>
      </c>
      <c r="Q472" s="41">
        <f t="shared" si="613"/>
        <v>0.01027579736</v>
      </c>
      <c r="R472" s="42">
        <f t="shared" si="614"/>
        <v>4325.320243</v>
      </c>
      <c r="S472" s="42">
        <f t="shared" si="615"/>
        <v>33122.84712</v>
      </c>
      <c r="T472" s="43">
        <f t="shared" si="616"/>
        <v>159012.431</v>
      </c>
      <c r="U472" s="44">
        <f t="shared" si="617"/>
        <v>1580.891902</v>
      </c>
      <c r="V472" s="48">
        <f t="shared" si="618"/>
        <v>3161.783803</v>
      </c>
      <c r="W472" s="49">
        <f t="shared" si="619"/>
        <v>15808.91902</v>
      </c>
      <c r="X472" s="35"/>
      <c r="Y472" s="12">
        <v>6.5</v>
      </c>
      <c r="Z472" s="39">
        <f t="shared" si="620"/>
        <v>0.3546361042</v>
      </c>
      <c r="AA472" s="40">
        <f t="shared" si="621"/>
        <v>0.4238333928</v>
      </c>
      <c r="AB472" s="41">
        <f t="shared" si="622"/>
        <v>0.56222797</v>
      </c>
      <c r="AC472" s="42">
        <f t="shared" si="623"/>
        <v>236654.7271</v>
      </c>
      <c r="AD472" s="42">
        <f t="shared" si="624"/>
        <v>1812276.989</v>
      </c>
      <c r="AE472" s="43">
        <f t="shared" si="625"/>
        <v>8700175.098</v>
      </c>
      <c r="AF472" s="44">
        <f t="shared" si="626"/>
        <v>86496.61077</v>
      </c>
      <c r="AG472" s="48">
        <f t="shared" si="627"/>
        <v>172993.2215</v>
      </c>
      <c r="AH472" s="49">
        <f t="shared" si="628"/>
        <v>864966.1077</v>
      </c>
    </row>
    <row r="473" ht="13.5" customHeight="1">
      <c r="A473" s="47" t="s">
        <v>120</v>
      </c>
      <c r="B473" s="51">
        <v>0.0</v>
      </c>
      <c r="C473" s="12">
        <f t="shared" si="610"/>
        <v>0</v>
      </c>
      <c r="D473" s="12">
        <v>0.11879999999999999</v>
      </c>
      <c r="E473" s="39">
        <v>3.7</v>
      </c>
      <c r="F473" s="40">
        <v>12.0</v>
      </c>
      <c r="G473" s="41">
        <v>110.0</v>
      </c>
      <c r="H473" s="42">
        <v>0.018</v>
      </c>
      <c r="I473" s="42">
        <v>0.2478118532</v>
      </c>
      <c r="J473" s="43">
        <v>3.004</v>
      </c>
      <c r="K473" s="44">
        <v>0.1</v>
      </c>
      <c r="L473" s="45">
        <v>0.1</v>
      </c>
      <c r="M473" s="46">
        <v>1.0</v>
      </c>
      <c r="N473" s="35"/>
      <c r="O473" s="39">
        <f t="shared" si="611"/>
        <v>0</v>
      </c>
      <c r="P473" s="40">
        <f t="shared" si="612"/>
        <v>0</v>
      </c>
      <c r="Q473" s="41">
        <f t="shared" si="613"/>
        <v>0</v>
      </c>
      <c r="R473" s="42">
        <f t="shared" si="614"/>
        <v>0</v>
      </c>
      <c r="S473" s="42">
        <f t="shared" si="615"/>
        <v>0</v>
      </c>
      <c r="T473" s="43">
        <f t="shared" si="616"/>
        <v>0</v>
      </c>
      <c r="U473" s="44">
        <f t="shared" si="617"/>
        <v>0</v>
      </c>
      <c r="V473" s="48">
        <f t="shared" si="618"/>
        <v>0</v>
      </c>
      <c r="W473" s="49">
        <f t="shared" si="619"/>
        <v>0</v>
      </c>
      <c r="X473" s="35"/>
      <c r="Y473" s="12">
        <v>6.5</v>
      </c>
      <c r="Z473" s="39">
        <f t="shared" si="620"/>
        <v>0</v>
      </c>
      <c r="AA473" s="40">
        <f t="shared" si="621"/>
        <v>0</v>
      </c>
      <c r="AB473" s="41">
        <f t="shared" si="622"/>
        <v>0</v>
      </c>
      <c r="AC473" s="42">
        <f t="shared" si="623"/>
        <v>0</v>
      </c>
      <c r="AD473" s="42">
        <f t="shared" si="624"/>
        <v>0</v>
      </c>
      <c r="AE473" s="43">
        <f t="shared" si="625"/>
        <v>0</v>
      </c>
      <c r="AF473" s="44">
        <f t="shared" si="626"/>
        <v>0</v>
      </c>
      <c r="AG473" s="48">
        <f t="shared" si="627"/>
        <v>0</v>
      </c>
      <c r="AH473" s="49">
        <f t="shared" si="628"/>
        <v>0</v>
      </c>
    </row>
    <row r="474" ht="13.5" customHeight="1">
      <c r="A474" s="47" t="s">
        <v>121</v>
      </c>
      <c r="B474" s="51">
        <v>1.791</v>
      </c>
      <c r="C474" s="12">
        <f t="shared" si="610"/>
        <v>0.3194791295</v>
      </c>
      <c r="D474" s="12">
        <v>0.11879999999999999</v>
      </c>
      <c r="E474" s="39">
        <v>1.0</v>
      </c>
      <c r="F474" s="40">
        <v>24.0</v>
      </c>
      <c r="G474" s="41">
        <v>2200.0</v>
      </c>
      <c r="H474" s="42">
        <v>0.3</v>
      </c>
      <c r="I474" s="42">
        <v>9.305266939500001</v>
      </c>
      <c r="J474" s="43">
        <v>851.554</v>
      </c>
      <c r="K474" s="44">
        <v>3.3</v>
      </c>
      <c r="L474" s="48">
        <v>10.0</v>
      </c>
      <c r="M474" s="49">
        <v>16.9</v>
      </c>
      <c r="N474" s="35"/>
      <c r="O474" s="39">
        <f t="shared" si="611"/>
        <v>0.00003795412059</v>
      </c>
      <c r="P474" s="40">
        <f t="shared" si="612"/>
        <v>0.000910898894</v>
      </c>
      <c r="Q474" s="41">
        <f t="shared" si="613"/>
        <v>0.08349906529</v>
      </c>
      <c r="R474" s="42">
        <f t="shared" si="614"/>
        <v>40990.45023</v>
      </c>
      <c r="S474" s="42">
        <f t="shared" si="615"/>
        <v>1271423.605</v>
      </c>
      <c r="T474" s="43">
        <f t="shared" si="616"/>
        <v>116351939.5</v>
      </c>
      <c r="U474" s="44">
        <f t="shared" si="617"/>
        <v>125248.5979</v>
      </c>
      <c r="V474" s="48">
        <f t="shared" si="618"/>
        <v>379541.2059</v>
      </c>
      <c r="W474" s="49">
        <f t="shared" si="619"/>
        <v>641424.6379</v>
      </c>
      <c r="X474" s="35"/>
      <c r="Y474" s="12">
        <v>6.5</v>
      </c>
      <c r="Z474" s="39">
        <f t="shared" si="620"/>
        <v>0.002076614342</v>
      </c>
      <c r="AA474" s="40">
        <f t="shared" si="621"/>
        <v>0.0498387442</v>
      </c>
      <c r="AB474" s="41">
        <f t="shared" si="622"/>
        <v>4.568551552</v>
      </c>
      <c r="AC474" s="42">
        <f t="shared" si="623"/>
        <v>2242743.489</v>
      </c>
      <c r="AD474" s="42">
        <f t="shared" si="624"/>
        <v>69564422.81</v>
      </c>
      <c r="AE474" s="43">
        <f t="shared" si="625"/>
        <v>6366057297</v>
      </c>
      <c r="AF474" s="44">
        <f t="shared" si="626"/>
        <v>6852827.328</v>
      </c>
      <c r="AG474" s="48">
        <f t="shared" si="627"/>
        <v>20766143.42</v>
      </c>
      <c r="AH474" s="49">
        <f t="shared" si="628"/>
        <v>35094782.38</v>
      </c>
    </row>
    <row r="475" ht="13.5" customHeight="1">
      <c r="A475" s="47" t="s">
        <v>122</v>
      </c>
      <c r="B475" s="51">
        <v>0.054</v>
      </c>
      <c r="C475" s="12">
        <f t="shared" si="610"/>
        <v>0.009632536568</v>
      </c>
      <c r="D475" s="12">
        <v>0.11879999999999999</v>
      </c>
      <c r="E475" s="39">
        <v>130.0</v>
      </c>
      <c r="F475" s="40">
        <v>230.0</v>
      </c>
      <c r="G475" s="50">
        <v>420.0</v>
      </c>
      <c r="H475" s="42">
        <v>20.0</v>
      </c>
      <c r="I475" s="42">
        <v>35.2904137931</v>
      </c>
      <c r="J475" s="43">
        <v>65.554</v>
      </c>
      <c r="K475" s="44">
        <v>13.0</v>
      </c>
      <c r="L475" s="48">
        <v>500.0</v>
      </c>
      <c r="M475" s="49">
        <v>810.0</v>
      </c>
      <c r="N475" s="35"/>
      <c r="O475" s="39">
        <f t="shared" si="611"/>
        <v>0.0001487648948</v>
      </c>
      <c r="P475" s="40">
        <f t="shared" si="612"/>
        <v>0.0002631994292</v>
      </c>
      <c r="Q475" s="41">
        <f t="shared" si="613"/>
        <v>0.0004806250446</v>
      </c>
      <c r="R475" s="42">
        <f t="shared" si="614"/>
        <v>82392.86479</v>
      </c>
      <c r="S475" s="42">
        <f t="shared" si="615"/>
        <v>145383.9146</v>
      </c>
      <c r="T475" s="43">
        <f t="shared" si="616"/>
        <v>270059.0929</v>
      </c>
      <c r="U475" s="44">
        <f t="shared" si="617"/>
        <v>14876.48948</v>
      </c>
      <c r="V475" s="48">
        <f t="shared" si="618"/>
        <v>572172.6721</v>
      </c>
      <c r="W475" s="49">
        <f t="shared" si="619"/>
        <v>926919.7289</v>
      </c>
      <c r="X475" s="35"/>
      <c r="Y475" s="12">
        <v>6.5</v>
      </c>
      <c r="Z475" s="39">
        <f t="shared" si="620"/>
        <v>0.0081394934</v>
      </c>
      <c r="AA475" s="40">
        <f t="shared" si="621"/>
        <v>0.01440064217</v>
      </c>
      <c r="AB475" s="41">
        <f t="shared" si="622"/>
        <v>0.02629682483</v>
      </c>
      <c r="AC475" s="42">
        <f t="shared" si="623"/>
        <v>4508027.114</v>
      </c>
      <c r="AD475" s="42">
        <f t="shared" si="624"/>
        <v>7954507.112</v>
      </c>
      <c r="AE475" s="43">
        <f t="shared" si="625"/>
        <v>14775960.47</v>
      </c>
      <c r="AF475" s="44">
        <f t="shared" si="626"/>
        <v>813949.34</v>
      </c>
      <c r="AG475" s="48">
        <f t="shared" si="627"/>
        <v>31305743.85</v>
      </c>
      <c r="AH475" s="49">
        <f t="shared" si="628"/>
        <v>50715305.03</v>
      </c>
    </row>
    <row r="476" ht="13.5" customHeight="1">
      <c r="A476" s="32" t="s">
        <v>123</v>
      </c>
      <c r="B476" s="51">
        <v>0.0</v>
      </c>
      <c r="C476" s="12">
        <f t="shared" si="610"/>
        <v>0</v>
      </c>
      <c r="D476" s="12">
        <v>0.11879999999999999</v>
      </c>
      <c r="E476" s="39">
        <v>7.0</v>
      </c>
      <c r="F476" s="40">
        <v>11.0</v>
      </c>
      <c r="G476" s="41">
        <v>56.0</v>
      </c>
      <c r="H476" s="42">
        <v>2.0E-4</v>
      </c>
      <c r="I476" s="42">
        <v>0.11828163270000001</v>
      </c>
      <c r="J476" s="43">
        <v>1.5552000000000001</v>
      </c>
      <c r="K476" s="44">
        <v>0.3</v>
      </c>
      <c r="L476" s="48">
        <v>1.0</v>
      </c>
      <c r="M476" s="49">
        <v>1.3</v>
      </c>
      <c r="N476" s="35"/>
      <c r="O476" s="39">
        <f t="shared" si="611"/>
        <v>0</v>
      </c>
      <c r="P476" s="40">
        <f t="shared" si="612"/>
        <v>0</v>
      </c>
      <c r="Q476" s="41">
        <f t="shared" si="613"/>
        <v>0</v>
      </c>
      <c r="R476" s="42">
        <f t="shared" si="614"/>
        <v>0</v>
      </c>
      <c r="S476" s="42">
        <f t="shared" si="615"/>
        <v>0</v>
      </c>
      <c r="T476" s="43">
        <f t="shared" si="616"/>
        <v>0</v>
      </c>
      <c r="U476" s="44">
        <f t="shared" si="617"/>
        <v>0</v>
      </c>
      <c r="V476" s="48">
        <f t="shared" si="618"/>
        <v>0</v>
      </c>
      <c r="W476" s="49">
        <f t="shared" si="619"/>
        <v>0</v>
      </c>
      <c r="X476" s="35"/>
      <c r="Y476" s="12">
        <v>6.5</v>
      </c>
      <c r="Z476" s="39">
        <f t="shared" si="620"/>
        <v>0</v>
      </c>
      <c r="AA476" s="40">
        <f t="shared" si="621"/>
        <v>0</v>
      </c>
      <c r="AB476" s="41">
        <f t="shared" si="622"/>
        <v>0</v>
      </c>
      <c r="AC476" s="42">
        <f t="shared" si="623"/>
        <v>0</v>
      </c>
      <c r="AD476" s="42">
        <f t="shared" si="624"/>
        <v>0</v>
      </c>
      <c r="AE476" s="43">
        <f t="shared" si="625"/>
        <v>0</v>
      </c>
      <c r="AF476" s="44">
        <f t="shared" si="626"/>
        <v>0</v>
      </c>
      <c r="AG476" s="48">
        <f t="shared" si="627"/>
        <v>0</v>
      </c>
      <c r="AH476" s="49">
        <f t="shared" si="628"/>
        <v>0</v>
      </c>
    </row>
    <row r="477" ht="13.5" customHeight="1">
      <c r="A477" s="32" t="s">
        <v>124</v>
      </c>
      <c r="B477" s="51">
        <v>0.097</v>
      </c>
      <c r="C477" s="12">
        <f t="shared" si="610"/>
        <v>0.01730288976</v>
      </c>
      <c r="D477" s="12">
        <v>0.11879999999999999</v>
      </c>
      <c r="E477" s="39">
        <v>8.0</v>
      </c>
      <c r="F477" s="40">
        <v>12.0</v>
      </c>
      <c r="G477" s="41">
        <v>35.0</v>
      </c>
      <c r="H477" s="42">
        <v>2.0E-4</v>
      </c>
      <c r="I477" s="42">
        <v>0.11834814810000001</v>
      </c>
      <c r="J477" s="43">
        <v>1.5552000000000001</v>
      </c>
      <c r="K477" s="44">
        <v>0.3</v>
      </c>
      <c r="L477" s="48">
        <v>1.0</v>
      </c>
      <c r="M477" s="49">
        <v>1.3</v>
      </c>
      <c r="N477" s="35"/>
      <c r="O477" s="39">
        <f t="shared" si="611"/>
        <v>0.00001644466643</v>
      </c>
      <c r="P477" s="40">
        <f t="shared" si="612"/>
        <v>0.00002466699964</v>
      </c>
      <c r="Q477" s="41">
        <f t="shared" si="613"/>
        <v>0.00007194541563</v>
      </c>
      <c r="R477" s="42">
        <f t="shared" si="614"/>
        <v>1.480019979</v>
      </c>
      <c r="S477" s="42">
        <f t="shared" si="615"/>
        <v>875.7881181</v>
      </c>
      <c r="T477" s="43">
        <f t="shared" si="616"/>
        <v>11508.63535</v>
      </c>
      <c r="U477" s="44">
        <f t="shared" si="617"/>
        <v>616.6749911</v>
      </c>
      <c r="V477" s="48">
        <f t="shared" si="618"/>
        <v>2055.583304</v>
      </c>
      <c r="W477" s="49">
        <f t="shared" si="619"/>
        <v>2672.258295</v>
      </c>
      <c r="X477" s="35"/>
      <c r="Y477" s="12">
        <v>6.5</v>
      </c>
      <c r="Z477" s="39">
        <f t="shared" si="620"/>
        <v>0.0008997502676</v>
      </c>
      <c r="AA477" s="40">
        <f t="shared" si="621"/>
        <v>0.001349625401</v>
      </c>
      <c r="AB477" s="41">
        <f t="shared" si="622"/>
        <v>0.003936407421</v>
      </c>
      <c r="AC477" s="42">
        <f t="shared" si="623"/>
        <v>80.97752408</v>
      </c>
      <c r="AD477" s="42">
        <f t="shared" si="624"/>
        <v>47917.70006</v>
      </c>
      <c r="AE477" s="43">
        <f t="shared" si="625"/>
        <v>629681.2273</v>
      </c>
      <c r="AF477" s="44">
        <f t="shared" si="626"/>
        <v>33740.63503</v>
      </c>
      <c r="AG477" s="48">
        <f t="shared" si="627"/>
        <v>112468.7834</v>
      </c>
      <c r="AH477" s="49">
        <f t="shared" si="628"/>
        <v>146209.4185</v>
      </c>
    </row>
    <row r="478" ht="13.5" customHeight="1">
      <c r="A478" s="32" t="s">
        <v>125</v>
      </c>
      <c r="B478" s="51">
        <v>0.023</v>
      </c>
      <c r="C478" s="12">
        <f t="shared" si="610"/>
        <v>0.004102747057</v>
      </c>
      <c r="D478" s="12">
        <v>0.11879999999999999</v>
      </c>
      <c r="E478" s="39">
        <v>18.0</v>
      </c>
      <c r="F478" s="40">
        <v>48.0</v>
      </c>
      <c r="G478" s="41">
        <v>180.0</v>
      </c>
      <c r="H478" s="42">
        <v>0.0064</v>
      </c>
      <c r="I478" s="42">
        <v>0.17932592590000002</v>
      </c>
      <c r="J478" s="43">
        <v>1.857</v>
      </c>
      <c r="K478" s="44">
        <v>0.3</v>
      </c>
      <c r="L478" s="45">
        <v>10.0</v>
      </c>
      <c r="M478" s="46">
        <v>15.0</v>
      </c>
      <c r="N478" s="35"/>
      <c r="O478" s="39">
        <f t="shared" si="611"/>
        <v>0.000008773314306</v>
      </c>
      <c r="P478" s="40">
        <f t="shared" si="612"/>
        <v>0.00002339550482</v>
      </c>
      <c r="Q478" s="41">
        <f t="shared" si="613"/>
        <v>0.00008773314306</v>
      </c>
      <c r="R478" s="42">
        <f t="shared" si="614"/>
        <v>11.22984231</v>
      </c>
      <c r="S478" s="42">
        <f t="shared" si="615"/>
        <v>314.6565422</v>
      </c>
      <c r="T478" s="43">
        <f t="shared" si="616"/>
        <v>3258.408933</v>
      </c>
      <c r="U478" s="44">
        <f t="shared" si="617"/>
        <v>146.2219051</v>
      </c>
      <c r="V478" s="48">
        <f t="shared" si="618"/>
        <v>4874.063503</v>
      </c>
      <c r="W478" s="49">
        <f t="shared" si="619"/>
        <v>7311.095255</v>
      </c>
      <c r="X478" s="35"/>
      <c r="Y478" s="12">
        <v>6.5</v>
      </c>
      <c r="Z478" s="39">
        <f t="shared" si="620"/>
        <v>0.0004800214056</v>
      </c>
      <c r="AA478" s="40">
        <f t="shared" si="621"/>
        <v>0.001280057082</v>
      </c>
      <c r="AB478" s="41">
        <f t="shared" si="622"/>
        <v>0.004800214056</v>
      </c>
      <c r="AC478" s="42">
        <f t="shared" si="623"/>
        <v>614.4273992</v>
      </c>
      <c r="AD478" s="42">
        <f t="shared" si="624"/>
        <v>17216.0566</v>
      </c>
      <c r="AE478" s="43">
        <f t="shared" si="625"/>
        <v>178279.9501</v>
      </c>
      <c r="AF478" s="44">
        <f t="shared" si="626"/>
        <v>8000.356761</v>
      </c>
      <c r="AG478" s="48">
        <f t="shared" si="627"/>
        <v>266678.5587</v>
      </c>
      <c r="AH478" s="49">
        <f t="shared" si="628"/>
        <v>400017.838</v>
      </c>
    </row>
    <row r="479" ht="13.5" customHeight="1">
      <c r="A479" s="32" t="s">
        <v>126</v>
      </c>
      <c r="B479" s="51">
        <v>0.0</v>
      </c>
      <c r="C479" s="12">
        <f t="shared" si="610"/>
        <v>0</v>
      </c>
      <c r="D479" s="12">
        <v>0.11879999999999999</v>
      </c>
      <c r="E479" s="39">
        <v>6.0</v>
      </c>
      <c r="F479" s="40">
        <v>38.0</v>
      </c>
      <c r="G479" s="41">
        <v>79.0</v>
      </c>
      <c r="H479" s="42">
        <v>0.0073</v>
      </c>
      <c r="I479" s="42">
        <v>0.4548123288</v>
      </c>
      <c r="J479" s="43">
        <v>2.313</v>
      </c>
      <c r="K479" s="44">
        <v>0.3</v>
      </c>
      <c r="L479" s="45">
        <v>2.5</v>
      </c>
      <c r="M479" s="46">
        <v>5.1</v>
      </c>
      <c r="N479" s="35"/>
      <c r="O479" s="39">
        <f t="shared" si="611"/>
        <v>0</v>
      </c>
      <c r="P479" s="40">
        <f t="shared" si="612"/>
        <v>0</v>
      </c>
      <c r="Q479" s="41">
        <f t="shared" si="613"/>
        <v>0</v>
      </c>
      <c r="R479" s="42">
        <f t="shared" si="614"/>
        <v>0</v>
      </c>
      <c r="S479" s="42">
        <f t="shared" si="615"/>
        <v>0</v>
      </c>
      <c r="T479" s="43">
        <f t="shared" si="616"/>
        <v>0</v>
      </c>
      <c r="U479" s="44">
        <f t="shared" si="617"/>
        <v>0</v>
      </c>
      <c r="V479" s="48">
        <f t="shared" si="618"/>
        <v>0</v>
      </c>
      <c r="W479" s="49">
        <f t="shared" si="619"/>
        <v>0</v>
      </c>
      <c r="X479" s="35"/>
      <c r="Y479" s="12">
        <v>6.5</v>
      </c>
      <c r="Z479" s="39">
        <f t="shared" si="620"/>
        <v>0</v>
      </c>
      <c r="AA479" s="40">
        <f t="shared" si="621"/>
        <v>0</v>
      </c>
      <c r="AB479" s="41">
        <f t="shared" si="622"/>
        <v>0</v>
      </c>
      <c r="AC479" s="42">
        <f t="shared" si="623"/>
        <v>0</v>
      </c>
      <c r="AD479" s="42">
        <f t="shared" si="624"/>
        <v>0</v>
      </c>
      <c r="AE479" s="43">
        <f t="shared" si="625"/>
        <v>0</v>
      </c>
      <c r="AF479" s="44">
        <f t="shared" si="626"/>
        <v>0</v>
      </c>
      <c r="AG479" s="48">
        <f t="shared" si="627"/>
        <v>0</v>
      </c>
      <c r="AH479" s="49">
        <f t="shared" si="628"/>
        <v>0</v>
      </c>
    </row>
    <row r="480" ht="13.5" customHeight="1">
      <c r="A480" s="32" t="s">
        <v>127</v>
      </c>
      <c r="B480" s="51">
        <v>0.0</v>
      </c>
      <c r="C480" s="12">
        <f t="shared" si="610"/>
        <v>0</v>
      </c>
      <c r="D480" s="12">
        <v>0.11879999999999999</v>
      </c>
      <c r="E480" s="52">
        <v>8.8</v>
      </c>
      <c r="F480" s="53">
        <v>27.0</v>
      </c>
      <c r="G480" s="54">
        <v>63.0</v>
      </c>
      <c r="H480" s="55">
        <v>0.118</v>
      </c>
      <c r="I480" s="55">
        <v>0.9284059041</v>
      </c>
      <c r="J480" s="56">
        <v>3.734</v>
      </c>
      <c r="K480" s="57">
        <v>7.8</v>
      </c>
      <c r="L480" s="58">
        <v>15.0</v>
      </c>
      <c r="M480" s="59">
        <v>19.3</v>
      </c>
      <c r="N480" s="35"/>
      <c r="O480" s="39">
        <f t="shared" si="611"/>
        <v>0</v>
      </c>
      <c r="P480" s="40">
        <f t="shared" si="612"/>
        <v>0</v>
      </c>
      <c r="Q480" s="41">
        <f t="shared" si="613"/>
        <v>0</v>
      </c>
      <c r="R480" s="42">
        <f t="shared" si="614"/>
        <v>0</v>
      </c>
      <c r="S480" s="42">
        <f t="shared" si="615"/>
        <v>0</v>
      </c>
      <c r="T480" s="43">
        <f t="shared" si="616"/>
        <v>0</v>
      </c>
      <c r="U480" s="44">
        <f t="shared" si="617"/>
        <v>0</v>
      </c>
      <c r="V480" s="48">
        <f t="shared" si="618"/>
        <v>0</v>
      </c>
      <c r="W480" s="49">
        <f t="shared" si="619"/>
        <v>0</v>
      </c>
      <c r="X480" s="35"/>
      <c r="Y480" s="12">
        <v>6.5</v>
      </c>
      <c r="Z480" s="39">
        <f t="shared" si="620"/>
        <v>0</v>
      </c>
      <c r="AA480" s="40">
        <f t="shared" si="621"/>
        <v>0</v>
      </c>
      <c r="AB480" s="41">
        <f t="shared" si="622"/>
        <v>0</v>
      </c>
      <c r="AC480" s="42">
        <f t="shared" si="623"/>
        <v>0</v>
      </c>
      <c r="AD480" s="42">
        <f t="shared" si="624"/>
        <v>0</v>
      </c>
      <c r="AE480" s="43">
        <f t="shared" si="625"/>
        <v>0</v>
      </c>
      <c r="AF480" s="44">
        <f t="shared" si="626"/>
        <v>0</v>
      </c>
      <c r="AG480" s="48">
        <f t="shared" si="627"/>
        <v>0</v>
      </c>
      <c r="AH480" s="49">
        <f t="shared" si="628"/>
        <v>0</v>
      </c>
    </row>
    <row r="481" ht="13.5" customHeight="1">
      <c r="A481" s="60" t="s">
        <v>90</v>
      </c>
      <c r="B481" s="61">
        <f>SUM(B470:B480)</f>
        <v>5.606</v>
      </c>
      <c r="C481" s="60"/>
      <c r="D481" s="60"/>
      <c r="E481" s="60"/>
      <c r="F481" s="60"/>
      <c r="G481" s="60"/>
      <c r="H481" s="60"/>
      <c r="I481" s="60"/>
      <c r="J481" s="60"/>
      <c r="K481" s="60"/>
      <c r="L481" s="60"/>
      <c r="M481" s="60"/>
      <c r="N481" s="60"/>
      <c r="O481" s="61">
        <f t="shared" ref="O481:W481" si="629">SUM(O470:O480)</f>
        <v>0.05200964823</v>
      </c>
      <c r="P481" s="61">
        <f t="shared" si="629"/>
        <v>0.05915769547</v>
      </c>
      <c r="Q481" s="61">
        <f t="shared" si="629"/>
        <v>0.1501995012</v>
      </c>
      <c r="R481" s="61">
        <f t="shared" si="629"/>
        <v>145653.2367</v>
      </c>
      <c r="S481" s="61">
        <f t="shared" si="629"/>
        <v>1703503.242</v>
      </c>
      <c r="T481" s="61">
        <f t="shared" si="629"/>
        <v>117599532.7</v>
      </c>
      <c r="U481" s="61">
        <f t="shared" si="629"/>
        <v>154639.2009</v>
      </c>
      <c r="V481" s="61">
        <f t="shared" si="629"/>
        <v>1263971.816</v>
      </c>
      <c r="W481" s="61">
        <f t="shared" si="629"/>
        <v>2500038.559</v>
      </c>
      <c r="X481" s="60"/>
      <c r="Y481" s="35"/>
      <c r="Z481" s="61">
        <f t="shared" ref="Z481:AH481" si="630">SUM(Z470:Z480)</f>
        <v>2.845645737</v>
      </c>
      <c r="AA481" s="61">
        <f t="shared" si="630"/>
        <v>3.236742597</v>
      </c>
      <c r="AB481" s="61">
        <f t="shared" si="630"/>
        <v>8.217986176</v>
      </c>
      <c r="AC481" s="61">
        <f t="shared" si="630"/>
        <v>7969242.747</v>
      </c>
      <c r="AD481" s="61">
        <f t="shared" si="630"/>
        <v>93205143.7</v>
      </c>
      <c r="AE481" s="61">
        <f t="shared" si="630"/>
        <v>6434317866</v>
      </c>
      <c r="AF481" s="61">
        <f t="shared" si="630"/>
        <v>8460899.037</v>
      </c>
      <c r="AG481" s="61">
        <f t="shared" si="630"/>
        <v>69156707.1</v>
      </c>
      <c r="AH481" s="61">
        <f t="shared" si="630"/>
        <v>136786621.5</v>
      </c>
    </row>
    <row r="482" ht="13.5" customHeight="1">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c r="AA482" s="35"/>
      <c r="AB482" s="35"/>
      <c r="AC482" s="35"/>
      <c r="AD482" s="35"/>
      <c r="AE482" s="35"/>
      <c r="AF482" s="35"/>
      <c r="AG482" s="35"/>
      <c r="AH482" s="35"/>
    </row>
    <row r="483" ht="13.5" customHeight="1">
      <c r="A483" s="64" t="s">
        <v>45</v>
      </c>
      <c r="B483" s="35"/>
      <c r="C483" s="12"/>
      <c r="D483" s="12"/>
      <c r="E483" s="35"/>
      <c r="F483" s="35"/>
      <c r="G483" s="35"/>
      <c r="H483" s="35"/>
      <c r="I483" s="35"/>
      <c r="J483" s="35"/>
      <c r="K483" s="35"/>
      <c r="L483" s="35"/>
      <c r="M483" s="35"/>
      <c r="N483" s="35"/>
      <c r="O483" s="35"/>
      <c r="P483" s="35"/>
      <c r="Q483" s="35"/>
      <c r="R483" s="35"/>
      <c r="S483" s="35"/>
      <c r="T483" s="35"/>
      <c r="U483" s="35"/>
      <c r="V483" s="35"/>
      <c r="W483" s="35"/>
      <c r="X483" s="35"/>
      <c r="Y483" s="35"/>
      <c r="Z483" s="35"/>
      <c r="AA483" s="35"/>
      <c r="AB483" s="35"/>
      <c r="AC483" s="35"/>
      <c r="AD483" s="35"/>
      <c r="AE483" s="35"/>
      <c r="AF483" s="35"/>
      <c r="AG483" s="35"/>
      <c r="AH483" s="35"/>
    </row>
    <row r="484" ht="13.5" customHeight="1">
      <c r="A484" s="12" t="s">
        <v>105</v>
      </c>
      <c r="C484" s="12"/>
      <c r="D484" s="12"/>
      <c r="E484" s="36" t="s">
        <v>129</v>
      </c>
      <c r="F484" s="3"/>
      <c r="G484" s="4"/>
      <c r="H484" s="37" t="s">
        <v>130</v>
      </c>
      <c r="I484" s="3"/>
      <c r="J484" s="4"/>
      <c r="K484" s="38" t="s">
        <v>131</v>
      </c>
      <c r="L484" s="3"/>
      <c r="M484" s="4"/>
      <c r="N484" s="35"/>
      <c r="O484" s="36" t="s">
        <v>110</v>
      </c>
      <c r="P484" s="3"/>
      <c r="Q484" s="4"/>
      <c r="R484" s="37" t="s">
        <v>111</v>
      </c>
      <c r="S484" s="3"/>
      <c r="T484" s="4"/>
      <c r="U484" s="38" t="s">
        <v>112</v>
      </c>
      <c r="V484" s="3"/>
      <c r="W484" s="4"/>
      <c r="X484" s="35"/>
      <c r="Y484" s="35"/>
      <c r="Z484" s="36" t="s">
        <v>110</v>
      </c>
      <c r="AA484" s="3"/>
      <c r="AB484" s="4"/>
      <c r="AC484" s="37" t="s">
        <v>111</v>
      </c>
      <c r="AD484" s="3"/>
      <c r="AE484" s="4"/>
      <c r="AF484" s="38" t="s">
        <v>112</v>
      </c>
      <c r="AG484" s="3"/>
      <c r="AH484" s="4"/>
    </row>
    <row r="485" ht="13.5" customHeight="1">
      <c r="A485" s="12" t="s">
        <v>94</v>
      </c>
      <c r="B485" s="12" t="s">
        <v>114</v>
      </c>
      <c r="C485" s="12" t="s">
        <v>115</v>
      </c>
      <c r="D485" s="12"/>
      <c r="E485" s="39" t="s">
        <v>12</v>
      </c>
      <c r="F485" s="40" t="s">
        <v>13</v>
      </c>
      <c r="G485" s="41" t="s">
        <v>14</v>
      </c>
      <c r="H485" s="42" t="s">
        <v>12</v>
      </c>
      <c r="I485" s="42" t="s">
        <v>13</v>
      </c>
      <c r="J485" s="43" t="s">
        <v>14</v>
      </c>
      <c r="K485" s="44" t="s">
        <v>12</v>
      </c>
      <c r="L485" s="45" t="s">
        <v>116</v>
      </c>
      <c r="M485" s="46" t="s">
        <v>14</v>
      </c>
      <c r="N485" s="35"/>
      <c r="O485" s="39" t="s">
        <v>12</v>
      </c>
      <c r="P485" s="40" t="s">
        <v>13</v>
      </c>
      <c r="Q485" s="41" t="s">
        <v>14</v>
      </c>
      <c r="R485" s="42" t="s">
        <v>12</v>
      </c>
      <c r="S485" s="42" t="s">
        <v>13</v>
      </c>
      <c r="T485" s="43" t="s">
        <v>14</v>
      </c>
      <c r="U485" s="44" t="s">
        <v>12</v>
      </c>
      <c r="V485" s="45" t="s">
        <v>116</v>
      </c>
      <c r="W485" s="46" t="s">
        <v>14</v>
      </c>
      <c r="X485" s="35"/>
      <c r="Y485" s="35"/>
      <c r="Z485" s="39" t="s">
        <v>12</v>
      </c>
      <c r="AA485" s="40" t="s">
        <v>13</v>
      </c>
      <c r="AB485" s="41" t="s">
        <v>14</v>
      </c>
      <c r="AC485" s="42" t="s">
        <v>12</v>
      </c>
      <c r="AD485" s="42" t="s">
        <v>13</v>
      </c>
      <c r="AE485" s="43" t="s">
        <v>14</v>
      </c>
      <c r="AF485" s="44" t="s">
        <v>12</v>
      </c>
      <c r="AG485" s="45" t="s">
        <v>116</v>
      </c>
      <c r="AH485" s="46" t="s">
        <v>14</v>
      </c>
    </row>
    <row r="486" ht="13.5" customHeight="1">
      <c r="A486" s="47" t="s">
        <v>117</v>
      </c>
      <c r="B486" s="51">
        <v>0.0</v>
      </c>
      <c r="C486" s="12">
        <f t="shared" ref="C486:C496" si="631">B486/$B$497</f>
        <v>0</v>
      </c>
      <c r="D486" s="12">
        <v>0.1056</v>
      </c>
      <c r="E486" s="39">
        <v>740.0</v>
      </c>
      <c r="F486" s="40">
        <v>820.0</v>
      </c>
      <c r="G486" s="41">
        <v>910.0</v>
      </c>
      <c r="H486" s="42">
        <v>0.079</v>
      </c>
      <c r="I486" s="42">
        <v>1.1480588235000002</v>
      </c>
      <c r="J486" s="43">
        <v>3.654</v>
      </c>
      <c r="K486" s="44">
        <v>0.2</v>
      </c>
      <c r="L486" s="48">
        <v>5.0</v>
      </c>
      <c r="M486" s="49">
        <v>15.0</v>
      </c>
      <c r="N486" s="35"/>
      <c r="O486" s="39">
        <f t="shared" ref="O486:O496" si="632">C486*D486*E486*10^(-3)</f>
        <v>0</v>
      </c>
      <c r="P486" s="40">
        <f t="shared" ref="P486:P496" si="633">C486*D486*F486*10^(-3)</f>
        <v>0</v>
      </c>
      <c r="Q486" s="41">
        <f t="shared" ref="Q486:Q496" si="634">C486*D486*G486*10^(-3)</f>
        <v>0</v>
      </c>
      <c r="R486" s="42">
        <f t="shared" ref="R486:R496" si="635">(C486*D486*H486*3.6*10^(-3))*10^(9)</f>
        <v>0</v>
      </c>
      <c r="S486" s="42">
        <f t="shared" ref="S486:S496" si="636">(C486*D486*I486*3.6*10^(-3))*10^(9)</f>
        <v>0</v>
      </c>
      <c r="T486" s="43">
        <f t="shared" ref="T486:T496" si="637">(C486*D486*J486*3.6*10^(-3))*10^(9)</f>
        <v>0</v>
      </c>
      <c r="U486" s="44">
        <f t="shared" ref="U486:U496" si="638">C486*D486*10^(-3)*K486*10^9</f>
        <v>0</v>
      </c>
      <c r="V486" s="48">
        <f t="shared" ref="V486:V496" si="639">C486*D486*10^(-3)*L486*10^9</f>
        <v>0</v>
      </c>
      <c r="W486" s="49">
        <f t="shared" ref="W486:W496" si="640">C486*D486*10^(-3)*M486*10^9</f>
        <v>0</v>
      </c>
      <c r="X486" s="35"/>
      <c r="Y486" s="12">
        <v>127.5</v>
      </c>
      <c r="Z486" s="39">
        <f t="shared" ref="Z486:Z496" si="641">C486*Y486*E486*10^(-3)</f>
        <v>0</v>
      </c>
      <c r="AA486" s="40">
        <f t="shared" ref="AA486:AA496" si="642">C486*Y486*F486*10^(-3)</f>
        <v>0</v>
      </c>
      <c r="AB486" s="41">
        <f t="shared" ref="AB486:AB496" si="643">C486*Y486*G486*10^(-3)</f>
        <v>0</v>
      </c>
      <c r="AC486" s="42">
        <f t="shared" ref="AC486:AC496" si="644">(C486*Y486*H486*3.6*10^(-3))*10^(9)</f>
        <v>0</v>
      </c>
      <c r="AD486" s="42">
        <f t="shared" ref="AD486:AD496" si="645">(C486*Y486*I486*3.6*10^(-3))*10^(9)</f>
        <v>0</v>
      </c>
      <c r="AE486" s="43">
        <f t="shared" ref="AE486:AE496" si="646">(C486*Y486*J486*3.6*10^(-3))*10^(9)</f>
        <v>0</v>
      </c>
      <c r="AF486" s="44">
        <f t="shared" ref="AF486:AF496" si="647">C486*Y486*10^(-3)*K486*10^9</f>
        <v>0</v>
      </c>
      <c r="AG486" s="48">
        <f t="shared" ref="AG486:AG496" si="648">C486*Y486*10^(-3)*L486*10^9</f>
        <v>0</v>
      </c>
      <c r="AH486" s="49">
        <f t="shared" ref="AH486:AH496" si="649">C486*Y486*10^(-3)*M486*10^9</f>
        <v>0</v>
      </c>
    </row>
    <row r="487" ht="13.5" customHeight="1">
      <c r="A487" s="47" t="s">
        <v>118</v>
      </c>
      <c r="B487" s="51">
        <v>0.953</v>
      </c>
      <c r="C487" s="12">
        <f t="shared" si="631"/>
        <v>0.007019585601</v>
      </c>
      <c r="D487" s="12">
        <v>0.1056</v>
      </c>
      <c r="E487" s="39">
        <v>657.0</v>
      </c>
      <c r="F487" s="40">
        <v>702.0</v>
      </c>
      <c r="G487" s="41">
        <v>866.0</v>
      </c>
      <c r="H487" s="42">
        <v>0.214</v>
      </c>
      <c r="I487" s="42">
        <v>0.82</v>
      </c>
      <c r="J487" s="43">
        <v>2.7439999999999998</v>
      </c>
      <c r="K487" s="44">
        <v>0.1</v>
      </c>
      <c r="L487" s="45">
        <v>0.4</v>
      </c>
      <c r="M487" s="46">
        <v>0.6</v>
      </c>
      <c r="N487" s="35"/>
      <c r="O487" s="39">
        <f t="shared" si="632"/>
        <v>0.0004870132334</v>
      </c>
      <c r="P487" s="40">
        <f t="shared" si="633"/>
        <v>0.0005203703041</v>
      </c>
      <c r="Q487" s="41">
        <f t="shared" si="634"/>
        <v>0.0006419382954</v>
      </c>
      <c r="R487" s="42">
        <f t="shared" si="635"/>
        <v>571.0730517</v>
      </c>
      <c r="S487" s="42">
        <f t="shared" si="636"/>
        <v>2188.223843</v>
      </c>
      <c r="T487" s="43">
        <f t="shared" si="637"/>
        <v>7322.544177</v>
      </c>
      <c r="U487" s="44">
        <f t="shared" si="638"/>
        <v>74.12682395</v>
      </c>
      <c r="V487" s="48">
        <f t="shared" si="639"/>
        <v>296.5072958</v>
      </c>
      <c r="W487" s="49">
        <f t="shared" si="640"/>
        <v>444.7609437</v>
      </c>
      <c r="X487" s="35"/>
      <c r="Y487" s="12">
        <v>127.5</v>
      </c>
      <c r="Z487" s="39">
        <f t="shared" si="641"/>
        <v>0.5880131369</v>
      </c>
      <c r="AA487" s="40">
        <f t="shared" si="642"/>
        <v>0.6282880093</v>
      </c>
      <c r="AB487" s="41">
        <f t="shared" si="643"/>
        <v>0.7750675442</v>
      </c>
      <c r="AC487" s="42">
        <f t="shared" si="644"/>
        <v>689505.8153</v>
      </c>
      <c r="AD487" s="42">
        <f t="shared" si="645"/>
        <v>2642031.629</v>
      </c>
      <c r="AE487" s="43">
        <f t="shared" si="646"/>
        <v>8841139.987</v>
      </c>
      <c r="AF487" s="44">
        <f t="shared" si="647"/>
        <v>89499.71642</v>
      </c>
      <c r="AG487" s="48">
        <f t="shared" si="648"/>
        <v>357998.8657</v>
      </c>
      <c r="AH487" s="49">
        <f t="shared" si="649"/>
        <v>536998.2985</v>
      </c>
    </row>
    <row r="488" ht="13.5" customHeight="1">
      <c r="A488" s="47" t="s">
        <v>119</v>
      </c>
      <c r="B488" s="51">
        <v>133.739</v>
      </c>
      <c r="C488" s="12">
        <f t="shared" si="631"/>
        <v>0.9850916671</v>
      </c>
      <c r="D488" s="12">
        <v>0.1056</v>
      </c>
      <c r="E488" s="39">
        <v>410.0</v>
      </c>
      <c r="F488" s="40">
        <v>490.0</v>
      </c>
      <c r="G488" s="41">
        <v>650.0</v>
      </c>
      <c r="H488" s="42">
        <v>0.076</v>
      </c>
      <c r="I488" s="42">
        <v>0.5820000000000001</v>
      </c>
      <c r="J488" s="43">
        <v>2.794</v>
      </c>
      <c r="K488" s="44">
        <v>0.1</v>
      </c>
      <c r="L488" s="45">
        <v>0.2</v>
      </c>
      <c r="M488" s="46">
        <v>1.0</v>
      </c>
      <c r="N488" s="35"/>
      <c r="O488" s="39">
        <f t="shared" si="632"/>
        <v>0.04265052882</v>
      </c>
      <c r="P488" s="40">
        <f t="shared" si="633"/>
        <v>0.05097258322</v>
      </c>
      <c r="Q488" s="41">
        <f t="shared" si="634"/>
        <v>0.06761669203</v>
      </c>
      <c r="R488" s="42">
        <f t="shared" si="635"/>
        <v>28461.42606</v>
      </c>
      <c r="S488" s="42">
        <f t="shared" si="636"/>
        <v>217954.6048</v>
      </c>
      <c r="T488" s="43">
        <f t="shared" si="637"/>
        <v>1046331.9</v>
      </c>
      <c r="U488" s="44">
        <f t="shared" si="638"/>
        <v>10402.568</v>
      </c>
      <c r="V488" s="48">
        <f t="shared" si="639"/>
        <v>20805.13601</v>
      </c>
      <c r="W488" s="49">
        <f t="shared" si="640"/>
        <v>104025.68</v>
      </c>
      <c r="X488" s="35"/>
      <c r="Y488" s="12">
        <v>127.5</v>
      </c>
      <c r="Z488" s="39">
        <f t="shared" si="641"/>
        <v>51.4956669</v>
      </c>
      <c r="AA488" s="40">
        <f t="shared" si="642"/>
        <v>61.5436019</v>
      </c>
      <c r="AB488" s="41">
        <f t="shared" si="643"/>
        <v>81.63947191</v>
      </c>
      <c r="AC488" s="42">
        <f t="shared" si="644"/>
        <v>34363937.71</v>
      </c>
      <c r="AD488" s="42">
        <f t="shared" si="645"/>
        <v>263155417.8</v>
      </c>
      <c r="AE488" s="43">
        <f t="shared" si="646"/>
        <v>1263326868</v>
      </c>
      <c r="AF488" s="44">
        <f t="shared" si="647"/>
        <v>12559918.76</v>
      </c>
      <c r="AG488" s="48">
        <f t="shared" si="648"/>
        <v>25119837.51</v>
      </c>
      <c r="AH488" s="49">
        <f t="shared" si="649"/>
        <v>125599187.6</v>
      </c>
    </row>
    <row r="489" ht="13.5" customHeight="1">
      <c r="A489" s="47" t="s">
        <v>120</v>
      </c>
      <c r="B489" s="51">
        <v>0.0</v>
      </c>
      <c r="C489" s="12">
        <f t="shared" si="631"/>
        <v>0</v>
      </c>
      <c r="D489" s="12">
        <v>0.1056</v>
      </c>
      <c r="E489" s="39">
        <v>3.7</v>
      </c>
      <c r="F489" s="40">
        <v>12.0</v>
      </c>
      <c r="G489" s="41">
        <v>110.0</v>
      </c>
      <c r="H489" s="42">
        <v>0.018</v>
      </c>
      <c r="I489" s="42">
        <v>0.2478118532</v>
      </c>
      <c r="J489" s="43">
        <v>3.004</v>
      </c>
      <c r="K489" s="44">
        <v>0.1</v>
      </c>
      <c r="L489" s="45">
        <v>0.1</v>
      </c>
      <c r="M489" s="46">
        <v>1.0</v>
      </c>
      <c r="N489" s="35"/>
      <c r="O489" s="39">
        <f t="shared" si="632"/>
        <v>0</v>
      </c>
      <c r="P489" s="40">
        <f t="shared" si="633"/>
        <v>0</v>
      </c>
      <c r="Q489" s="41">
        <f t="shared" si="634"/>
        <v>0</v>
      </c>
      <c r="R489" s="42">
        <f t="shared" si="635"/>
        <v>0</v>
      </c>
      <c r="S489" s="42">
        <f t="shared" si="636"/>
        <v>0</v>
      </c>
      <c r="T489" s="43">
        <f t="shared" si="637"/>
        <v>0</v>
      </c>
      <c r="U489" s="44">
        <f t="shared" si="638"/>
        <v>0</v>
      </c>
      <c r="V489" s="48">
        <f t="shared" si="639"/>
        <v>0</v>
      </c>
      <c r="W489" s="49">
        <f t="shared" si="640"/>
        <v>0</v>
      </c>
      <c r="X489" s="35"/>
      <c r="Y489" s="12">
        <v>127.5</v>
      </c>
      <c r="Z489" s="39">
        <f t="shared" si="641"/>
        <v>0</v>
      </c>
      <c r="AA489" s="40">
        <f t="shared" si="642"/>
        <v>0</v>
      </c>
      <c r="AB489" s="41">
        <f t="shared" si="643"/>
        <v>0</v>
      </c>
      <c r="AC489" s="42">
        <f t="shared" si="644"/>
        <v>0</v>
      </c>
      <c r="AD489" s="42">
        <f t="shared" si="645"/>
        <v>0</v>
      </c>
      <c r="AE489" s="43">
        <f t="shared" si="646"/>
        <v>0</v>
      </c>
      <c r="AF489" s="44">
        <f t="shared" si="647"/>
        <v>0</v>
      </c>
      <c r="AG489" s="48">
        <f t="shared" si="648"/>
        <v>0</v>
      </c>
      <c r="AH489" s="49">
        <f t="shared" si="649"/>
        <v>0</v>
      </c>
    </row>
    <row r="490" ht="13.5" customHeight="1">
      <c r="A490" s="47" t="s">
        <v>121</v>
      </c>
      <c r="B490" s="51">
        <v>0.0</v>
      </c>
      <c r="C490" s="12">
        <f t="shared" si="631"/>
        <v>0</v>
      </c>
      <c r="D490" s="12">
        <v>0.1056</v>
      </c>
      <c r="E490" s="39">
        <v>1.0</v>
      </c>
      <c r="F490" s="40">
        <v>24.0</v>
      </c>
      <c r="G490" s="41">
        <v>2200.0</v>
      </c>
      <c r="H490" s="42">
        <v>0.3</v>
      </c>
      <c r="I490" s="42">
        <v>9.305266939500001</v>
      </c>
      <c r="J490" s="43">
        <v>851.554</v>
      </c>
      <c r="K490" s="44">
        <v>3.3</v>
      </c>
      <c r="L490" s="48">
        <v>10.0</v>
      </c>
      <c r="M490" s="49">
        <v>16.9</v>
      </c>
      <c r="N490" s="35"/>
      <c r="O490" s="39">
        <f t="shared" si="632"/>
        <v>0</v>
      </c>
      <c r="P490" s="40">
        <f t="shared" si="633"/>
        <v>0</v>
      </c>
      <c r="Q490" s="41">
        <f t="shared" si="634"/>
        <v>0</v>
      </c>
      <c r="R490" s="42">
        <f t="shared" si="635"/>
        <v>0</v>
      </c>
      <c r="S490" s="42">
        <f t="shared" si="636"/>
        <v>0</v>
      </c>
      <c r="T490" s="43">
        <f t="shared" si="637"/>
        <v>0</v>
      </c>
      <c r="U490" s="44">
        <f t="shared" si="638"/>
        <v>0</v>
      </c>
      <c r="V490" s="48">
        <f t="shared" si="639"/>
        <v>0</v>
      </c>
      <c r="W490" s="49">
        <f t="shared" si="640"/>
        <v>0</v>
      </c>
      <c r="X490" s="35"/>
      <c r="Y490" s="12">
        <v>127.5</v>
      </c>
      <c r="Z490" s="39">
        <f t="shared" si="641"/>
        <v>0</v>
      </c>
      <c r="AA490" s="40">
        <f t="shared" si="642"/>
        <v>0</v>
      </c>
      <c r="AB490" s="41">
        <f t="shared" si="643"/>
        <v>0</v>
      </c>
      <c r="AC490" s="42">
        <f t="shared" si="644"/>
        <v>0</v>
      </c>
      <c r="AD490" s="42">
        <f t="shared" si="645"/>
        <v>0</v>
      </c>
      <c r="AE490" s="43">
        <f t="shared" si="646"/>
        <v>0</v>
      </c>
      <c r="AF490" s="44">
        <f t="shared" si="647"/>
        <v>0</v>
      </c>
      <c r="AG490" s="48">
        <f t="shared" si="648"/>
        <v>0</v>
      </c>
      <c r="AH490" s="49">
        <f t="shared" si="649"/>
        <v>0</v>
      </c>
    </row>
    <row r="491" ht="13.5" customHeight="1">
      <c r="A491" s="47" t="s">
        <v>122</v>
      </c>
      <c r="B491" s="51">
        <v>0.0</v>
      </c>
      <c r="C491" s="12">
        <f t="shared" si="631"/>
        <v>0</v>
      </c>
      <c r="D491" s="12">
        <v>0.1056</v>
      </c>
      <c r="E491" s="39">
        <v>130.0</v>
      </c>
      <c r="F491" s="40">
        <v>230.0</v>
      </c>
      <c r="G491" s="50">
        <v>420.0</v>
      </c>
      <c r="H491" s="42">
        <v>20.0</v>
      </c>
      <c r="I491" s="42">
        <v>35.2904137931</v>
      </c>
      <c r="J491" s="43">
        <v>65.554</v>
      </c>
      <c r="K491" s="44">
        <v>13.0</v>
      </c>
      <c r="L491" s="48">
        <v>500.0</v>
      </c>
      <c r="M491" s="49">
        <v>810.0</v>
      </c>
      <c r="N491" s="35"/>
      <c r="O491" s="39">
        <f t="shared" si="632"/>
        <v>0</v>
      </c>
      <c r="P491" s="40">
        <f t="shared" si="633"/>
        <v>0</v>
      </c>
      <c r="Q491" s="41">
        <f t="shared" si="634"/>
        <v>0</v>
      </c>
      <c r="R491" s="42">
        <f t="shared" si="635"/>
        <v>0</v>
      </c>
      <c r="S491" s="42">
        <f t="shared" si="636"/>
        <v>0</v>
      </c>
      <c r="T491" s="43">
        <f t="shared" si="637"/>
        <v>0</v>
      </c>
      <c r="U491" s="44">
        <f t="shared" si="638"/>
        <v>0</v>
      </c>
      <c r="V491" s="48">
        <f t="shared" si="639"/>
        <v>0</v>
      </c>
      <c r="W491" s="49">
        <f t="shared" si="640"/>
        <v>0</v>
      </c>
      <c r="X491" s="35"/>
      <c r="Y491" s="12">
        <v>127.5</v>
      </c>
      <c r="Z491" s="39">
        <f t="shared" si="641"/>
        <v>0</v>
      </c>
      <c r="AA491" s="40">
        <f t="shared" si="642"/>
        <v>0</v>
      </c>
      <c r="AB491" s="41">
        <f t="shared" si="643"/>
        <v>0</v>
      </c>
      <c r="AC491" s="42">
        <f t="shared" si="644"/>
        <v>0</v>
      </c>
      <c r="AD491" s="42">
        <f t="shared" si="645"/>
        <v>0</v>
      </c>
      <c r="AE491" s="43">
        <f t="shared" si="646"/>
        <v>0</v>
      </c>
      <c r="AF491" s="44">
        <f t="shared" si="647"/>
        <v>0</v>
      </c>
      <c r="AG491" s="48">
        <f t="shared" si="648"/>
        <v>0</v>
      </c>
      <c r="AH491" s="49">
        <f t="shared" si="649"/>
        <v>0</v>
      </c>
    </row>
    <row r="492" ht="13.5" customHeight="1">
      <c r="A492" s="32" t="s">
        <v>123</v>
      </c>
      <c r="B492" s="51">
        <v>0.0</v>
      </c>
      <c r="C492" s="12">
        <f t="shared" si="631"/>
        <v>0</v>
      </c>
      <c r="D492" s="12">
        <v>0.1056</v>
      </c>
      <c r="E492" s="39">
        <v>7.0</v>
      </c>
      <c r="F492" s="40">
        <v>11.0</v>
      </c>
      <c r="G492" s="41">
        <v>56.0</v>
      </c>
      <c r="H492" s="42">
        <v>2.0E-4</v>
      </c>
      <c r="I492" s="42">
        <v>0.11828163270000001</v>
      </c>
      <c r="J492" s="43">
        <v>1.5552000000000001</v>
      </c>
      <c r="K492" s="44">
        <v>0.3</v>
      </c>
      <c r="L492" s="48">
        <v>1.0</v>
      </c>
      <c r="M492" s="49">
        <v>1.3</v>
      </c>
      <c r="N492" s="35"/>
      <c r="O492" s="39">
        <f t="shared" si="632"/>
        <v>0</v>
      </c>
      <c r="P492" s="40">
        <f t="shared" si="633"/>
        <v>0</v>
      </c>
      <c r="Q492" s="41">
        <f t="shared" si="634"/>
        <v>0</v>
      </c>
      <c r="R492" s="42">
        <f t="shared" si="635"/>
        <v>0</v>
      </c>
      <c r="S492" s="42">
        <f t="shared" si="636"/>
        <v>0</v>
      </c>
      <c r="T492" s="43">
        <f t="shared" si="637"/>
        <v>0</v>
      </c>
      <c r="U492" s="44">
        <f t="shared" si="638"/>
        <v>0</v>
      </c>
      <c r="V492" s="48">
        <f t="shared" si="639"/>
        <v>0</v>
      </c>
      <c r="W492" s="49">
        <f t="shared" si="640"/>
        <v>0</v>
      </c>
      <c r="X492" s="35"/>
      <c r="Y492" s="12">
        <v>127.5</v>
      </c>
      <c r="Z492" s="39">
        <f t="shared" si="641"/>
        <v>0</v>
      </c>
      <c r="AA492" s="40">
        <f t="shared" si="642"/>
        <v>0</v>
      </c>
      <c r="AB492" s="41">
        <f t="shared" si="643"/>
        <v>0</v>
      </c>
      <c r="AC492" s="42">
        <f t="shared" si="644"/>
        <v>0</v>
      </c>
      <c r="AD492" s="42">
        <f t="shared" si="645"/>
        <v>0</v>
      </c>
      <c r="AE492" s="43">
        <f t="shared" si="646"/>
        <v>0</v>
      </c>
      <c r="AF492" s="44">
        <f t="shared" si="647"/>
        <v>0</v>
      </c>
      <c r="AG492" s="48">
        <f t="shared" si="648"/>
        <v>0</v>
      </c>
      <c r="AH492" s="49">
        <f t="shared" si="649"/>
        <v>0</v>
      </c>
    </row>
    <row r="493" ht="13.5" customHeight="1">
      <c r="A493" s="32" t="s">
        <v>124</v>
      </c>
      <c r="B493" s="51">
        <v>0.001</v>
      </c>
      <c r="C493" s="12">
        <f t="shared" si="631"/>
        <v>0.000007365777126</v>
      </c>
      <c r="D493" s="12">
        <v>0.1056</v>
      </c>
      <c r="E493" s="39">
        <v>8.0</v>
      </c>
      <c r="F493" s="40">
        <v>12.0</v>
      </c>
      <c r="G493" s="41">
        <v>35.0</v>
      </c>
      <c r="H493" s="42">
        <v>2.0E-4</v>
      </c>
      <c r="I493" s="42">
        <v>0.11834814810000001</v>
      </c>
      <c r="J493" s="43">
        <v>1.5552000000000001</v>
      </c>
      <c r="K493" s="44">
        <v>0.3</v>
      </c>
      <c r="L493" s="48">
        <v>1.0</v>
      </c>
      <c r="M493" s="49">
        <v>1.3</v>
      </c>
      <c r="N493" s="35"/>
      <c r="O493" s="39">
        <f t="shared" si="632"/>
        <v>0.000000006222608516</v>
      </c>
      <c r="P493" s="40">
        <f t="shared" si="633"/>
        <v>0.000000009333912774</v>
      </c>
      <c r="Q493" s="41">
        <f t="shared" si="634"/>
        <v>0.00000002722391226</v>
      </c>
      <c r="R493" s="42">
        <f t="shared" si="635"/>
        <v>0.0005600347665</v>
      </c>
      <c r="S493" s="42">
        <f t="shared" si="636"/>
        <v>0.3313953874</v>
      </c>
      <c r="T493" s="43">
        <f t="shared" si="637"/>
        <v>4.354830344</v>
      </c>
      <c r="U493" s="44">
        <f t="shared" si="638"/>
        <v>0.2333478194</v>
      </c>
      <c r="V493" s="48">
        <f t="shared" si="639"/>
        <v>0.7778260645</v>
      </c>
      <c r="W493" s="49">
        <f t="shared" si="640"/>
        <v>1.011173884</v>
      </c>
      <c r="X493" s="35"/>
      <c r="Y493" s="12">
        <v>127.5</v>
      </c>
      <c r="Z493" s="39">
        <f t="shared" si="641"/>
        <v>0.000007513092669</v>
      </c>
      <c r="AA493" s="40">
        <f t="shared" si="642"/>
        <v>0.000011269639</v>
      </c>
      <c r="AB493" s="41">
        <f t="shared" si="643"/>
        <v>0.00003286978043</v>
      </c>
      <c r="AC493" s="42">
        <f t="shared" si="644"/>
        <v>0.6761783402</v>
      </c>
      <c r="AD493" s="42">
        <f t="shared" si="645"/>
        <v>400.1222717</v>
      </c>
      <c r="AE493" s="43">
        <f t="shared" si="646"/>
        <v>5257.962773</v>
      </c>
      <c r="AF493" s="44">
        <f t="shared" si="647"/>
        <v>281.7409751</v>
      </c>
      <c r="AG493" s="48">
        <f t="shared" si="648"/>
        <v>939.1365836</v>
      </c>
      <c r="AH493" s="49">
        <f t="shared" si="649"/>
        <v>1220.877559</v>
      </c>
    </row>
    <row r="494" ht="13.5" customHeight="1">
      <c r="A494" s="32" t="s">
        <v>125</v>
      </c>
      <c r="B494" s="51">
        <v>1.07</v>
      </c>
      <c r="C494" s="12">
        <f t="shared" si="631"/>
        <v>0.007881381525</v>
      </c>
      <c r="D494" s="12">
        <v>0.1056</v>
      </c>
      <c r="E494" s="39">
        <v>18.0</v>
      </c>
      <c r="F494" s="40">
        <v>48.0</v>
      </c>
      <c r="G494" s="41">
        <v>180.0</v>
      </c>
      <c r="H494" s="42">
        <v>0.0064</v>
      </c>
      <c r="I494" s="42">
        <v>0.17932592590000002</v>
      </c>
      <c r="J494" s="43">
        <v>1.857</v>
      </c>
      <c r="K494" s="44">
        <v>0.3</v>
      </c>
      <c r="L494" s="45">
        <v>10.0</v>
      </c>
      <c r="M494" s="46">
        <v>15.0</v>
      </c>
      <c r="N494" s="35"/>
      <c r="O494" s="39">
        <f t="shared" si="632"/>
        <v>0.00001498093</v>
      </c>
      <c r="P494" s="40">
        <f t="shared" si="633"/>
        <v>0.00003994914667</v>
      </c>
      <c r="Q494" s="41">
        <f t="shared" si="634"/>
        <v>0.0001498093</v>
      </c>
      <c r="R494" s="42">
        <f t="shared" si="635"/>
        <v>19.1755904</v>
      </c>
      <c r="S494" s="42">
        <f t="shared" si="636"/>
        <v>537.2938287</v>
      </c>
      <c r="T494" s="43">
        <f t="shared" si="637"/>
        <v>5563.917403</v>
      </c>
      <c r="U494" s="44">
        <f t="shared" si="638"/>
        <v>249.6821667</v>
      </c>
      <c r="V494" s="48">
        <f t="shared" si="639"/>
        <v>8322.738891</v>
      </c>
      <c r="W494" s="49">
        <f t="shared" si="640"/>
        <v>12484.10834</v>
      </c>
      <c r="X494" s="35"/>
      <c r="Y494" s="12">
        <v>127.5</v>
      </c>
      <c r="Z494" s="39">
        <f t="shared" si="641"/>
        <v>0.0180877706</v>
      </c>
      <c r="AA494" s="40">
        <f t="shared" si="642"/>
        <v>0.04823405493</v>
      </c>
      <c r="AB494" s="41">
        <f t="shared" si="643"/>
        <v>0.180877706</v>
      </c>
      <c r="AC494" s="42">
        <f t="shared" si="644"/>
        <v>23152.34637</v>
      </c>
      <c r="AD494" s="42">
        <f t="shared" si="645"/>
        <v>648721.2421</v>
      </c>
      <c r="AE494" s="43">
        <f t="shared" si="646"/>
        <v>6717798.001</v>
      </c>
      <c r="AF494" s="44">
        <f t="shared" si="647"/>
        <v>301462.8433</v>
      </c>
      <c r="AG494" s="48">
        <f t="shared" si="648"/>
        <v>10048761.44</v>
      </c>
      <c r="AH494" s="49">
        <f t="shared" si="649"/>
        <v>15073142.17</v>
      </c>
    </row>
    <row r="495" ht="13.5" customHeight="1">
      <c r="A495" s="32" t="s">
        <v>126</v>
      </c>
      <c r="B495" s="51">
        <v>0.0</v>
      </c>
      <c r="C495" s="12">
        <f t="shared" si="631"/>
        <v>0</v>
      </c>
      <c r="D495" s="12">
        <v>0.1056</v>
      </c>
      <c r="E495" s="39">
        <v>6.0</v>
      </c>
      <c r="F495" s="40">
        <v>38.0</v>
      </c>
      <c r="G495" s="41">
        <v>79.0</v>
      </c>
      <c r="H495" s="42">
        <v>0.0073</v>
      </c>
      <c r="I495" s="42">
        <v>0.4548123288</v>
      </c>
      <c r="J495" s="43">
        <v>2.313</v>
      </c>
      <c r="K495" s="44">
        <v>0.3</v>
      </c>
      <c r="L495" s="45">
        <v>2.5</v>
      </c>
      <c r="M495" s="46">
        <v>5.1</v>
      </c>
      <c r="N495" s="35"/>
      <c r="O495" s="39">
        <f t="shared" si="632"/>
        <v>0</v>
      </c>
      <c r="P495" s="40">
        <f t="shared" si="633"/>
        <v>0</v>
      </c>
      <c r="Q495" s="41">
        <f t="shared" si="634"/>
        <v>0</v>
      </c>
      <c r="R495" s="42">
        <f t="shared" si="635"/>
        <v>0</v>
      </c>
      <c r="S495" s="42">
        <f t="shared" si="636"/>
        <v>0</v>
      </c>
      <c r="T495" s="43">
        <f t="shared" si="637"/>
        <v>0</v>
      </c>
      <c r="U495" s="44">
        <f t="shared" si="638"/>
        <v>0</v>
      </c>
      <c r="V495" s="48">
        <f t="shared" si="639"/>
        <v>0</v>
      </c>
      <c r="W495" s="49">
        <f t="shared" si="640"/>
        <v>0</v>
      </c>
      <c r="X495" s="35"/>
      <c r="Y495" s="12">
        <v>127.5</v>
      </c>
      <c r="Z495" s="39">
        <f t="shared" si="641"/>
        <v>0</v>
      </c>
      <c r="AA495" s="40">
        <f t="shared" si="642"/>
        <v>0</v>
      </c>
      <c r="AB495" s="41">
        <f t="shared" si="643"/>
        <v>0</v>
      </c>
      <c r="AC495" s="42">
        <f t="shared" si="644"/>
        <v>0</v>
      </c>
      <c r="AD495" s="42">
        <f t="shared" si="645"/>
        <v>0</v>
      </c>
      <c r="AE495" s="43">
        <f t="shared" si="646"/>
        <v>0</v>
      </c>
      <c r="AF495" s="44">
        <f t="shared" si="647"/>
        <v>0</v>
      </c>
      <c r="AG495" s="48">
        <f t="shared" si="648"/>
        <v>0</v>
      </c>
      <c r="AH495" s="49">
        <f t="shared" si="649"/>
        <v>0</v>
      </c>
    </row>
    <row r="496" ht="13.5" customHeight="1">
      <c r="A496" s="32" t="s">
        <v>127</v>
      </c>
      <c r="B496" s="51">
        <v>0.0</v>
      </c>
      <c r="C496" s="12">
        <f t="shared" si="631"/>
        <v>0</v>
      </c>
      <c r="D496" s="12">
        <v>0.1056</v>
      </c>
      <c r="E496" s="52">
        <v>8.8</v>
      </c>
      <c r="F496" s="53">
        <v>27.0</v>
      </c>
      <c r="G496" s="54">
        <v>63.0</v>
      </c>
      <c r="H496" s="55">
        <v>0.118</v>
      </c>
      <c r="I496" s="55">
        <v>0.9284059041</v>
      </c>
      <c r="J496" s="56">
        <v>3.734</v>
      </c>
      <c r="K496" s="57">
        <v>7.8</v>
      </c>
      <c r="L496" s="58">
        <v>15.0</v>
      </c>
      <c r="M496" s="59">
        <v>19.3</v>
      </c>
      <c r="N496" s="35"/>
      <c r="O496" s="39">
        <f t="shared" si="632"/>
        <v>0</v>
      </c>
      <c r="P496" s="40">
        <f t="shared" si="633"/>
        <v>0</v>
      </c>
      <c r="Q496" s="41">
        <f t="shared" si="634"/>
        <v>0</v>
      </c>
      <c r="R496" s="42">
        <f t="shared" si="635"/>
        <v>0</v>
      </c>
      <c r="S496" s="42">
        <f t="shared" si="636"/>
        <v>0</v>
      </c>
      <c r="T496" s="43">
        <f t="shared" si="637"/>
        <v>0</v>
      </c>
      <c r="U496" s="44">
        <f t="shared" si="638"/>
        <v>0</v>
      </c>
      <c r="V496" s="48">
        <f t="shared" si="639"/>
        <v>0</v>
      </c>
      <c r="W496" s="49">
        <f t="shared" si="640"/>
        <v>0</v>
      </c>
      <c r="X496" s="35"/>
      <c r="Y496" s="12">
        <v>127.5</v>
      </c>
      <c r="Z496" s="39">
        <f t="shared" si="641"/>
        <v>0</v>
      </c>
      <c r="AA496" s="40">
        <f t="shared" si="642"/>
        <v>0</v>
      </c>
      <c r="AB496" s="41">
        <f t="shared" si="643"/>
        <v>0</v>
      </c>
      <c r="AC496" s="42">
        <f t="shared" si="644"/>
        <v>0</v>
      </c>
      <c r="AD496" s="42">
        <f t="shared" si="645"/>
        <v>0</v>
      </c>
      <c r="AE496" s="43">
        <f t="shared" si="646"/>
        <v>0</v>
      </c>
      <c r="AF496" s="44">
        <f t="shared" si="647"/>
        <v>0</v>
      </c>
      <c r="AG496" s="48">
        <f t="shared" si="648"/>
        <v>0</v>
      </c>
      <c r="AH496" s="49">
        <f t="shared" si="649"/>
        <v>0</v>
      </c>
    </row>
    <row r="497" ht="13.5" customHeight="1">
      <c r="A497" s="60" t="s">
        <v>90</v>
      </c>
      <c r="B497" s="61">
        <f>SUM(B486:B496)</f>
        <v>135.763</v>
      </c>
      <c r="C497" s="60"/>
      <c r="D497" s="60"/>
      <c r="E497" s="60"/>
      <c r="F497" s="60"/>
      <c r="G497" s="60"/>
      <c r="H497" s="60"/>
      <c r="I497" s="60"/>
      <c r="J497" s="60"/>
      <c r="K497" s="60"/>
      <c r="L497" s="60"/>
      <c r="M497" s="60"/>
      <c r="N497" s="60"/>
      <c r="O497" s="61">
        <f t="shared" ref="O497:W497" si="650">SUM(O486:O496)</f>
        <v>0.0431525292</v>
      </c>
      <c r="P497" s="61">
        <f t="shared" si="650"/>
        <v>0.05153291201</v>
      </c>
      <c r="Q497" s="61">
        <f t="shared" si="650"/>
        <v>0.06840846685</v>
      </c>
      <c r="R497" s="61">
        <f t="shared" si="650"/>
        <v>29051.67526</v>
      </c>
      <c r="S497" s="61">
        <f t="shared" si="650"/>
        <v>220680.4539</v>
      </c>
      <c r="T497" s="61">
        <f t="shared" si="650"/>
        <v>1059222.717</v>
      </c>
      <c r="U497" s="61">
        <f t="shared" si="650"/>
        <v>10726.61034</v>
      </c>
      <c r="V497" s="61">
        <f t="shared" si="650"/>
        <v>29425.16002</v>
      </c>
      <c r="W497" s="61">
        <f t="shared" si="650"/>
        <v>116955.5605</v>
      </c>
      <c r="X497" s="60"/>
      <c r="Y497" s="35"/>
      <c r="Z497" s="61">
        <f t="shared" ref="Z497:AH497" si="651">SUM(Z486:Z496)</f>
        <v>52.10177532</v>
      </c>
      <c r="AA497" s="61">
        <f t="shared" si="651"/>
        <v>62.22013524</v>
      </c>
      <c r="AB497" s="61">
        <f t="shared" si="651"/>
        <v>82.59545003</v>
      </c>
      <c r="AC497" s="61">
        <f t="shared" si="651"/>
        <v>35076596.55</v>
      </c>
      <c r="AD497" s="61">
        <f t="shared" si="651"/>
        <v>266446570.8</v>
      </c>
      <c r="AE497" s="61">
        <f t="shared" si="651"/>
        <v>1278891064</v>
      </c>
      <c r="AF497" s="61">
        <f t="shared" si="651"/>
        <v>12951163.06</v>
      </c>
      <c r="AG497" s="61">
        <f t="shared" si="651"/>
        <v>35527536.96</v>
      </c>
      <c r="AH497" s="61">
        <f t="shared" si="651"/>
        <v>141210548.9</v>
      </c>
    </row>
    <row r="498" ht="13.5" customHeight="1">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c r="AA498" s="35"/>
      <c r="AB498" s="35"/>
      <c r="AC498" s="35"/>
      <c r="AD498" s="35"/>
      <c r="AE498" s="35"/>
      <c r="AF498" s="35"/>
      <c r="AG498" s="35"/>
      <c r="AH498" s="35"/>
    </row>
    <row r="499" ht="13.5" customHeight="1">
      <c r="A499" s="64" t="s">
        <v>137</v>
      </c>
      <c r="B499" s="35"/>
      <c r="C499" s="12"/>
      <c r="D499" s="12"/>
      <c r="E499" s="35"/>
      <c r="F499" s="35"/>
      <c r="G499" s="35"/>
      <c r="H499" s="35"/>
      <c r="I499" s="35"/>
      <c r="J499" s="35"/>
      <c r="K499" s="35"/>
      <c r="L499" s="35"/>
      <c r="M499" s="35"/>
      <c r="N499" s="35"/>
      <c r="O499" s="35"/>
      <c r="P499" s="35"/>
      <c r="Q499" s="35"/>
      <c r="R499" s="35"/>
      <c r="S499" s="35"/>
      <c r="T499" s="35"/>
      <c r="U499" s="35"/>
      <c r="V499" s="35"/>
      <c r="W499" s="35"/>
      <c r="X499" s="35"/>
      <c r="Y499" s="35"/>
      <c r="Z499" s="35"/>
      <c r="AA499" s="35"/>
      <c r="AB499" s="35"/>
      <c r="AC499" s="35"/>
      <c r="AD499" s="35"/>
      <c r="AE499" s="35"/>
      <c r="AF499" s="35"/>
      <c r="AG499" s="35"/>
      <c r="AH499" s="35"/>
    </row>
    <row r="500" ht="13.5" customHeight="1">
      <c r="A500" s="12" t="s">
        <v>105</v>
      </c>
      <c r="C500" s="12"/>
      <c r="D500" s="12"/>
      <c r="E500" s="36" t="s">
        <v>129</v>
      </c>
      <c r="F500" s="3"/>
      <c r="G500" s="4"/>
      <c r="H500" s="37" t="s">
        <v>130</v>
      </c>
      <c r="I500" s="3"/>
      <c r="J500" s="4"/>
      <c r="K500" s="38" t="s">
        <v>131</v>
      </c>
      <c r="L500" s="3"/>
      <c r="M500" s="4"/>
      <c r="N500" s="35"/>
      <c r="O500" s="36" t="s">
        <v>110</v>
      </c>
      <c r="P500" s="3"/>
      <c r="Q500" s="4"/>
      <c r="R500" s="37" t="s">
        <v>111</v>
      </c>
      <c r="S500" s="3"/>
      <c r="T500" s="4"/>
      <c r="U500" s="38" t="s">
        <v>112</v>
      </c>
      <c r="V500" s="3"/>
      <c r="W500" s="4"/>
      <c r="X500" s="35"/>
      <c r="Y500" s="35"/>
      <c r="Z500" s="36" t="s">
        <v>110</v>
      </c>
      <c r="AA500" s="3"/>
      <c r="AB500" s="4"/>
      <c r="AC500" s="37" t="s">
        <v>111</v>
      </c>
      <c r="AD500" s="3"/>
      <c r="AE500" s="4"/>
      <c r="AF500" s="38" t="s">
        <v>112</v>
      </c>
      <c r="AG500" s="3"/>
      <c r="AH500" s="4"/>
    </row>
    <row r="501" ht="13.5" customHeight="1">
      <c r="A501" s="12" t="s">
        <v>94</v>
      </c>
      <c r="B501" s="12" t="s">
        <v>114</v>
      </c>
      <c r="C501" s="12" t="s">
        <v>115</v>
      </c>
      <c r="D501" s="12"/>
      <c r="E501" s="39" t="s">
        <v>12</v>
      </c>
      <c r="F501" s="40" t="s">
        <v>13</v>
      </c>
      <c r="G501" s="41" t="s">
        <v>14</v>
      </c>
      <c r="H501" s="42" t="s">
        <v>12</v>
      </c>
      <c r="I501" s="42" t="s">
        <v>13</v>
      </c>
      <c r="J501" s="43" t="s">
        <v>14</v>
      </c>
      <c r="K501" s="44" t="s">
        <v>12</v>
      </c>
      <c r="L501" s="45" t="s">
        <v>116</v>
      </c>
      <c r="M501" s="46" t="s">
        <v>14</v>
      </c>
      <c r="N501" s="35"/>
      <c r="O501" s="39" t="s">
        <v>12</v>
      </c>
      <c r="P501" s="40" t="s">
        <v>13</v>
      </c>
      <c r="Q501" s="41" t="s">
        <v>14</v>
      </c>
      <c r="R501" s="42" t="s">
        <v>12</v>
      </c>
      <c r="S501" s="42" t="s">
        <v>13</v>
      </c>
      <c r="T501" s="43" t="s">
        <v>14</v>
      </c>
      <c r="U501" s="44" t="s">
        <v>12</v>
      </c>
      <c r="V501" s="45" t="s">
        <v>116</v>
      </c>
      <c r="W501" s="46" t="s">
        <v>14</v>
      </c>
      <c r="X501" s="35"/>
      <c r="Y501" s="35"/>
      <c r="Z501" s="39" t="s">
        <v>12</v>
      </c>
      <c r="AA501" s="40" t="s">
        <v>13</v>
      </c>
      <c r="AB501" s="41" t="s">
        <v>14</v>
      </c>
      <c r="AC501" s="42" t="s">
        <v>12</v>
      </c>
      <c r="AD501" s="42" t="s">
        <v>13</v>
      </c>
      <c r="AE501" s="43" t="s">
        <v>14</v>
      </c>
      <c r="AF501" s="44" t="s">
        <v>12</v>
      </c>
      <c r="AG501" s="45" t="s">
        <v>116</v>
      </c>
      <c r="AH501" s="46" t="s">
        <v>14</v>
      </c>
    </row>
    <row r="502" ht="13.5" customHeight="1">
      <c r="A502" s="47" t="s">
        <v>117</v>
      </c>
      <c r="B502" s="51">
        <v>0.0</v>
      </c>
      <c r="C502" s="12">
        <f t="shared" ref="C502:C512" si="652">B502/$B$513</f>
        <v>0</v>
      </c>
      <c r="D502" s="12">
        <v>0.1056</v>
      </c>
      <c r="E502" s="39">
        <v>740.0</v>
      </c>
      <c r="F502" s="40">
        <v>820.0</v>
      </c>
      <c r="G502" s="41">
        <v>910.0</v>
      </c>
      <c r="H502" s="42">
        <v>0.079</v>
      </c>
      <c r="I502" s="42">
        <v>1.1480588235000002</v>
      </c>
      <c r="J502" s="43">
        <v>3.654</v>
      </c>
      <c r="K502" s="44">
        <v>0.2</v>
      </c>
      <c r="L502" s="48">
        <v>5.0</v>
      </c>
      <c r="M502" s="49">
        <v>15.0</v>
      </c>
      <c r="N502" s="35"/>
      <c r="O502" s="39">
        <f t="shared" ref="O502:O512" si="653">C502*D502*E502*10^(-3)</f>
        <v>0</v>
      </c>
      <c r="P502" s="40">
        <f t="shared" ref="P502:P512" si="654">C502*D502*F502*10^(-3)</f>
        <v>0</v>
      </c>
      <c r="Q502" s="41">
        <f t="shared" ref="Q502:Q512" si="655">C502*D502*G502*10^(-3)</f>
        <v>0</v>
      </c>
      <c r="R502" s="42">
        <f t="shared" ref="R502:R512" si="656">(C502*D502*H502*3.6*10^(-3))*10^(9)</f>
        <v>0</v>
      </c>
      <c r="S502" s="42">
        <f t="shared" ref="S502:S512" si="657">(C502*D502*I502*3.6*10^(-3))*10^(9)</f>
        <v>0</v>
      </c>
      <c r="T502" s="43">
        <f t="shared" ref="T502:T512" si="658">(C502*D502*J502*3.6*10^(-3))*10^(9)</f>
        <v>0</v>
      </c>
      <c r="U502" s="44">
        <f t="shared" ref="U502:U512" si="659">C502*D502*10^(-3)*K502*10^9</f>
        <v>0</v>
      </c>
      <c r="V502" s="48">
        <f t="shared" ref="V502:V512" si="660">C502*D502*10^(-3)*L502*10^9</f>
        <v>0</v>
      </c>
      <c r="W502" s="49">
        <f t="shared" ref="W502:W512" si="661">C502*D502*10^(-3)*M502*10^9</f>
        <v>0</v>
      </c>
      <c r="X502" s="35"/>
      <c r="Y502" s="12">
        <v>63.7</v>
      </c>
      <c r="Z502" s="39">
        <f t="shared" ref="Z502:Z512" si="662">C502*Y502*E502*10^(-3)</f>
        <v>0</v>
      </c>
      <c r="AA502" s="40">
        <f t="shared" ref="AA502:AA512" si="663">C502*Y502*F502*10^(-3)</f>
        <v>0</v>
      </c>
      <c r="AB502" s="41">
        <f t="shared" ref="AB502:AB512" si="664">C502*Y502*G502*10^(-3)</f>
        <v>0</v>
      </c>
      <c r="AC502" s="42">
        <f t="shared" ref="AC502:AC512" si="665">(C502*Y502*H502*3.6*10^(-3))*10^(9)</f>
        <v>0</v>
      </c>
      <c r="AD502" s="42">
        <f t="shared" ref="AD502:AD512" si="666">(C502*Y502*I502*3.6*10^(-3))*10^(9)</f>
        <v>0</v>
      </c>
      <c r="AE502" s="43">
        <f t="shared" ref="AE502:AE512" si="667">(C502*Y502*J502*3.6*10^(-3))*10^(9)</f>
        <v>0</v>
      </c>
      <c r="AF502" s="44">
        <f t="shared" ref="AF502:AF512" si="668">C502*Y502*10^(-3)*K502*10^9</f>
        <v>0</v>
      </c>
      <c r="AG502" s="48">
        <f t="shared" ref="AG502:AG512" si="669">C502*Y502*10^(-3)*L502*10^9</f>
        <v>0</v>
      </c>
      <c r="AH502" s="49">
        <f t="shared" ref="AH502:AH512" si="670">C502*Y502*10^(-3)*M502*10^9</f>
        <v>0</v>
      </c>
    </row>
    <row r="503" ht="13.5" customHeight="1">
      <c r="A503" s="47" t="s">
        <v>118</v>
      </c>
      <c r="B503" s="51">
        <v>30.608</v>
      </c>
      <c r="C503" s="12">
        <f t="shared" si="652"/>
        <v>0.4130411314</v>
      </c>
      <c r="D503" s="12">
        <v>0.1056</v>
      </c>
      <c r="E503" s="39">
        <v>657.0</v>
      </c>
      <c r="F503" s="40">
        <v>702.0</v>
      </c>
      <c r="G503" s="41">
        <v>866.0</v>
      </c>
      <c r="H503" s="42">
        <v>0.214</v>
      </c>
      <c r="I503" s="42">
        <v>0.82</v>
      </c>
      <c r="J503" s="43">
        <v>2.7439999999999998</v>
      </c>
      <c r="K503" s="44">
        <v>0.1</v>
      </c>
      <c r="L503" s="45">
        <v>0.4</v>
      </c>
      <c r="M503" s="46">
        <v>0.6</v>
      </c>
      <c r="N503" s="35"/>
      <c r="O503" s="39">
        <f t="shared" si="653"/>
        <v>0.02865646326</v>
      </c>
      <c r="P503" s="40">
        <f t="shared" si="654"/>
        <v>0.03061923472</v>
      </c>
      <c r="Q503" s="41">
        <f t="shared" si="655"/>
        <v>0.03777244625</v>
      </c>
      <c r="R503" s="42">
        <f t="shared" si="656"/>
        <v>33602.64733</v>
      </c>
      <c r="S503" s="42">
        <f t="shared" si="657"/>
        <v>128757.8075</v>
      </c>
      <c r="T503" s="43">
        <f t="shared" si="658"/>
        <v>430867.5901</v>
      </c>
      <c r="U503" s="44">
        <f t="shared" si="659"/>
        <v>4361.714347</v>
      </c>
      <c r="V503" s="48">
        <f t="shared" si="660"/>
        <v>17446.85739</v>
      </c>
      <c r="W503" s="49">
        <f t="shared" si="661"/>
        <v>26170.28608</v>
      </c>
      <c r="X503" s="35"/>
      <c r="Y503" s="12">
        <v>63.7</v>
      </c>
      <c r="Z503" s="39">
        <f t="shared" si="662"/>
        <v>17.28614309</v>
      </c>
      <c r="AA503" s="40">
        <f t="shared" si="663"/>
        <v>18.47012549</v>
      </c>
      <c r="AB503" s="41">
        <f t="shared" si="664"/>
        <v>22.78508358</v>
      </c>
      <c r="AC503" s="42">
        <f t="shared" si="665"/>
        <v>20269778.74</v>
      </c>
      <c r="AD503" s="42">
        <f t="shared" si="666"/>
        <v>77669245.64</v>
      </c>
      <c r="AE503" s="43">
        <f t="shared" si="667"/>
        <v>259907817.1</v>
      </c>
      <c r="AF503" s="44">
        <f t="shared" si="668"/>
        <v>2631072.007</v>
      </c>
      <c r="AG503" s="48">
        <f t="shared" si="669"/>
        <v>10524288.03</v>
      </c>
      <c r="AH503" s="49">
        <f t="shared" si="670"/>
        <v>15786432.04</v>
      </c>
    </row>
    <row r="504" ht="13.5" customHeight="1">
      <c r="A504" s="47" t="s">
        <v>119</v>
      </c>
      <c r="B504" s="51">
        <v>43.412</v>
      </c>
      <c r="C504" s="12">
        <f t="shared" si="652"/>
        <v>0.5858253266</v>
      </c>
      <c r="D504" s="12">
        <v>0.1056</v>
      </c>
      <c r="E504" s="39">
        <v>410.0</v>
      </c>
      <c r="F504" s="40">
        <v>490.0</v>
      </c>
      <c r="G504" s="41">
        <v>650.0</v>
      </c>
      <c r="H504" s="42">
        <v>0.076</v>
      </c>
      <c r="I504" s="42">
        <v>0.5820000000000001</v>
      </c>
      <c r="J504" s="43">
        <v>2.794</v>
      </c>
      <c r="K504" s="44">
        <v>0.1</v>
      </c>
      <c r="L504" s="45">
        <v>0.2</v>
      </c>
      <c r="M504" s="46">
        <v>1.0</v>
      </c>
      <c r="N504" s="35"/>
      <c r="O504" s="39">
        <f t="shared" si="653"/>
        <v>0.02536389334</v>
      </c>
      <c r="P504" s="40">
        <f t="shared" si="654"/>
        <v>0.0303129457</v>
      </c>
      <c r="Q504" s="41">
        <f t="shared" si="655"/>
        <v>0.04021105042</v>
      </c>
      <c r="R504" s="42">
        <f t="shared" si="656"/>
        <v>16925.75907</v>
      </c>
      <c r="S504" s="42">
        <f t="shared" si="657"/>
        <v>129615.6813</v>
      </c>
      <c r="T504" s="43">
        <f t="shared" si="658"/>
        <v>622244.3531</v>
      </c>
      <c r="U504" s="44">
        <f t="shared" si="659"/>
        <v>6186.315449</v>
      </c>
      <c r="V504" s="48">
        <f t="shared" si="660"/>
        <v>12372.6309</v>
      </c>
      <c r="W504" s="49">
        <f t="shared" si="661"/>
        <v>61863.15449</v>
      </c>
      <c r="X504" s="35"/>
      <c r="Y504" s="12">
        <v>63.7</v>
      </c>
      <c r="Z504" s="39">
        <f t="shared" si="662"/>
        <v>15.30000005</v>
      </c>
      <c r="AA504" s="40">
        <f t="shared" si="663"/>
        <v>18.28536592</v>
      </c>
      <c r="AB504" s="41">
        <f t="shared" si="664"/>
        <v>24.25609765</v>
      </c>
      <c r="AC504" s="42">
        <f t="shared" si="665"/>
        <v>10209951.26</v>
      </c>
      <c r="AD504" s="42">
        <f t="shared" si="666"/>
        <v>78186731.98</v>
      </c>
      <c r="AE504" s="43">
        <f t="shared" si="667"/>
        <v>375350050.1</v>
      </c>
      <c r="AF504" s="44">
        <f t="shared" si="668"/>
        <v>3731707.33</v>
      </c>
      <c r="AG504" s="48">
        <f t="shared" si="669"/>
        <v>7463414.66</v>
      </c>
      <c r="AH504" s="49">
        <f t="shared" si="670"/>
        <v>37317073.3</v>
      </c>
    </row>
    <row r="505" ht="13.5" customHeight="1">
      <c r="A505" s="47" t="s">
        <v>120</v>
      </c>
      <c r="B505" s="51">
        <v>0.0</v>
      </c>
      <c r="C505" s="12">
        <f t="shared" si="652"/>
        <v>0</v>
      </c>
      <c r="D505" s="12">
        <v>0.1056</v>
      </c>
      <c r="E505" s="39">
        <v>3.7</v>
      </c>
      <c r="F505" s="40">
        <v>12.0</v>
      </c>
      <c r="G505" s="41">
        <v>110.0</v>
      </c>
      <c r="H505" s="42">
        <v>0.018</v>
      </c>
      <c r="I505" s="42">
        <v>0.2478118532</v>
      </c>
      <c r="J505" s="43">
        <v>3.004</v>
      </c>
      <c r="K505" s="44">
        <v>0.1</v>
      </c>
      <c r="L505" s="45">
        <v>0.1</v>
      </c>
      <c r="M505" s="46">
        <v>1.0</v>
      </c>
      <c r="N505" s="35"/>
      <c r="O505" s="39">
        <f t="shared" si="653"/>
        <v>0</v>
      </c>
      <c r="P505" s="40">
        <f t="shared" si="654"/>
        <v>0</v>
      </c>
      <c r="Q505" s="41">
        <f t="shared" si="655"/>
        <v>0</v>
      </c>
      <c r="R505" s="42">
        <f t="shared" si="656"/>
        <v>0</v>
      </c>
      <c r="S505" s="42">
        <f t="shared" si="657"/>
        <v>0</v>
      </c>
      <c r="T505" s="43">
        <f t="shared" si="658"/>
        <v>0</v>
      </c>
      <c r="U505" s="44">
        <f t="shared" si="659"/>
        <v>0</v>
      </c>
      <c r="V505" s="48">
        <f t="shared" si="660"/>
        <v>0</v>
      </c>
      <c r="W505" s="49">
        <f t="shared" si="661"/>
        <v>0</v>
      </c>
      <c r="X505" s="35"/>
      <c r="Y505" s="12">
        <v>63.7</v>
      </c>
      <c r="Z505" s="39">
        <f t="shared" si="662"/>
        <v>0</v>
      </c>
      <c r="AA505" s="40">
        <f t="shared" si="663"/>
        <v>0</v>
      </c>
      <c r="AB505" s="41">
        <f t="shared" si="664"/>
        <v>0</v>
      </c>
      <c r="AC505" s="42">
        <f t="shared" si="665"/>
        <v>0</v>
      </c>
      <c r="AD505" s="42">
        <f t="shared" si="666"/>
        <v>0</v>
      </c>
      <c r="AE505" s="43">
        <f t="shared" si="667"/>
        <v>0</v>
      </c>
      <c r="AF505" s="44">
        <f t="shared" si="668"/>
        <v>0</v>
      </c>
      <c r="AG505" s="48">
        <f t="shared" si="669"/>
        <v>0</v>
      </c>
      <c r="AH505" s="49">
        <f t="shared" si="670"/>
        <v>0</v>
      </c>
    </row>
    <row r="506" ht="13.5" customHeight="1">
      <c r="A506" s="47" t="s">
        <v>121</v>
      </c>
      <c r="B506" s="51">
        <v>0.0</v>
      </c>
      <c r="C506" s="12">
        <f t="shared" si="652"/>
        <v>0</v>
      </c>
      <c r="D506" s="12">
        <v>0.1056</v>
      </c>
      <c r="E506" s="39">
        <v>1.0</v>
      </c>
      <c r="F506" s="40">
        <v>24.0</v>
      </c>
      <c r="G506" s="41">
        <v>2200.0</v>
      </c>
      <c r="H506" s="42">
        <v>0.3</v>
      </c>
      <c r="I506" s="42">
        <v>9.305266939500001</v>
      </c>
      <c r="J506" s="43">
        <v>851.554</v>
      </c>
      <c r="K506" s="44">
        <v>3.3</v>
      </c>
      <c r="L506" s="48">
        <v>10.0</v>
      </c>
      <c r="M506" s="49">
        <v>16.9</v>
      </c>
      <c r="N506" s="35"/>
      <c r="O506" s="39">
        <f t="shared" si="653"/>
        <v>0</v>
      </c>
      <c r="P506" s="40">
        <f t="shared" si="654"/>
        <v>0</v>
      </c>
      <c r="Q506" s="41">
        <f t="shared" si="655"/>
        <v>0</v>
      </c>
      <c r="R506" s="42">
        <f t="shared" si="656"/>
        <v>0</v>
      </c>
      <c r="S506" s="42">
        <f t="shared" si="657"/>
        <v>0</v>
      </c>
      <c r="T506" s="43">
        <f t="shared" si="658"/>
        <v>0</v>
      </c>
      <c r="U506" s="44">
        <f t="shared" si="659"/>
        <v>0</v>
      </c>
      <c r="V506" s="48">
        <f t="shared" si="660"/>
        <v>0</v>
      </c>
      <c r="W506" s="49">
        <f t="shared" si="661"/>
        <v>0</v>
      </c>
      <c r="X506" s="35"/>
      <c r="Y506" s="12">
        <v>63.7</v>
      </c>
      <c r="Z506" s="39">
        <f t="shared" si="662"/>
        <v>0</v>
      </c>
      <c r="AA506" s="40">
        <f t="shared" si="663"/>
        <v>0</v>
      </c>
      <c r="AB506" s="41">
        <f t="shared" si="664"/>
        <v>0</v>
      </c>
      <c r="AC506" s="42">
        <f t="shared" si="665"/>
        <v>0</v>
      </c>
      <c r="AD506" s="42">
        <f t="shared" si="666"/>
        <v>0</v>
      </c>
      <c r="AE506" s="43">
        <f t="shared" si="667"/>
        <v>0</v>
      </c>
      <c r="AF506" s="44">
        <f t="shared" si="668"/>
        <v>0</v>
      </c>
      <c r="AG506" s="48">
        <f t="shared" si="669"/>
        <v>0</v>
      </c>
      <c r="AH506" s="49">
        <f t="shared" si="670"/>
        <v>0</v>
      </c>
    </row>
    <row r="507" ht="13.5" customHeight="1">
      <c r="A507" s="47" t="s">
        <v>122</v>
      </c>
      <c r="B507" s="51">
        <v>0.0</v>
      </c>
      <c r="C507" s="12">
        <f t="shared" si="652"/>
        <v>0</v>
      </c>
      <c r="D507" s="12">
        <v>0.1056</v>
      </c>
      <c r="E507" s="39">
        <v>130.0</v>
      </c>
      <c r="F507" s="40">
        <v>230.0</v>
      </c>
      <c r="G507" s="50">
        <v>420.0</v>
      </c>
      <c r="H507" s="42">
        <v>20.0</v>
      </c>
      <c r="I507" s="42">
        <v>35.2904137931</v>
      </c>
      <c r="J507" s="43">
        <v>65.554</v>
      </c>
      <c r="K507" s="44">
        <v>13.0</v>
      </c>
      <c r="L507" s="48">
        <v>500.0</v>
      </c>
      <c r="M507" s="49">
        <v>810.0</v>
      </c>
      <c r="N507" s="35"/>
      <c r="O507" s="39">
        <f t="shared" si="653"/>
        <v>0</v>
      </c>
      <c r="P507" s="40">
        <f t="shared" si="654"/>
        <v>0</v>
      </c>
      <c r="Q507" s="41">
        <f t="shared" si="655"/>
        <v>0</v>
      </c>
      <c r="R507" s="42">
        <f t="shared" si="656"/>
        <v>0</v>
      </c>
      <c r="S507" s="42">
        <f t="shared" si="657"/>
        <v>0</v>
      </c>
      <c r="T507" s="43">
        <f t="shared" si="658"/>
        <v>0</v>
      </c>
      <c r="U507" s="44">
        <f t="shared" si="659"/>
        <v>0</v>
      </c>
      <c r="V507" s="48">
        <f t="shared" si="660"/>
        <v>0</v>
      </c>
      <c r="W507" s="49">
        <f t="shared" si="661"/>
        <v>0</v>
      </c>
      <c r="X507" s="35"/>
      <c r="Y507" s="12">
        <v>63.7</v>
      </c>
      <c r="Z507" s="39">
        <f t="shared" si="662"/>
        <v>0</v>
      </c>
      <c r="AA507" s="40">
        <f t="shared" si="663"/>
        <v>0</v>
      </c>
      <c r="AB507" s="41">
        <f t="shared" si="664"/>
        <v>0</v>
      </c>
      <c r="AC507" s="42">
        <f t="shared" si="665"/>
        <v>0</v>
      </c>
      <c r="AD507" s="42">
        <f t="shared" si="666"/>
        <v>0</v>
      </c>
      <c r="AE507" s="43">
        <f t="shared" si="667"/>
        <v>0</v>
      </c>
      <c r="AF507" s="44">
        <f t="shared" si="668"/>
        <v>0</v>
      </c>
      <c r="AG507" s="48">
        <f t="shared" si="669"/>
        <v>0</v>
      </c>
      <c r="AH507" s="49">
        <f t="shared" si="670"/>
        <v>0</v>
      </c>
    </row>
    <row r="508" ht="13.5" customHeight="1">
      <c r="A508" s="32" t="s">
        <v>123</v>
      </c>
      <c r="B508" s="51">
        <v>0.0</v>
      </c>
      <c r="C508" s="12">
        <f t="shared" si="652"/>
        <v>0</v>
      </c>
      <c r="D508" s="12">
        <v>0.1056</v>
      </c>
      <c r="E508" s="39">
        <v>7.0</v>
      </c>
      <c r="F508" s="40">
        <v>11.0</v>
      </c>
      <c r="G508" s="41">
        <v>56.0</v>
      </c>
      <c r="H508" s="42">
        <v>2.0E-4</v>
      </c>
      <c r="I508" s="42">
        <v>0.11828163270000001</v>
      </c>
      <c r="J508" s="43">
        <v>1.5552000000000001</v>
      </c>
      <c r="K508" s="44">
        <v>0.3</v>
      </c>
      <c r="L508" s="48">
        <v>1.0</v>
      </c>
      <c r="M508" s="49">
        <v>1.3</v>
      </c>
      <c r="N508" s="35"/>
      <c r="O508" s="39">
        <f t="shared" si="653"/>
        <v>0</v>
      </c>
      <c r="P508" s="40">
        <f t="shared" si="654"/>
        <v>0</v>
      </c>
      <c r="Q508" s="41">
        <f t="shared" si="655"/>
        <v>0</v>
      </c>
      <c r="R508" s="42">
        <f t="shared" si="656"/>
        <v>0</v>
      </c>
      <c r="S508" s="42">
        <f t="shared" si="657"/>
        <v>0</v>
      </c>
      <c r="T508" s="43">
        <f t="shared" si="658"/>
        <v>0</v>
      </c>
      <c r="U508" s="44">
        <f t="shared" si="659"/>
        <v>0</v>
      </c>
      <c r="V508" s="48">
        <f t="shared" si="660"/>
        <v>0</v>
      </c>
      <c r="W508" s="49">
        <f t="shared" si="661"/>
        <v>0</v>
      </c>
      <c r="X508" s="35"/>
      <c r="Y508" s="12">
        <v>63.7</v>
      </c>
      <c r="Z508" s="39">
        <f t="shared" si="662"/>
        <v>0</v>
      </c>
      <c r="AA508" s="40">
        <f t="shared" si="663"/>
        <v>0</v>
      </c>
      <c r="AB508" s="41">
        <f t="shared" si="664"/>
        <v>0</v>
      </c>
      <c r="AC508" s="42">
        <f t="shared" si="665"/>
        <v>0</v>
      </c>
      <c r="AD508" s="42">
        <f t="shared" si="666"/>
        <v>0</v>
      </c>
      <c r="AE508" s="43">
        <f t="shared" si="667"/>
        <v>0</v>
      </c>
      <c r="AF508" s="44">
        <f t="shared" si="668"/>
        <v>0</v>
      </c>
      <c r="AG508" s="48">
        <f t="shared" si="669"/>
        <v>0</v>
      </c>
      <c r="AH508" s="49">
        <f t="shared" si="670"/>
        <v>0</v>
      </c>
    </row>
    <row r="509" ht="13.5" customHeight="1">
      <c r="A509" s="32" t="s">
        <v>124</v>
      </c>
      <c r="B509" s="51">
        <v>0.018</v>
      </c>
      <c r="C509" s="12">
        <f t="shared" si="652"/>
        <v>0.0002429018676</v>
      </c>
      <c r="D509" s="12">
        <v>0.1056</v>
      </c>
      <c r="E509" s="39">
        <v>8.0</v>
      </c>
      <c r="F509" s="40">
        <v>12.0</v>
      </c>
      <c r="G509" s="41">
        <v>35.0</v>
      </c>
      <c r="H509" s="42">
        <v>2.0E-4</v>
      </c>
      <c r="I509" s="42">
        <v>0.11834814810000001</v>
      </c>
      <c r="J509" s="43">
        <v>1.5552000000000001</v>
      </c>
      <c r="K509" s="44">
        <v>0.3</v>
      </c>
      <c r="L509" s="48">
        <v>1.0</v>
      </c>
      <c r="M509" s="49">
        <v>1.3</v>
      </c>
      <c r="N509" s="35"/>
      <c r="O509" s="39">
        <f t="shared" si="653"/>
        <v>0.0000002052034978</v>
      </c>
      <c r="P509" s="40">
        <f t="shared" si="654"/>
        <v>0.0000003078052467</v>
      </c>
      <c r="Q509" s="41">
        <f t="shared" si="655"/>
        <v>0.0000008977653028</v>
      </c>
      <c r="R509" s="42">
        <f t="shared" si="656"/>
        <v>0.0184683148</v>
      </c>
      <c r="S509" s="42">
        <f t="shared" si="657"/>
        <v>10.92845428</v>
      </c>
      <c r="T509" s="43">
        <f t="shared" si="658"/>
        <v>143.6096159</v>
      </c>
      <c r="U509" s="44">
        <f t="shared" si="659"/>
        <v>7.695131167</v>
      </c>
      <c r="V509" s="48">
        <f t="shared" si="660"/>
        <v>25.65043722</v>
      </c>
      <c r="W509" s="49">
        <f t="shared" si="661"/>
        <v>33.34556839</v>
      </c>
      <c r="X509" s="35"/>
      <c r="Y509" s="12">
        <v>63.7</v>
      </c>
      <c r="Z509" s="39">
        <f t="shared" si="662"/>
        <v>0.0001237827918</v>
      </c>
      <c r="AA509" s="40">
        <f t="shared" si="663"/>
        <v>0.0001856741876</v>
      </c>
      <c r="AB509" s="41">
        <f t="shared" si="664"/>
        <v>0.0005415497139</v>
      </c>
      <c r="AC509" s="42">
        <f t="shared" si="665"/>
        <v>11.14045126</v>
      </c>
      <c r="AD509" s="42">
        <f t="shared" si="666"/>
        <v>6592.258877</v>
      </c>
      <c r="AE509" s="43">
        <f t="shared" si="667"/>
        <v>86628.14898</v>
      </c>
      <c r="AF509" s="44">
        <f t="shared" si="668"/>
        <v>4641.854691</v>
      </c>
      <c r="AG509" s="48">
        <f t="shared" si="669"/>
        <v>15472.84897</v>
      </c>
      <c r="AH509" s="49">
        <f t="shared" si="670"/>
        <v>20114.70366</v>
      </c>
    </row>
    <row r="510" ht="13.5" customHeight="1">
      <c r="A510" s="32" t="s">
        <v>125</v>
      </c>
      <c r="B510" s="51">
        <v>0.066</v>
      </c>
      <c r="C510" s="12">
        <f t="shared" si="652"/>
        <v>0.0008906401814</v>
      </c>
      <c r="D510" s="12">
        <v>0.1056</v>
      </c>
      <c r="E510" s="39">
        <v>18.0</v>
      </c>
      <c r="F510" s="40">
        <v>48.0</v>
      </c>
      <c r="G510" s="41">
        <v>180.0</v>
      </c>
      <c r="H510" s="42">
        <v>0.0064</v>
      </c>
      <c r="I510" s="42">
        <v>0.17932592590000002</v>
      </c>
      <c r="J510" s="43">
        <v>1.857</v>
      </c>
      <c r="K510" s="44">
        <v>0.3</v>
      </c>
      <c r="L510" s="45">
        <v>10.0</v>
      </c>
      <c r="M510" s="46">
        <v>15.0</v>
      </c>
      <c r="N510" s="35"/>
      <c r="O510" s="39">
        <f t="shared" si="653"/>
        <v>0.000001692928857</v>
      </c>
      <c r="P510" s="40">
        <f t="shared" si="654"/>
        <v>0.000004514476951</v>
      </c>
      <c r="Q510" s="41">
        <f t="shared" si="655"/>
        <v>0.00001692928857</v>
      </c>
      <c r="R510" s="42">
        <f t="shared" si="656"/>
        <v>2.166948937</v>
      </c>
      <c r="S510" s="42">
        <f t="shared" si="657"/>
        <v>60.71720694</v>
      </c>
      <c r="T510" s="43">
        <f t="shared" si="658"/>
        <v>628.7537774</v>
      </c>
      <c r="U510" s="44">
        <f t="shared" si="659"/>
        <v>28.21548095</v>
      </c>
      <c r="V510" s="48">
        <f t="shared" si="660"/>
        <v>940.5160315</v>
      </c>
      <c r="W510" s="49">
        <f t="shared" si="661"/>
        <v>1410.774047</v>
      </c>
      <c r="X510" s="35"/>
      <c r="Y510" s="12">
        <v>63.7</v>
      </c>
      <c r="Z510" s="39">
        <f t="shared" si="662"/>
        <v>0.001021208032</v>
      </c>
      <c r="AA510" s="40">
        <f t="shared" si="663"/>
        <v>0.002723221419</v>
      </c>
      <c r="AB510" s="41">
        <f t="shared" si="664"/>
        <v>0.01021208032</v>
      </c>
      <c r="AC510" s="42">
        <f t="shared" si="665"/>
        <v>1307.146281</v>
      </c>
      <c r="AD510" s="42">
        <f t="shared" si="666"/>
        <v>36625.81517</v>
      </c>
      <c r="AE510" s="43">
        <f t="shared" si="667"/>
        <v>379276.6631</v>
      </c>
      <c r="AF510" s="44">
        <f t="shared" si="668"/>
        <v>17020.13387</v>
      </c>
      <c r="AG510" s="48">
        <f t="shared" si="669"/>
        <v>567337.7955</v>
      </c>
      <c r="AH510" s="49">
        <f t="shared" si="670"/>
        <v>851006.6933</v>
      </c>
    </row>
    <row r="511" ht="13.5" customHeight="1">
      <c r="A511" s="32" t="s">
        <v>126</v>
      </c>
      <c r="B511" s="51">
        <v>0.0</v>
      </c>
      <c r="C511" s="12">
        <f t="shared" si="652"/>
        <v>0</v>
      </c>
      <c r="D511" s="12">
        <v>0.1056</v>
      </c>
      <c r="E511" s="39">
        <v>6.0</v>
      </c>
      <c r="F511" s="40">
        <v>38.0</v>
      </c>
      <c r="G511" s="41">
        <v>79.0</v>
      </c>
      <c r="H511" s="42">
        <v>0.0073</v>
      </c>
      <c r="I511" s="42">
        <v>0.4548123288</v>
      </c>
      <c r="J511" s="43">
        <v>2.313</v>
      </c>
      <c r="K511" s="44">
        <v>0.3</v>
      </c>
      <c r="L511" s="45">
        <v>2.5</v>
      </c>
      <c r="M511" s="46">
        <v>5.1</v>
      </c>
      <c r="N511" s="35"/>
      <c r="O511" s="39">
        <f t="shared" si="653"/>
        <v>0</v>
      </c>
      <c r="P511" s="40">
        <f t="shared" si="654"/>
        <v>0</v>
      </c>
      <c r="Q511" s="41">
        <f t="shared" si="655"/>
        <v>0</v>
      </c>
      <c r="R511" s="42">
        <f t="shared" si="656"/>
        <v>0</v>
      </c>
      <c r="S511" s="42">
        <f t="shared" si="657"/>
        <v>0</v>
      </c>
      <c r="T511" s="43">
        <f t="shared" si="658"/>
        <v>0</v>
      </c>
      <c r="U511" s="44">
        <f t="shared" si="659"/>
        <v>0</v>
      </c>
      <c r="V511" s="48">
        <f t="shared" si="660"/>
        <v>0</v>
      </c>
      <c r="W511" s="49">
        <f t="shared" si="661"/>
        <v>0</v>
      </c>
      <c r="X511" s="35"/>
      <c r="Y511" s="12">
        <v>63.7</v>
      </c>
      <c r="Z511" s="39">
        <f t="shared" si="662"/>
        <v>0</v>
      </c>
      <c r="AA511" s="40">
        <f t="shared" si="663"/>
        <v>0</v>
      </c>
      <c r="AB511" s="41">
        <f t="shared" si="664"/>
        <v>0</v>
      </c>
      <c r="AC511" s="42">
        <f t="shared" si="665"/>
        <v>0</v>
      </c>
      <c r="AD511" s="42">
        <f t="shared" si="666"/>
        <v>0</v>
      </c>
      <c r="AE511" s="43">
        <f t="shared" si="667"/>
        <v>0</v>
      </c>
      <c r="AF511" s="44">
        <f t="shared" si="668"/>
        <v>0</v>
      </c>
      <c r="AG511" s="48">
        <f t="shared" si="669"/>
        <v>0</v>
      </c>
      <c r="AH511" s="49">
        <f t="shared" si="670"/>
        <v>0</v>
      </c>
    </row>
    <row r="512" ht="13.5" customHeight="1">
      <c r="A512" s="32" t="s">
        <v>127</v>
      </c>
      <c r="B512" s="51">
        <v>0.0</v>
      </c>
      <c r="C512" s="12">
        <f t="shared" si="652"/>
        <v>0</v>
      </c>
      <c r="D512" s="12">
        <v>0.1056</v>
      </c>
      <c r="E512" s="52">
        <v>8.8</v>
      </c>
      <c r="F512" s="53">
        <v>27.0</v>
      </c>
      <c r="G512" s="54">
        <v>63.0</v>
      </c>
      <c r="H512" s="55">
        <v>0.118</v>
      </c>
      <c r="I512" s="55">
        <v>0.9284059041</v>
      </c>
      <c r="J512" s="56">
        <v>3.734</v>
      </c>
      <c r="K512" s="57">
        <v>7.8</v>
      </c>
      <c r="L512" s="58">
        <v>15.0</v>
      </c>
      <c r="M512" s="59">
        <v>19.3</v>
      </c>
      <c r="N512" s="35"/>
      <c r="O512" s="39">
        <f t="shared" si="653"/>
        <v>0</v>
      </c>
      <c r="P512" s="40">
        <f t="shared" si="654"/>
        <v>0</v>
      </c>
      <c r="Q512" s="41">
        <f t="shared" si="655"/>
        <v>0</v>
      </c>
      <c r="R512" s="42">
        <f t="shared" si="656"/>
        <v>0</v>
      </c>
      <c r="S512" s="42">
        <f t="shared" si="657"/>
        <v>0</v>
      </c>
      <c r="T512" s="43">
        <f t="shared" si="658"/>
        <v>0</v>
      </c>
      <c r="U512" s="44">
        <f t="shared" si="659"/>
        <v>0</v>
      </c>
      <c r="V512" s="48">
        <f t="shared" si="660"/>
        <v>0</v>
      </c>
      <c r="W512" s="49">
        <f t="shared" si="661"/>
        <v>0</v>
      </c>
      <c r="X512" s="35"/>
      <c r="Y512" s="12">
        <v>63.7</v>
      </c>
      <c r="Z512" s="39">
        <f t="shared" si="662"/>
        <v>0</v>
      </c>
      <c r="AA512" s="40">
        <f t="shared" si="663"/>
        <v>0</v>
      </c>
      <c r="AB512" s="41">
        <f t="shared" si="664"/>
        <v>0</v>
      </c>
      <c r="AC512" s="42">
        <f t="shared" si="665"/>
        <v>0</v>
      </c>
      <c r="AD512" s="42">
        <f t="shared" si="666"/>
        <v>0</v>
      </c>
      <c r="AE512" s="43">
        <f t="shared" si="667"/>
        <v>0</v>
      </c>
      <c r="AF512" s="44">
        <f t="shared" si="668"/>
        <v>0</v>
      </c>
      <c r="AG512" s="48">
        <f t="shared" si="669"/>
        <v>0</v>
      </c>
      <c r="AH512" s="49">
        <f t="shared" si="670"/>
        <v>0</v>
      </c>
    </row>
    <row r="513" ht="13.5" customHeight="1">
      <c r="A513" s="60" t="s">
        <v>90</v>
      </c>
      <c r="B513" s="61">
        <f>SUM(B502:B512)</f>
        <v>74.104</v>
      </c>
      <c r="C513" s="60"/>
      <c r="D513" s="60"/>
      <c r="E513" s="60"/>
      <c r="F513" s="60"/>
      <c r="G513" s="60"/>
      <c r="H513" s="60"/>
      <c r="I513" s="60"/>
      <c r="J513" s="60"/>
      <c r="K513" s="60"/>
      <c r="L513" s="60"/>
      <c r="M513" s="60"/>
      <c r="N513" s="60"/>
      <c r="O513" s="61">
        <f t="shared" ref="O513:W513" si="671">SUM(O502:O512)</f>
        <v>0.05402225473</v>
      </c>
      <c r="P513" s="61">
        <f t="shared" si="671"/>
        <v>0.0609370027</v>
      </c>
      <c r="Q513" s="61">
        <f t="shared" si="671"/>
        <v>0.07800132372</v>
      </c>
      <c r="R513" s="61">
        <f t="shared" si="671"/>
        <v>50530.59182</v>
      </c>
      <c r="S513" s="61">
        <f t="shared" si="671"/>
        <v>258445.1345</v>
      </c>
      <c r="T513" s="61">
        <f t="shared" si="671"/>
        <v>1053884.307</v>
      </c>
      <c r="U513" s="61">
        <f t="shared" si="671"/>
        <v>10583.94041</v>
      </c>
      <c r="V513" s="61">
        <f t="shared" si="671"/>
        <v>30785.65476</v>
      </c>
      <c r="W513" s="61">
        <f t="shared" si="671"/>
        <v>89477.56019</v>
      </c>
      <c r="X513" s="60"/>
      <c r="Y513" s="35"/>
      <c r="Z513" s="61">
        <f t="shared" ref="Z513:AH513" si="672">SUM(Z502:Z512)</f>
        <v>32.58728813</v>
      </c>
      <c r="AA513" s="61">
        <f t="shared" si="672"/>
        <v>36.7584003</v>
      </c>
      <c r="AB513" s="61">
        <f t="shared" si="672"/>
        <v>47.05193486</v>
      </c>
      <c r="AC513" s="61">
        <f t="shared" si="672"/>
        <v>30481048.28</v>
      </c>
      <c r="AD513" s="61">
        <f t="shared" si="672"/>
        <v>155899195.7</v>
      </c>
      <c r="AE513" s="61">
        <f t="shared" si="672"/>
        <v>635723772</v>
      </c>
      <c r="AF513" s="61">
        <f t="shared" si="672"/>
        <v>6384441.326</v>
      </c>
      <c r="AG513" s="61">
        <f t="shared" si="672"/>
        <v>18570513.33</v>
      </c>
      <c r="AH513" s="61">
        <f t="shared" si="672"/>
        <v>53974626.74</v>
      </c>
    </row>
    <row r="514" ht="13.5" customHeight="1">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c r="AA514" s="35"/>
      <c r="AB514" s="35"/>
      <c r="AC514" s="35"/>
      <c r="AD514" s="35"/>
      <c r="AE514" s="35"/>
      <c r="AF514" s="35"/>
      <c r="AG514" s="35"/>
      <c r="AH514" s="35"/>
    </row>
    <row r="515" ht="13.5" customHeight="1">
      <c r="A515" s="64" t="s">
        <v>47</v>
      </c>
      <c r="B515" s="35"/>
      <c r="C515" s="12"/>
      <c r="D515" s="12"/>
      <c r="E515" s="35"/>
      <c r="F515" s="35"/>
      <c r="G515" s="35"/>
      <c r="H515" s="35"/>
      <c r="I515" s="35"/>
      <c r="J515" s="35"/>
      <c r="K515" s="35"/>
      <c r="L515" s="35"/>
      <c r="M515" s="35"/>
      <c r="N515" s="35"/>
      <c r="O515" s="35"/>
      <c r="P515" s="35"/>
      <c r="Q515" s="35"/>
      <c r="R515" s="35"/>
      <c r="S515" s="35"/>
      <c r="T515" s="35"/>
      <c r="U515" s="35"/>
      <c r="V515" s="35"/>
      <c r="W515" s="35"/>
      <c r="X515" s="35"/>
      <c r="Y515" s="35"/>
      <c r="Z515" s="35"/>
      <c r="AA515" s="35"/>
      <c r="AB515" s="35"/>
      <c r="AC515" s="35"/>
      <c r="AD515" s="35"/>
      <c r="AE515" s="35"/>
      <c r="AF515" s="35"/>
      <c r="AG515" s="35"/>
      <c r="AH515" s="35"/>
    </row>
    <row r="516" ht="13.5" customHeight="1">
      <c r="A516" s="12" t="s">
        <v>105</v>
      </c>
      <c r="C516" s="12"/>
      <c r="D516" s="12"/>
      <c r="E516" s="36" t="s">
        <v>129</v>
      </c>
      <c r="F516" s="3"/>
      <c r="G516" s="4"/>
      <c r="H516" s="37" t="s">
        <v>130</v>
      </c>
      <c r="I516" s="3"/>
      <c r="J516" s="4"/>
      <c r="K516" s="38" t="s">
        <v>131</v>
      </c>
      <c r="L516" s="3"/>
      <c r="M516" s="4"/>
      <c r="N516" s="35"/>
      <c r="O516" s="36" t="s">
        <v>110</v>
      </c>
      <c r="P516" s="3"/>
      <c r="Q516" s="4"/>
      <c r="R516" s="37" t="s">
        <v>111</v>
      </c>
      <c r="S516" s="3"/>
      <c r="T516" s="4"/>
      <c r="U516" s="38" t="s">
        <v>112</v>
      </c>
      <c r="V516" s="3"/>
      <c r="W516" s="4"/>
      <c r="X516" s="35"/>
      <c r="Y516" s="35"/>
      <c r="Z516" s="36" t="s">
        <v>110</v>
      </c>
      <c r="AA516" s="3"/>
      <c r="AB516" s="4"/>
      <c r="AC516" s="37" t="s">
        <v>111</v>
      </c>
      <c r="AD516" s="3"/>
      <c r="AE516" s="4"/>
      <c r="AF516" s="38" t="s">
        <v>112</v>
      </c>
      <c r="AG516" s="3"/>
      <c r="AH516" s="4"/>
    </row>
    <row r="517" ht="13.5" customHeight="1">
      <c r="A517" s="12" t="s">
        <v>94</v>
      </c>
      <c r="B517" s="12" t="s">
        <v>114</v>
      </c>
      <c r="C517" s="12" t="s">
        <v>115</v>
      </c>
      <c r="D517" s="12"/>
      <c r="E517" s="39" t="s">
        <v>12</v>
      </c>
      <c r="F517" s="40" t="s">
        <v>13</v>
      </c>
      <c r="G517" s="41" t="s">
        <v>14</v>
      </c>
      <c r="H517" s="42" t="s">
        <v>12</v>
      </c>
      <c r="I517" s="42" t="s">
        <v>13</v>
      </c>
      <c r="J517" s="43" t="s">
        <v>14</v>
      </c>
      <c r="K517" s="44" t="s">
        <v>12</v>
      </c>
      <c r="L517" s="45" t="s">
        <v>116</v>
      </c>
      <c r="M517" s="46" t="s">
        <v>14</v>
      </c>
      <c r="N517" s="35"/>
      <c r="O517" s="39" t="s">
        <v>12</v>
      </c>
      <c r="P517" s="40" t="s">
        <v>13</v>
      </c>
      <c r="Q517" s="41" t="s">
        <v>14</v>
      </c>
      <c r="R517" s="42" t="s">
        <v>12</v>
      </c>
      <c r="S517" s="42" t="s">
        <v>13</v>
      </c>
      <c r="T517" s="43" t="s">
        <v>14</v>
      </c>
      <c r="U517" s="44" t="s">
        <v>12</v>
      </c>
      <c r="V517" s="45" t="s">
        <v>116</v>
      </c>
      <c r="W517" s="46" t="s">
        <v>14</v>
      </c>
      <c r="X517" s="35"/>
      <c r="Y517" s="35"/>
      <c r="Z517" s="39" t="s">
        <v>12</v>
      </c>
      <c r="AA517" s="40" t="s">
        <v>13</v>
      </c>
      <c r="AB517" s="41" t="s">
        <v>14</v>
      </c>
      <c r="AC517" s="42" t="s">
        <v>12</v>
      </c>
      <c r="AD517" s="42" t="s">
        <v>13</v>
      </c>
      <c r="AE517" s="43" t="s">
        <v>14</v>
      </c>
      <c r="AF517" s="44" t="s">
        <v>12</v>
      </c>
      <c r="AG517" s="45" t="s">
        <v>116</v>
      </c>
      <c r="AH517" s="46" t="s">
        <v>14</v>
      </c>
    </row>
    <row r="518" ht="13.5" customHeight="1">
      <c r="A518" s="47" t="s">
        <v>117</v>
      </c>
      <c r="B518" s="51">
        <v>2.109</v>
      </c>
      <c r="C518" s="12">
        <f t="shared" ref="C518:C528" si="673">B518/$B$529</f>
        <v>0.03353154414</v>
      </c>
      <c r="D518" s="12">
        <v>0.1056</v>
      </c>
      <c r="E518" s="39">
        <v>740.0</v>
      </c>
      <c r="F518" s="40">
        <v>820.0</v>
      </c>
      <c r="G518" s="41">
        <v>910.0</v>
      </c>
      <c r="H518" s="42">
        <v>0.079</v>
      </c>
      <c r="I518" s="42">
        <v>1.1480588235000002</v>
      </c>
      <c r="J518" s="43">
        <v>3.654</v>
      </c>
      <c r="K518" s="44">
        <v>0.2</v>
      </c>
      <c r="L518" s="48">
        <v>5.0</v>
      </c>
      <c r="M518" s="49">
        <v>15.0</v>
      </c>
      <c r="N518" s="35"/>
      <c r="O518" s="39">
        <f t="shared" ref="O518:O528" si="674">C518*D518*E518*10^(-3)</f>
        <v>0.002620288985</v>
      </c>
      <c r="P518" s="40">
        <f t="shared" ref="P518:P528" si="675">C518*D518*F518*10^(-3)</f>
        <v>0.00290356347</v>
      </c>
      <c r="Q518" s="41">
        <f t="shared" ref="Q518:Q528" si="676">C518*D518*G518*10^(-3)</f>
        <v>0.003222247265</v>
      </c>
      <c r="R518" s="42">
        <f t="shared" ref="R518:R528" si="677">(C518*D518*H518*3.6*10^(-3))*10^(9)</f>
        <v>1007.040794</v>
      </c>
      <c r="S518" s="42">
        <f t="shared" ref="S518:S528" si="678">(C518*D518*I518*3.6*10^(-3))*10^(9)</f>
        <v>14634.70973</v>
      </c>
      <c r="T518" s="43">
        <f t="shared" ref="T518:T528" si="679">(C518*D518*J518*3.6*10^(-3))*10^(9)</f>
        <v>46578.82355</v>
      </c>
      <c r="U518" s="44">
        <f t="shared" ref="U518:U528" si="680">C518*D518*10^(-3)*K518*10^9</f>
        <v>708.1862122</v>
      </c>
      <c r="V518" s="48">
        <f t="shared" ref="V518:V528" si="681">C518*D518*10^(-3)*L518*10^9</f>
        <v>17704.6553</v>
      </c>
      <c r="W518" s="49">
        <f t="shared" ref="W518:W528" si="682">C518*D518*10^(-3)*M518*10^9</f>
        <v>53113.96591</v>
      </c>
      <c r="X518" s="35"/>
      <c r="Y518" s="12">
        <v>57.7</v>
      </c>
      <c r="Z518" s="39">
        <f t="shared" ref="Z518:Z528" si="683">C518*Y518*E518*10^(-3)</f>
        <v>1.431729872</v>
      </c>
      <c r="AA518" s="40">
        <f t="shared" ref="AA518:AA528" si="684">C518*Y518*F518*10^(-3)</f>
        <v>1.586511479</v>
      </c>
      <c r="AB518" s="41">
        <f t="shared" ref="AB518:AB528" si="685">C518*Y518*G518*10^(-3)</f>
        <v>1.760640788</v>
      </c>
      <c r="AC518" s="42">
        <f t="shared" ref="AC518:AC528" si="686">(C518*Y518*H518*3.6*10^(-3))*10^(9)</f>
        <v>550248.6155</v>
      </c>
      <c r="AD518" s="42">
        <f t="shared" ref="AD518:AD528" si="687">(C518*Y518*I518*3.6*10^(-3))*10^(9)</f>
        <v>7996427.571</v>
      </c>
      <c r="AE518" s="43">
        <f t="shared" ref="AE518:AE528" si="688">(C518*Y518*J518*3.6*10^(-3))*10^(9)</f>
        <v>25450739.76</v>
      </c>
      <c r="AF518" s="44">
        <f t="shared" ref="AF518:AF528" si="689">C518*Y518*10^(-3)*K518*10^9</f>
        <v>386954.0193</v>
      </c>
      <c r="AG518" s="48">
        <f t="shared" ref="AG518:AG528" si="690">C518*Y518*10^(-3)*L518*10^9</f>
        <v>9673850.483</v>
      </c>
      <c r="AH518" s="49">
        <f t="shared" ref="AH518:AH528" si="691">C518*Y518*10^(-3)*M518*10^9</f>
        <v>29021551.45</v>
      </c>
    </row>
    <row r="519" ht="13.5" customHeight="1">
      <c r="A519" s="47" t="s">
        <v>118</v>
      </c>
      <c r="B519" s="51">
        <v>0.459</v>
      </c>
      <c r="C519" s="12">
        <f t="shared" si="673"/>
        <v>0.007297761384</v>
      </c>
      <c r="D519" s="12">
        <v>0.1056</v>
      </c>
      <c r="E519" s="39">
        <v>657.0</v>
      </c>
      <c r="F519" s="40">
        <v>702.0</v>
      </c>
      <c r="G519" s="41">
        <v>866.0</v>
      </c>
      <c r="H519" s="42">
        <v>0.214</v>
      </c>
      <c r="I519" s="42">
        <v>0.82</v>
      </c>
      <c r="J519" s="43">
        <v>2.7439999999999998</v>
      </c>
      <c r="K519" s="44">
        <v>0.1</v>
      </c>
      <c r="L519" s="45">
        <v>0.4</v>
      </c>
      <c r="M519" s="46">
        <v>0.6</v>
      </c>
      <c r="N519" s="35"/>
      <c r="O519" s="39">
        <f t="shared" si="674"/>
        <v>0.0005063128466</v>
      </c>
      <c r="P519" s="40">
        <f t="shared" si="675"/>
        <v>0.0005409918087</v>
      </c>
      <c r="Q519" s="41">
        <f t="shared" si="676"/>
        <v>0.0006673773595</v>
      </c>
      <c r="R519" s="42">
        <f t="shared" si="677"/>
        <v>593.7038311</v>
      </c>
      <c r="S519" s="42">
        <f t="shared" si="678"/>
        <v>2274.939914</v>
      </c>
      <c r="T519" s="43">
        <f t="shared" si="679"/>
        <v>7612.725759</v>
      </c>
      <c r="U519" s="44">
        <f t="shared" si="680"/>
        <v>77.06436021</v>
      </c>
      <c r="V519" s="48">
        <f t="shared" si="681"/>
        <v>308.2574409</v>
      </c>
      <c r="W519" s="49">
        <f t="shared" si="682"/>
        <v>462.3861613</v>
      </c>
      <c r="X519" s="35"/>
      <c r="Y519" s="12">
        <v>57.7</v>
      </c>
      <c r="Z519" s="39">
        <f t="shared" si="683"/>
        <v>0.2766501065</v>
      </c>
      <c r="AA519" s="40">
        <f t="shared" si="684"/>
        <v>0.295598744</v>
      </c>
      <c r="AB519" s="41">
        <f t="shared" si="685"/>
        <v>0.3646560004</v>
      </c>
      <c r="AC519" s="42">
        <f t="shared" si="686"/>
        <v>324400.6729</v>
      </c>
      <c r="AD519" s="42">
        <f t="shared" si="687"/>
        <v>1243030.616</v>
      </c>
      <c r="AE519" s="43">
        <f t="shared" si="688"/>
        <v>4159604.889</v>
      </c>
      <c r="AF519" s="44">
        <f t="shared" si="689"/>
        <v>42108.08318</v>
      </c>
      <c r="AG519" s="48">
        <f t="shared" si="690"/>
        <v>168432.3327</v>
      </c>
      <c r="AH519" s="49">
        <f t="shared" si="691"/>
        <v>252648.4991</v>
      </c>
    </row>
    <row r="520" ht="13.5" customHeight="1">
      <c r="A520" s="47" t="s">
        <v>119</v>
      </c>
      <c r="B520" s="51">
        <v>54.431</v>
      </c>
      <c r="C520" s="12">
        <f t="shared" si="673"/>
        <v>0.8654127448</v>
      </c>
      <c r="D520" s="12">
        <v>0.1056</v>
      </c>
      <c r="E520" s="39">
        <v>410.0</v>
      </c>
      <c r="F520" s="40">
        <v>490.0</v>
      </c>
      <c r="G520" s="41">
        <v>650.0</v>
      </c>
      <c r="H520" s="42">
        <v>0.076</v>
      </c>
      <c r="I520" s="42">
        <v>0.5820000000000001</v>
      </c>
      <c r="J520" s="43">
        <v>2.794</v>
      </c>
      <c r="K520" s="44">
        <v>0.1</v>
      </c>
      <c r="L520" s="45">
        <v>0.2</v>
      </c>
      <c r="M520" s="46">
        <v>1.0</v>
      </c>
      <c r="N520" s="35"/>
      <c r="O520" s="39">
        <f t="shared" si="674"/>
        <v>0.0374689102</v>
      </c>
      <c r="P520" s="40">
        <f t="shared" si="675"/>
        <v>0.04477991707</v>
      </c>
      <c r="Q520" s="41">
        <f t="shared" si="676"/>
        <v>0.05940193081</v>
      </c>
      <c r="R520" s="42">
        <f t="shared" si="677"/>
        <v>25003.64349</v>
      </c>
      <c r="S520" s="42">
        <f t="shared" si="678"/>
        <v>191475.2699</v>
      </c>
      <c r="T520" s="43">
        <f t="shared" si="679"/>
        <v>919212.8936</v>
      </c>
      <c r="U520" s="44">
        <f t="shared" si="680"/>
        <v>9138.758586</v>
      </c>
      <c r="V520" s="48">
        <f t="shared" si="681"/>
        <v>18277.51717</v>
      </c>
      <c r="W520" s="49">
        <f t="shared" si="682"/>
        <v>91387.58586</v>
      </c>
      <c r="X520" s="35"/>
      <c r="Y520" s="12">
        <v>57.7</v>
      </c>
      <c r="Z520" s="39">
        <f t="shared" si="683"/>
        <v>20.4730693</v>
      </c>
      <c r="AA520" s="40">
        <f t="shared" si="684"/>
        <v>24.46781454</v>
      </c>
      <c r="AB520" s="41">
        <f t="shared" si="685"/>
        <v>32.457305</v>
      </c>
      <c r="AC520" s="42">
        <f t="shared" si="686"/>
        <v>13662028.69</v>
      </c>
      <c r="AD520" s="42">
        <f t="shared" si="687"/>
        <v>104622377.6</v>
      </c>
      <c r="AE520" s="43">
        <f t="shared" si="688"/>
        <v>502259317.8</v>
      </c>
      <c r="AF520" s="44">
        <f t="shared" si="689"/>
        <v>4993431.538</v>
      </c>
      <c r="AG520" s="48">
        <f t="shared" si="690"/>
        <v>9986863.076</v>
      </c>
      <c r="AH520" s="49">
        <f t="shared" si="691"/>
        <v>49934315.38</v>
      </c>
    </row>
    <row r="521" ht="13.5" customHeight="1">
      <c r="A521" s="47" t="s">
        <v>120</v>
      </c>
      <c r="B521" s="51">
        <v>0.0</v>
      </c>
      <c r="C521" s="12">
        <f t="shared" si="673"/>
        <v>0</v>
      </c>
      <c r="D521" s="12">
        <v>0.1056</v>
      </c>
      <c r="E521" s="39">
        <v>3.7</v>
      </c>
      <c r="F521" s="40">
        <v>12.0</v>
      </c>
      <c r="G521" s="41">
        <v>110.0</v>
      </c>
      <c r="H521" s="42">
        <v>0.018</v>
      </c>
      <c r="I521" s="42">
        <v>0.2478118532</v>
      </c>
      <c r="J521" s="43">
        <v>3.004</v>
      </c>
      <c r="K521" s="44">
        <v>0.1</v>
      </c>
      <c r="L521" s="45">
        <v>0.1</v>
      </c>
      <c r="M521" s="46">
        <v>1.0</v>
      </c>
      <c r="N521" s="35"/>
      <c r="O521" s="39">
        <f t="shared" si="674"/>
        <v>0</v>
      </c>
      <c r="P521" s="40">
        <f t="shared" si="675"/>
        <v>0</v>
      </c>
      <c r="Q521" s="41">
        <f t="shared" si="676"/>
        <v>0</v>
      </c>
      <c r="R521" s="42">
        <f t="shared" si="677"/>
        <v>0</v>
      </c>
      <c r="S521" s="42">
        <f t="shared" si="678"/>
        <v>0</v>
      </c>
      <c r="T521" s="43">
        <f t="shared" si="679"/>
        <v>0</v>
      </c>
      <c r="U521" s="44">
        <f t="shared" si="680"/>
        <v>0</v>
      </c>
      <c r="V521" s="48">
        <f t="shared" si="681"/>
        <v>0</v>
      </c>
      <c r="W521" s="49">
        <f t="shared" si="682"/>
        <v>0</v>
      </c>
      <c r="X521" s="35"/>
      <c r="Y521" s="12">
        <v>57.7</v>
      </c>
      <c r="Z521" s="39">
        <f t="shared" si="683"/>
        <v>0</v>
      </c>
      <c r="AA521" s="40">
        <f t="shared" si="684"/>
        <v>0</v>
      </c>
      <c r="AB521" s="41">
        <f t="shared" si="685"/>
        <v>0</v>
      </c>
      <c r="AC521" s="42">
        <f t="shared" si="686"/>
        <v>0</v>
      </c>
      <c r="AD521" s="42">
        <f t="shared" si="687"/>
        <v>0</v>
      </c>
      <c r="AE521" s="43">
        <f t="shared" si="688"/>
        <v>0</v>
      </c>
      <c r="AF521" s="44">
        <f t="shared" si="689"/>
        <v>0</v>
      </c>
      <c r="AG521" s="48">
        <f t="shared" si="690"/>
        <v>0</v>
      </c>
      <c r="AH521" s="49">
        <f t="shared" si="691"/>
        <v>0</v>
      </c>
    </row>
    <row r="522" ht="13.5" customHeight="1">
      <c r="A522" s="47" t="s">
        <v>121</v>
      </c>
      <c r="B522" s="51">
        <v>5.897</v>
      </c>
      <c r="C522" s="12">
        <f t="shared" si="673"/>
        <v>0.09375794963</v>
      </c>
      <c r="D522" s="12">
        <v>0.1056</v>
      </c>
      <c r="E522" s="39">
        <v>1.0</v>
      </c>
      <c r="F522" s="40">
        <v>24.0</v>
      </c>
      <c r="G522" s="41">
        <v>2200.0</v>
      </c>
      <c r="H522" s="42">
        <v>0.3</v>
      </c>
      <c r="I522" s="42">
        <v>9.305266939500001</v>
      </c>
      <c r="J522" s="43">
        <v>851.554</v>
      </c>
      <c r="K522" s="44">
        <v>3.3</v>
      </c>
      <c r="L522" s="48">
        <v>10.0</v>
      </c>
      <c r="M522" s="49">
        <v>16.9</v>
      </c>
      <c r="N522" s="35"/>
      <c r="O522" s="39">
        <f t="shared" si="674"/>
        <v>0.000009900839481</v>
      </c>
      <c r="P522" s="40">
        <f t="shared" si="675"/>
        <v>0.0002376201475</v>
      </c>
      <c r="Q522" s="41">
        <f t="shared" si="676"/>
        <v>0.02178184686</v>
      </c>
      <c r="R522" s="42">
        <f t="shared" si="677"/>
        <v>10692.90664</v>
      </c>
      <c r="S522" s="42">
        <f t="shared" si="678"/>
        <v>331667.8355</v>
      </c>
      <c r="T522" s="43">
        <f t="shared" si="679"/>
        <v>30351958.07</v>
      </c>
      <c r="U522" s="44">
        <f t="shared" si="680"/>
        <v>32672.77029</v>
      </c>
      <c r="V522" s="48">
        <f t="shared" si="681"/>
        <v>99008.39481</v>
      </c>
      <c r="W522" s="49">
        <f t="shared" si="682"/>
        <v>167324.1872</v>
      </c>
      <c r="X522" s="35"/>
      <c r="Y522" s="12">
        <v>57.7</v>
      </c>
      <c r="Z522" s="39">
        <f t="shared" si="683"/>
        <v>0.005409833694</v>
      </c>
      <c r="AA522" s="40">
        <f t="shared" si="684"/>
        <v>0.1298360086</v>
      </c>
      <c r="AB522" s="41">
        <f t="shared" si="685"/>
        <v>11.90163413</v>
      </c>
      <c r="AC522" s="42">
        <f t="shared" si="686"/>
        <v>5842620.389</v>
      </c>
      <c r="AD522" s="42">
        <f t="shared" si="687"/>
        <v>181223807.8</v>
      </c>
      <c r="AE522" s="43">
        <f t="shared" si="688"/>
        <v>16584355876</v>
      </c>
      <c r="AF522" s="44">
        <f t="shared" si="689"/>
        <v>17852451.19</v>
      </c>
      <c r="AG522" s="48">
        <f t="shared" si="690"/>
        <v>54098336.94</v>
      </c>
      <c r="AH522" s="49">
        <f t="shared" si="691"/>
        <v>91426189.42</v>
      </c>
    </row>
    <row r="523" ht="13.5" customHeight="1">
      <c r="A523" s="47" t="s">
        <v>122</v>
      </c>
      <c r="B523" s="51">
        <v>0.0</v>
      </c>
      <c r="C523" s="12">
        <f t="shared" si="673"/>
        <v>0</v>
      </c>
      <c r="D523" s="12">
        <v>0.1056</v>
      </c>
      <c r="E523" s="39">
        <v>130.0</v>
      </c>
      <c r="F523" s="40">
        <v>230.0</v>
      </c>
      <c r="G523" s="50">
        <v>420.0</v>
      </c>
      <c r="H523" s="42">
        <v>20.0</v>
      </c>
      <c r="I523" s="42">
        <v>35.2904137931</v>
      </c>
      <c r="J523" s="43">
        <v>65.554</v>
      </c>
      <c r="K523" s="44">
        <v>13.0</v>
      </c>
      <c r="L523" s="48">
        <v>500.0</v>
      </c>
      <c r="M523" s="49">
        <v>810.0</v>
      </c>
      <c r="N523" s="35"/>
      <c r="O523" s="39">
        <f t="shared" si="674"/>
        <v>0</v>
      </c>
      <c r="P523" s="40">
        <f t="shared" si="675"/>
        <v>0</v>
      </c>
      <c r="Q523" s="41">
        <f t="shared" si="676"/>
        <v>0</v>
      </c>
      <c r="R523" s="42">
        <f t="shared" si="677"/>
        <v>0</v>
      </c>
      <c r="S523" s="42">
        <f t="shared" si="678"/>
        <v>0</v>
      </c>
      <c r="T523" s="43">
        <f t="shared" si="679"/>
        <v>0</v>
      </c>
      <c r="U523" s="44">
        <f t="shared" si="680"/>
        <v>0</v>
      </c>
      <c r="V523" s="48">
        <f t="shared" si="681"/>
        <v>0</v>
      </c>
      <c r="W523" s="49">
        <f t="shared" si="682"/>
        <v>0</v>
      </c>
      <c r="X523" s="35"/>
      <c r="Y523" s="12">
        <v>57.7</v>
      </c>
      <c r="Z523" s="39">
        <f t="shared" si="683"/>
        <v>0</v>
      </c>
      <c r="AA523" s="40">
        <f t="shared" si="684"/>
        <v>0</v>
      </c>
      <c r="AB523" s="41">
        <f t="shared" si="685"/>
        <v>0</v>
      </c>
      <c r="AC523" s="42">
        <f t="shared" si="686"/>
        <v>0</v>
      </c>
      <c r="AD523" s="42">
        <f t="shared" si="687"/>
        <v>0</v>
      </c>
      <c r="AE523" s="43">
        <f t="shared" si="688"/>
        <v>0</v>
      </c>
      <c r="AF523" s="44">
        <f t="shared" si="689"/>
        <v>0</v>
      </c>
      <c r="AG523" s="48">
        <f t="shared" si="690"/>
        <v>0</v>
      </c>
      <c r="AH523" s="49">
        <f t="shared" si="691"/>
        <v>0</v>
      </c>
    </row>
    <row r="524" ht="13.5" customHeight="1">
      <c r="A524" s="32" t="s">
        <v>123</v>
      </c>
      <c r="B524" s="51">
        <v>0.0</v>
      </c>
      <c r="C524" s="12">
        <f t="shared" si="673"/>
        <v>0</v>
      </c>
      <c r="D524" s="12">
        <v>0.1056</v>
      </c>
      <c r="E524" s="39">
        <v>7.0</v>
      </c>
      <c r="F524" s="40">
        <v>11.0</v>
      </c>
      <c r="G524" s="41">
        <v>56.0</v>
      </c>
      <c r="H524" s="42">
        <v>2.0E-4</v>
      </c>
      <c r="I524" s="42">
        <v>0.11828163270000001</v>
      </c>
      <c r="J524" s="43">
        <v>1.5552000000000001</v>
      </c>
      <c r="K524" s="44">
        <v>0.3</v>
      </c>
      <c r="L524" s="48">
        <v>1.0</v>
      </c>
      <c r="M524" s="49">
        <v>1.3</v>
      </c>
      <c r="N524" s="35"/>
      <c r="O524" s="39">
        <f t="shared" si="674"/>
        <v>0</v>
      </c>
      <c r="P524" s="40">
        <f t="shared" si="675"/>
        <v>0</v>
      </c>
      <c r="Q524" s="41">
        <f t="shared" si="676"/>
        <v>0</v>
      </c>
      <c r="R524" s="42">
        <f t="shared" si="677"/>
        <v>0</v>
      </c>
      <c r="S524" s="42">
        <f t="shared" si="678"/>
        <v>0</v>
      </c>
      <c r="T524" s="43">
        <f t="shared" si="679"/>
        <v>0</v>
      </c>
      <c r="U524" s="44">
        <f t="shared" si="680"/>
        <v>0</v>
      </c>
      <c r="V524" s="48">
        <f t="shared" si="681"/>
        <v>0</v>
      </c>
      <c r="W524" s="49">
        <f t="shared" si="682"/>
        <v>0</v>
      </c>
      <c r="X524" s="35"/>
      <c r="Y524" s="12">
        <v>57.7</v>
      </c>
      <c r="Z524" s="39">
        <f t="shared" si="683"/>
        <v>0</v>
      </c>
      <c r="AA524" s="40">
        <f t="shared" si="684"/>
        <v>0</v>
      </c>
      <c r="AB524" s="41">
        <f t="shared" si="685"/>
        <v>0</v>
      </c>
      <c r="AC524" s="42">
        <f t="shared" si="686"/>
        <v>0</v>
      </c>
      <c r="AD524" s="42">
        <f t="shared" si="687"/>
        <v>0</v>
      </c>
      <c r="AE524" s="43">
        <f t="shared" si="688"/>
        <v>0</v>
      </c>
      <c r="AF524" s="44">
        <f t="shared" si="689"/>
        <v>0</v>
      </c>
      <c r="AG524" s="48">
        <f t="shared" si="690"/>
        <v>0</v>
      </c>
      <c r="AH524" s="49">
        <f t="shared" si="691"/>
        <v>0</v>
      </c>
    </row>
    <row r="525" ht="13.5" customHeight="1">
      <c r="A525" s="32" t="s">
        <v>124</v>
      </c>
      <c r="B525" s="51">
        <v>0.0</v>
      </c>
      <c r="C525" s="12">
        <f t="shared" si="673"/>
        <v>0</v>
      </c>
      <c r="D525" s="12">
        <v>0.1056</v>
      </c>
      <c r="E525" s="39">
        <v>8.0</v>
      </c>
      <c r="F525" s="40">
        <v>12.0</v>
      </c>
      <c r="G525" s="41">
        <v>35.0</v>
      </c>
      <c r="H525" s="42">
        <v>2.0E-4</v>
      </c>
      <c r="I525" s="42">
        <v>0.11834814810000001</v>
      </c>
      <c r="J525" s="43">
        <v>1.5552000000000001</v>
      </c>
      <c r="K525" s="44">
        <v>0.3</v>
      </c>
      <c r="L525" s="48">
        <v>1.0</v>
      </c>
      <c r="M525" s="49">
        <v>1.3</v>
      </c>
      <c r="N525" s="35"/>
      <c r="O525" s="39">
        <f t="shared" si="674"/>
        <v>0</v>
      </c>
      <c r="P525" s="40">
        <f t="shared" si="675"/>
        <v>0</v>
      </c>
      <c r="Q525" s="41">
        <f t="shared" si="676"/>
        <v>0</v>
      </c>
      <c r="R525" s="42">
        <f t="shared" si="677"/>
        <v>0</v>
      </c>
      <c r="S525" s="42">
        <f t="shared" si="678"/>
        <v>0</v>
      </c>
      <c r="T525" s="43">
        <f t="shared" si="679"/>
        <v>0</v>
      </c>
      <c r="U525" s="44">
        <f t="shared" si="680"/>
        <v>0</v>
      </c>
      <c r="V525" s="48">
        <f t="shared" si="681"/>
        <v>0</v>
      </c>
      <c r="W525" s="49">
        <f t="shared" si="682"/>
        <v>0</v>
      </c>
      <c r="X525" s="35"/>
      <c r="Y525" s="12">
        <v>57.7</v>
      </c>
      <c r="Z525" s="39">
        <f t="shared" si="683"/>
        <v>0</v>
      </c>
      <c r="AA525" s="40">
        <f t="shared" si="684"/>
        <v>0</v>
      </c>
      <c r="AB525" s="41">
        <f t="shared" si="685"/>
        <v>0</v>
      </c>
      <c r="AC525" s="42">
        <f t="shared" si="686"/>
        <v>0</v>
      </c>
      <c r="AD525" s="42">
        <f t="shared" si="687"/>
        <v>0</v>
      </c>
      <c r="AE525" s="43">
        <f t="shared" si="688"/>
        <v>0</v>
      </c>
      <c r="AF525" s="44">
        <f t="shared" si="689"/>
        <v>0</v>
      </c>
      <c r="AG525" s="48">
        <f t="shared" si="690"/>
        <v>0</v>
      </c>
      <c r="AH525" s="49">
        <f t="shared" si="691"/>
        <v>0</v>
      </c>
    </row>
    <row r="526" ht="13.5" customHeight="1">
      <c r="A526" s="32" t="s">
        <v>125</v>
      </c>
      <c r="B526" s="51">
        <v>0.0</v>
      </c>
      <c r="C526" s="12">
        <f t="shared" si="673"/>
        <v>0</v>
      </c>
      <c r="D526" s="12">
        <v>0.1056</v>
      </c>
      <c r="E526" s="39">
        <v>18.0</v>
      </c>
      <c r="F526" s="40">
        <v>48.0</v>
      </c>
      <c r="G526" s="41">
        <v>180.0</v>
      </c>
      <c r="H526" s="42">
        <v>0.0064</v>
      </c>
      <c r="I526" s="42">
        <v>0.17932592590000002</v>
      </c>
      <c r="J526" s="43">
        <v>1.857</v>
      </c>
      <c r="K526" s="44">
        <v>0.3</v>
      </c>
      <c r="L526" s="45">
        <v>10.0</v>
      </c>
      <c r="M526" s="46">
        <v>15.0</v>
      </c>
      <c r="N526" s="35"/>
      <c r="O526" s="39">
        <f t="shared" si="674"/>
        <v>0</v>
      </c>
      <c r="P526" s="40">
        <f t="shared" si="675"/>
        <v>0</v>
      </c>
      <c r="Q526" s="41">
        <f t="shared" si="676"/>
        <v>0</v>
      </c>
      <c r="R526" s="42">
        <f t="shared" si="677"/>
        <v>0</v>
      </c>
      <c r="S526" s="42">
        <f t="shared" si="678"/>
        <v>0</v>
      </c>
      <c r="T526" s="43">
        <f t="shared" si="679"/>
        <v>0</v>
      </c>
      <c r="U526" s="44">
        <f t="shared" si="680"/>
        <v>0</v>
      </c>
      <c r="V526" s="48">
        <f t="shared" si="681"/>
        <v>0</v>
      </c>
      <c r="W526" s="49">
        <f t="shared" si="682"/>
        <v>0</v>
      </c>
      <c r="X526" s="35"/>
      <c r="Y526" s="12">
        <v>57.7</v>
      </c>
      <c r="Z526" s="39">
        <f t="shared" si="683"/>
        <v>0</v>
      </c>
      <c r="AA526" s="40">
        <f t="shared" si="684"/>
        <v>0</v>
      </c>
      <c r="AB526" s="41">
        <f t="shared" si="685"/>
        <v>0</v>
      </c>
      <c r="AC526" s="42">
        <f t="shared" si="686"/>
        <v>0</v>
      </c>
      <c r="AD526" s="42">
        <f t="shared" si="687"/>
        <v>0</v>
      </c>
      <c r="AE526" s="43">
        <f t="shared" si="688"/>
        <v>0</v>
      </c>
      <c r="AF526" s="44">
        <f t="shared" si="689"/>
        <v>0</v>
      </c>
      <c r="AG526" s="48">
        <f t="shared" si="690"/>
        <v>0</v>
      </c>
      <c r="AH526" s="49">
        <f t="shared" si="691"/>
        <v>0</v>
      </c>
    </row>
    <row r="527" ht="13.5" customHeight="1">
      <c r="A527" s="32" t="s">
        <v>126</v>
      </c>
      <c r="B527" s="51">
        <v>0.0</v>
      </c>
      <c r="C527" s="12">
        <f t="shared" si="673"/>
        <v>0</v>
      </c>
      <c r="D527" s="12">
        <v>0.1056</v>
      </c>
      <c r="E527" s="39">
        <v>6.0</v>
      </c>
      <c r="F527" s="40">
        <v>38.0</v>
      </c>
      <c r="G527" s="41">
        <v>79.0</v>
      </c>
      <c r="H527" s="42">
        <v>0.0073</v>
      </c>
      <c r="I527" s="42">
        <v>0.4548123288</v>
      </c>
      <c r="J527" s="43">
        <v>2.313</v>
      </c>
      <c r="K527" s="44">
        <v>0.3</v>
      </c>
      <c r="L527" s="45">
        <v>2.5</v>
      </c>
      <c r="M527" s="46">
        <v>5.1</v>
      </c>
      <c r="N527" s="35"/>
      <c r="O527" s="39">
        <f t="shared" si="674"/>
        <v>0</v>
      </c>
      <c r="P527" s="40">
        <f t="shared" si="675"/>
        <v>0</v>
      </c>
      <c r="Q527" s="41">
        <f t="shared" si="676"/>
        <v>0</v>
      </c>
      <c r="R527" s="42">
        <f t="shared" si="677"/>
        <v>0</v>
      </c>
      <c r="S527" s="42">
        <f t="shared" si="678"/>
        <v>0</v>
      </c>
      <c r="T527" s="43">
        <f t="shared" si="679"/>
        <v>0</v>
      </c>
      <c r="U527" s="44">
        <f t="shared" si="680"/>
        <v>0</v>
      </c>
      <c r="V527" s="48">
        <f t="shared" si="681"/>
        <v>0</v>
      </c>
      <c r="W527" s="49">
        <f t="shared" si="682"/>
        <v>0</v>
      </c>
      <c r="X527" s="35"/>
      <c r="Y527" s="12">
        <v>57.7</v>
      </c>
      <c r="Z527" s="39">
        <f t="shared" si="683"/>
        <v>0</v>
      </c>
      <c r="AA527" s="40">
        <f t="shared" si="684"/>
        <v>0</v>
      </c>
      <c r="AB527" s="41">
        <f t="shared" si="685"/>
        <v>0</v>
      </c>
      <c r="AC527" s="42">
        <f t="shared" si="686"/>
        <v>0</v>
      </c>
      <c r="AD527" s="42">
        <f t="shared" si="687"/>
        <v>0</v>
      </c>
      <c r="AE527" s="43">
        <f t="shared" si="688"/>
        <v>0</v>
      </c>
      <c r="AF527" s="44">
        <f t="shared" si="689"/>
        <v>0</v>
      </c>
      <c r="AG527" s="48">
        <f t="shared" si="690"/>
        <v>0</v>
      </c>
      <c r="AH527" s="49">
        <f t="shared" si="691"/>
        <v>0</v>
      </c>
    </row>
    <row r="528" ht="13.5" customHeight="1">
      <c r="A528" s="32" t="s">
        <v>127</v>
      </c>
      <c r="B528" s="51">
        <v>0.0</v>
      </c>
      <c r="C528" s="12">
        <f t="shared" si="673"/>
        <v>0</v>
      </c>
      <c r="D528" s="12">
        <v>0.1056</v>
      </c>
      <c r="E528" s="52">
        <v>8.8</v>
      </c>
      <c r="F528" s="53">
        <v>27.0</v>
      </c>
      <c r="G528" s="54">
        <v>63.0</v>
      </c>
      <c r="H528" s="55">
        <v>0.118</v>
      </c>
      <c r="I528" s="55">
        <v>0.9284059041</v>
      </c>
      <c r="J528" s="56">
        <v>3.734</v>
      </c>
      <c r="K528" s="57">
        <v>7.8</v>
      </c>
      <c r="L528" s="58">
        <v>15.0</v>
      </c>
      <c r="M528" s="59">
        <v>19.3</v>
      </c>
      <c r="N528" s="35"/>
      <c r="O528" s="39">
        <f t="shared" si="674"/>
        <v>0</v>
      </c>
      <c r="P528" s="40">
        <f t="shared" si="675"/>
        <v>0</v>
      </c>
      <c r="Q528" s="41">
        <f t="shared" si="676"/>
        <v>0</v>
      </c>
      <c r="R528" s="42">
        <f t="shared" si="677"/>
        <v>0</v>
      </c>
      <c r="S528" s="42">
        <f t="shared" si="678"/>
        <v>0</v>
      </c>
      <c r="T528" s="43">
        <f t="shared" si="679"/>
        <v>0</v>
      </c>
      <c r="U528" s="44">
        <f t="shared" si="680"/>
        <v>0</v>
      </c>
      <c r="V528" s="48">
        <f t="shared" si="681"/>
        <v>0</v>
      </c>
      <c r="W528" s="49">
        <f t="shared" si="682"/>
        <v>0</v>
      </c>
      <c r="X528" s="35"/>
      <c r="Y528" s="12">
        <v>57.7</v>
      </c>
      <c r="Z528" s="39">
        <f t="shared" si="683"/>
        <v>0</v>
      </c>
      <c r="AA528" s="40">
        <f t="shared" si="684"/>
        <v>0</v>
      </c>
      <c r="AB528" s="41">
        <f t="shared" si="685"/>
        <v>0</v>
      </c>
      <c r="AC528" s="42">
        <f t="shared" si="686"/>
        <v>0</v>
      </c>
      <c r="AD528" s="42">
        <f t="shared" si="687"/>
        <v>0</v>
      </c>
      <c r="AE528" s="43">
        <f t="shared" si="688"/>
        <v>0</v>
      </c>
      <c r="AF528" s="44">
        <f t="shared" si="689"/>
        <v>0</v>
      </c>
      <c r="AG528" s="48">
        <f t="shared" si="690"/>
        <v>0</v>
      </c>
      <c r="AH528" s="49">
        <f t="shared" si="691"/>
        <v>0</v>
      </c>
    </row>
    <row r="529" ht="13.5" customHeight="1">
      <c r="A529" s="60" t="s">
        <v>90</v>
      </c>
      <c r="B529" s="61">
        <f>SUM(B518:B528)</f>
        <v>62.896</v>
      </c>
      <c r="C529" s="60"/>
      <c r="D529" s="60"/>
      <c r="E529" s="60"/>
      <c r="F529" s="60"/>
      <c r="G529" s="60"/>
      <c r="H529" s="60"/>
      <c r="I529" s="60"/>
      <c r="J529" s="60"/>
      <c r="K529" s="60"/>
      <c r="L529" s="60"/>
      <c r="M529" s="60"/>
      <c r="N529" s="60"/>
      <c r="O529" s="61">
        <f t="shared" ref="O529:W529" si="692">SUM(O518:O528)</f>
        <v>0.04060541287</v>
      </c>
      <c r="P529" s="61">
        <f t="shared" si="692"/>
        <v>0.0484620925</v>
      </c>
      <c r="Q529" s="61">
        <f t="shared" si="692"/>
        <v>0.08507340229</v>
      </c>
      <c r="R529" s="61">
        <f t="shared" si="692"/>
        <v>37297.29475</v>
      </c>
      <c r="S529" s="61">
        <f t="shared" si="692"/>
        <v>540052.755</v>
      </c>
      <c r="T529" s="61">
        <f t="shared" si="692"/>
        <v>31325362.51</v>
      </c>
      <c r="U529" s="61">
        <f t="shared" si="692"/>
        <v>42596.77945</v>
      </c>
      <c r="V529" s="61">
        <f t="shared" si="692"/>
        <v>135298.8247</v>
      </c>
      <c r="W529" s="61">
        <f t="shared" si="692"/>
        <v>312288.1252</v>
      </c>
      <c r="X529" s="60"/>
      <c r="Y529" s="35"/>
      <c r="Z529" s="61">
        <f t="shared" ref="Z529:AH529" si="693">SUM(Z518:Z528)</f>
        <v>22.18685912</v>
      </c>
      <c r="AA529" s="61">
        <f t="shared" si="693"/>
        <v>26.47976077</v>
      </c>
      <c r="AB529" s="61">
        <f t="shared" si="693"/>
        <v>46.48423591</v>
      </c>
      <c r="AC529" s="61">
        <f t="shared" si="693"/>
        <v>20379298.36</v>
      </c>
      <c r="AD529" s="61">
        <f t="shared" si="693"/>
        <v>295085643.6</v>
      </c>
      <c r="AE529" s="61">
        <f t="shared" si="693"/>
        <v>17116225539</v>
      </c>
      <c r="AF529" s="61">
        <f t="shared" si="693"/>
        <v>23274944.83</v>
      </c>
      <c r="AG529" s="61">
        <f t="shared" si="693"/>
        <v>73927482.83</v>
      </c>
      <c r="AH529" s="61">
        <f t="shared" si="693"/>
        <v>170634704.8</v>
      </c>
    </row>
    <row r="530" ht="13.5" customHeight="1">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c r="AA530" s="35"/>
      <c r="AB530" s="35"/>
      <c r="AC530" s="35"/>
      <c r="AD530" s="35"/>
      <c r="AE530" s="35"/>
      <c r="AF530" s="35"/>
      <c r="AG530" s="35"/>
      <c r="AH530" s="35"/>
    </row>
    <row r="531" ht="13.5" customHeight="1">
      <c r="A531" s="64" t="s">
        <v>48</v>
      </c>
      <c r="B531" s="35"/>
      <c r="C531" s="12"/>
      <c r="D531" s="12"/>
      <c r="E531" s="35"/>
      <c r="F531" s="35"/>
      <c r="G531" s="35"/>
      <c r="H531" s="35"/>
      <c r="I531" s="35"/>
      <c r="J531" s="35"/>
      <c r="K531" s="35"/>
      <c r="L531" s="35"/>
      <c r="M531" s="35"/>
      <c r="N531" s="35"/>
      <c r="O531" s="35"/>
      <c r="P531" s="35"/>
      <c r="Q531" s="35"/>
      <c r="R531" s="35"/>
      <c r="S531" s="35"/>
      <c r="T531" s="35"/>
      <c r="U531" s="35"/>
      <c r="V531" s="35"/>
      <c r="W531" s="35"/>
      <c r="X531" s="35"/>
      <c r="Y531" s="35"/>
      <c r="Z531" s="35"/>
      <c r="AA531" s="35"/>
      <c r="AB531" s="35"/>
      <c r="AC531" s="35"/>
      <c r="AD531" s="35"/>
      <c r="AE531" s="35"/>
      <c r="AF531" s="35"/>
      <c r="AG531" s="35"/>
      <c r="AH531" s="35"/>
    </row>
    <row r="532" ht="13.5" customHeight="1">
      <c r="A532" s="12" t="s">
        <v>105</v>
      </c>
      <c r="C532" s="12"/>
      <c r="D532" s="12"/>
      <c r="E532" s="36" t="s">
        <v>129</v>
      </c>
      <c r="F532" s="3"/>
      <c r="G532" s="4"/>
      <c r="H532" s="37" t="s">
        <v>130</v>
      </c>
      <c r="I532" s="3"/>
      <c r="J532" s="4"/>
      <c r="K532" s="38" t="s">
        <v>131</v>
      </c>
      <c r="L532" s="3"/>
      <c r="M532" s="4"/>
      <c r="N532" s="35"/>
      <c r="O532" s="36" t="s">
        <v>110</v>
      </c>
      <c r="P532" s="3"/>
      <c r="Q532" s="4"/>
      <c r="R532" s="37" t="s">
        <v>111</v>
      </c>
      <c r="S532" s="3"/>
      <c r="T532" s="4"/>
      <c r="U532" s="38" t="s">
        <v>112</v>
      </c>
      <c r="V532" s="3"/>
      <c r="W532" s="4"/>
      <c r="X532" s="35"/>
      <c r="Y532" s="35"/>
      <c r="Z532" s="36" t="s">
        <v>110</v>
      </c>
      <c r="AA532" s="3"/>
      <c r="AB532" s="4"/>
      <c r="AC532" s="37" t="s">
        <v>111</v>
      </c>
      <c r="AD532" s="3"/>
      <c r="AE532" s="4"/>
      <c r="AF532" s="38" t="s">
        <v>112</v>
      </c>
      <c r="AG532" s="3"/>
      <c r="AH532" s="4"/>
    </row>
    <row r="533" ht="13.5" customHeight="1">
      <c r="A533" s="12" t="s">
        <v>94</v>
      </c>
      <c r="B533" s="12" t="s">
        <v>114</v>
      </c>
      <c r="C533" s="12" t="s">
        <v>115</v>
      </c>
      <c r="D533" s="12"/>
      <c r="E533" s="39" t="s">
        <v>12</v>
      </c>
      <c r="F533" s="40" t="s">
        <v>13</v>
      </c>
      <c r="G533" s="41" t="s">
        <v>14</v>
      </c>
      <c r="H533" s="42" t="s">
        <v>12</v>
      </c>
      <c r="I533" s="42" t="s">
        <v>13</v>
      </c>
      <c r="J533" s="43" t="s">
        <v>14</v>
      </c>
      <c r="K533" s="44" t="s">
        <v>12</v>
      </c>
      <c r="L533" s="45" t="s">
        <v>116</v>
      </c>
      <c r="M533" s="46" t="s">
        <v>14</v>
      </c>
      <c r="N533" s="35"/>
      <c r="O533" s="39" t="s">
        <v>12</v>
      </c>
      <c r="P533" s="40" t="s">
        <v>13</v>
      </c>
      <c r="Q533" s="41" t="s">
        <v>14</v>
      </c>
      <c r="R533" s="42" t="s">
        <v>12</v>
      </c>
      <c r="S533" s="42" t="s">
        <v>13</v>
      </c>
      <c r="T533" s="43" t="s">
        <v>14</v>
      </c>
      <c r="U533" s="44" t="s">
        <v>12</v>
      </c>
      <c r="V533" s="45" t="s">
        <v>116</v>
      </c>
      <c r="W533" s="46" t="s">
        <v>14</v>
      </c>
      <c r="X533" s="35"/>
      <c r="Y533" s="35"/>
      <c r="Z533" s="39" t="s">
        <v>12</v>
      </c>
      <c r="AA533" s="40" t="s">
        <v>13</v>
      </c>
      <c r="AB533" s="41" t="s">
        <v>14</v>
      </c>
      <c r="AC533" s="42" t="s">
        <v>12</v>
      </c>
      <c r="AD533" s="42" t="s">
        <v>13</v>
      </c>
      <c r="AE533" s="43" t="s">
        <v>14</v>
      </c>
      <c r="AF533" s="44" t="s">
        <v>12</v>
      </c>
      <c r="AG533" s="45" t="s">
        <v>116</v>
      </c>
      <c r="AH533" s="46" t="s">
        <v>14</v>
      </c>
    </row>
    <row r="534" ht="13.5" customHeight="1">
      <c r="A534" s="47" t="s">
        <v>117</v>
      </c>
      <c r="B534" s="51">
        <v>0.0</v>
      </c>
      <c r="C534" s="12">
        <f t="shared" ref="C534:C544" si="694">B534/$B$545</f>
        <v>0</v>
      </c>
      <c r="D534" s="12">
        <v>0.0924</v>
      </c>
      <c r="E534" s="39">
        <v>740.0</v>
      </c>
      <c r="F534" s="40">
        <v>820.0</v>
      </c>
      <c r="G534" s="41">
        <v>910.0</v>
      </c>
      <c r="H534" s="42">
        <v>0.079</v>
      </c>
      <c r="I534" s="42">
        <v>1.1480588235000002</v>
      </c>
      <c r="J534" s="43">
        <v>3.654</v>
      </c>
      <c r="K534" s="44">
        <v>0.2</v>
      </c>
      <c r="L534" s="48">
        <v>5.0</v>
      </c>
      <c r="M534" s="49">
        <v>15.0</v>
      </c>
      <c r="N534" s="35"/>
      <c r="O534" s="39">
        <f t="shared" ref="O534:O544" si="695">C534*D534*E534*10^(-3)</f>
        <v>0</v>
      </c>
      <c r="P534" s="40">
        <f t="shared" ref="P534:P544" si="696">C534*D534*F534*10^(-3)</f>
        <v>0</v>
      </c>
      <c r="Q534" s="41">
        <f t="shared" ref="Q534:Q544" si="697">C534*D534*G534*10^(-3)</f>
        <v>0</v>
      </c>
      <c r="R534" s="42">
        <f t="shared" ref="R534:R544" si="698">(C534*D534*H534*3.6*10^(-3))*10^(9)</f>
        <v>0</v>
      </c>
      <c r="S534" s="42">
        <f t="shared" ref="S534:S544" si="699">(C534*D534*I534*3.6*10^(-3))*10^(9)</f>
        <v>0</v>
      </c>
      <c r="T534" s="43">
        <f t="shared" ref="T534:T544" si="700">(C534*D534*J534*3.6*10^(-3))*10^(9)</f>
        <v>0</v>
      </c>
      <c r="U534" s="44">
        <f t="shared" ref="U534:U544" si="701">C534*D534*10^(-3)*K534*10^9</f>
        <v>0</v>
      </c>
      <c r="V534" s="48">
        <f t="shared" ref="V534:V544" si="702">C534*D534*10^(-3)*L534*10^9</f>
        <v>0</v>
      </c>
      <c r="W534" s="49">
        <f t="shared" ref="W534:W544" si="703">C534*D534*10^(-3)*M534*10^9</f>
        <v>0</v>
      </c>
      <c r="X534" s="35"/>
      <c r="Y534" s="12">
        <v>160.1</v>
      </c>
      <c r="Z534" s="39">
        <f t="shared" ref="Z534:Z544" si="704">C534*Y534*E534*10^(-3)</f>
        <v>0</v>
      </c>
      <c r="AA534" s="40">
        <f t="shared" ref="AA534:AA544" si="705">C534*Y534*F534*10^(-3)</f>
        <v>0</v>
      </c>
      <c r="AB534" s="41">
        <f t="shared" ref="AB534:AB544" si="706">C534*Y534*G534*10^(-3)</f>
        <v>0</v>
      </c>
      <c r="AC534" s="42">
        <f t="shared" ref="AC534:AC544" si="707">(C534*Y534*H534*3.6*10^(-3))*10^(9)</f>
        <v>0</v>
      </c>
      <c r="AD534" s="42">
        <f t="shared" ref="AD534:AD544" si="708">(C534*Y534*I534*3.6*10^(-3))*10^(9)</f>
        <v>0</v>
      </c>
      <c r="AE534" s="43">
        <f t="shared" ref="AE534:AE544" si="709">(C534*Y534*J534*3.6*10^(-3))*10^(9)</f>
        <v>0</v>
      </c>
      <c r="AF534" s="44">
        <f t="shared" ref="AF534:AF544" si="710">C534*Y534*10^(-3)*K534*10^9</f>
        <v>0</v>
      </c>
      <c r="AG534" s="48">
        <f t="shared" ref="AG534:AG544" si="711">C534*Y534*10^(-3)*L534*10^9</f>
        <v>0</v>
      </c>
      <c r="AH534" s="49">
        <f t="shared" ref="AH534:AH544" si="712">C534*Y534*10^(-3)*M534*10^9</f>
        <v>0</v>
      </c>
    </row>
    <row r="535" ht="13.5" customHeight="1">
      <c r="A535" s="47" t="s">
        <v>118</v>
      </c>
      <c r="B535" s="51">
        <v>23.103</v>
      </c>
      <c r="C535" s="12">
        <f t="shared" si="694"/>
        <v>0.119045288</v>
      </c>
      <c r="D535" s="12">
        <v>0.0924</v>
      </c>
      <c r="E535" s="39">
        <v>657.0</v>
      </c>
      <c r="F535" s="40">
        <v>702.0</v>
      </c>
      <c r="G535" s="41">
        <v>866.0</v>
      </c>
      <c r="H535" s="42">
        <v>0.214</v>
      </c>
      <c r="I535" s="42">
        <v>0.82</v>
      </c>
      <c r="J535" s="43">
        <v>2.7439999999999998</v>
      </c>
      <c r="K535" s="44">
        <v>0.1</v>
      </c>
      <c r="L535" s="45">
        <v>0.4</v>
      </c>
      <c r="M535" s="46">
        <v>0.6</v>
      </c>
      <c r="N535" s="35"/>
      <c r="O535" s="39">
        <f t="shared" si="695"/>
        <v>0.007226858491</v>
      </c>
      <c r="P535" s="40">
        <f t="shared" si="696"/>
        <v>0.007721848798</v>
      </c>
      <c r="Q535" s="41">
        <f t="shared" si="697"/>
        <v>0.009525813475</v>
      </c>
      <c r="R535" s="42">
        <f t="shared" si="698"/>
        <v>8474.234066</v>
      </c>
      <c r="S535" s="42">
        <f t="shared" si="699"/>
        <v>32471.36418</v>
      </c>
      <c r="T535" s="43">
        <f t="shared" si="700"/>
        <v>108660.2723</v>
      </c>
      <c r="U535" s="44">
        <f t="shared" si="701"/>
        <v>1099.978461</v>
      </c>
      <c r="V535" s="48">
        <f t="shared" si="702"/>
        <v>4399.913845</v>
      </c>
      <c r="W535" s="49">
        <f t="shared" si="703"/>
        <v>6599.870768</v>
      </c>
      <c r="X535" s="35"/>
      <c r="Y535" s="12">
        <v>160.1</v>
      </c>
      <c r="Z535" s="39">
        <f t="shared" si="704"/>
        <v>12.52186195</v>
      </c>
      <c r="AA535" s="40">
        <f t="shared" si="705"/>
        <v>13.37952373</v>
      </c>
      <c r="AB535" s="41">
        <f t="shared" si="706"/>
        <v>16.50522443</v>
      </c>
      <c r="AC535" s="42">
        <f t="shared" si="707"/>
        <v>14683169.63</v>
      </c>
      <c r="AD535" s="42">
        <f t="shared" si="708"/>
        <v>56262612.6</v>
      </c>
      <c r="AE535" s="43">
        <f t="shared" si="709"/>
        <v>188273913.4</v>
      </c>
      <c r="AF535" s="44">
        <f t="shared" si="710"/>
        <v>1905915.061</v>
      </c>
      <c r="AG535" s="48">
        <f t="shared" si="711"/>
        <v>7623660.245</v>
      </c>
      <c r="AH535" s="49">
        <f t="shared" si="712"/>
        <v>11435490.37</v>
      </c>
    </row>
    <row r="536" ht="13.5" customHeight="1">
      <c r="A536" s="47" t="s">
        <v>119</v>
      </c>
      <c r="B536" s="51">
        <v>155.164</v>
      </c>
      <c r="C536" s="12">
        <f t="shared" si="694"/>
        <v>0.799530064</v>
      </c>
      <c r="D536" s="12">
        <v>0.0924</v>
      </c>
      <c r="E536" s="39">
        <v>410.0</v>
      </c>
      <c r="F536" s="40">
        <v>490.0</v>
      </c>
      <c r="G536" s="41">
        <v>650.0</v>
      </c>
      <c r="H536" s="42">
        <v>0.076</v>
      </c>
      <c r="I536" s="42">
        <v>0.5820000000000001</v>
      </c>
      <c r="J536" s="43">
        <v>2.794</v>
      </c>
      <c r="K536" s="44">
        <v>0.1</v>
      </c>
      <c r="L536" s="45">
        <v>0.2</v>
      </c>
      <c r="M536" s="46">
        <v>1.0</v>
      </c>
      <c r="N536" s="35"/>
      <c r="O536" s="39">
        <f t="shared" si="695"/>
        <v>0.03028939695</v>
      </c>
      <c r="P536" s="40">
        <f t="shared" si="696"/>
        <v>0.03619952318</v>
      </c>
      <c r="Q536" s="41">
        <f t="shared" si="697"/>
        <v>0.04801977565</v>
      </c>
      <c r="R536" s="42">
        <f t="shared" si="698"/>
        <v>20212.63172</v>
      </c>
      <c r="S536" s="42">
        <f t="shared" si="699"/>
        <v>154786.2061</v>
      </c>
      <c r="T536" s="43">
        <f t="shared" si="700"/>
        <v>743080.1713</v>
      </c>
      <c r="U536" s="44">
        <f t="shared" si="701"/>
        <v>7387.657792</v>
      </c>
      <c r="V536" s="48">
        <f t="shared" si="702"/>
        <v>14775.31558</v>
      </c>
      <c r="W536" s="49">
        <f t="shared" si="703"/>
        <v>73876.57792</v>
      </c>
      <c r="X536" s="35"/>
      <c r="Y536" s="12">
        <v>160.1</v>
      </c>
      <c r="Z536" s="39">
        <f t="shared" si="704"/>
        <v>52.48195293</v>
      </c>
      <c r="AA536" s="40">
        <f t="shared" si="705"/>
        <v>62.72233399</v>
      </c>
      <c r="AB536" s="41">
        <f t="shared" si="706"/>
        <v>83.20309612</v>
      </c>
      <c r="AC536" s="42">
        <f t="shared" si="707"/>
        <v>35022103.23</v>
      </c>
      <c r="AD536" s="42">
        <f t="shared" si="708"/>
        <v>268195580</v>
      </c>
      <c r="AE536" s="43">
        <f t="shared" si="709"/>
        <v>1287523111</v>
      </c>
      <c r="AF536" s="44">
        <f t="shared" si="710"/>
        <v>12800476.33</v>
      </c>
      <c r="AG536" s="48">
        <f t="shared" si="711"/>
        <v>25600952.65</v>
      </c>
      <c r="AH536" s="49">
        <f t="shared" si="712"/>
        <v>128004763.3</v>
      </c>
    </row>
    <row r="537" ht="13.5" customHeight="1">
      <c r="A537" s="47" t="s">
        <v>120</v>
      </c>
      <c r="B537" s="51">
        <v>0.0</v>
      </c>
      <c r="C537" s="12">
        <f t="shared" si="694"/>
        <v>0</v>
      </c>
      <c r="D537" s="12">
        <v>0.0924</v>
      </c>
      <c r="E537" s="39">
        <v>3.7</v>
      </c>
      <c r="F537" s="40">
        <v>12.0</v>
      </c>
      <c r="G537" s="41">
        <v>110.0</v>
      </c>
      <c r="H537" s="42">
        <v>0.018</v>
      </c>
      <c r="I537" s="42">
        <v>0.2478118532</v>
      </c>
      <c r="J537" s="43">
        <v>3.004</v>
      </c>
      <c r="K537" s="44">
        <v>0.1</v>
      </c>
      <c r="L537" s="45">
        <v>0.1</v>
      </c>
      <c r="M537" s="46">
        <v>1.0</v>
      </c>
      <c r="N537" s="35"/>
      <c r="O537" s="39">
        <f t="shared" si="695"/>
        <v>0</v>
      </c>
      <c r="P537" s="40">
        <f t="shared" si="696"/>
        <v>0</v>
      </c>
      <c r="Q537" s="41">
        <f t="shared" si="697"/>
        <v>0</v>
      </c>
      <c r="R537" s="42">
        <f t="shared" si="698"/>
        <v>0</v>
      </c>
      <c r="S537" s="42">
        <f t="shared" si="699"/>
        <v>0</v>
      </c>
      <c r="T537" s="43">
        <f t="shared" si="700"/>
        <v>0</v>
      </c>
      <c r="U537" s="44">
        <f t="shared" si="701"/>
        <v>0</v>
      </c>
      <c r="V537" s="48">
        <f t="shared" si="702"/>
        <v>0</v>
      </c>
      <c r="W537" s="49">
        <f t="shared" si="703"/>
        <v>0</v>
      </c>
      <c r="X537" s="35"/>
      <c r="Y537" s="12">
        <v>160.1</v>
      </c>
      <c r="Z537" s="39">
        <f t="shared" si="704"/>
        <v>0</v>
      </c>
      <c r="AA537" s="40">
        <f t="shared" si="705"/>
        <v>0</v>
      </c>
      <c r="AB537" s="41">
        <f t="shared" si="706"/>
        <v>0</v>
      </c>
      <c r="AC537" s="42">
        <f t="shared" si="707"/>
        <v>0</v>
      </c>
      <c r="AD537" s="42">
        <f t="shared" si="708"/>
        <v>0</v>
      </c>
      <c r="AE537" s="43">
        <f t="shared" si="709"/>
        <v>0</v>
      </c>
      <c r="AF537" s="44">
        <f t="shared" si="710"/>
        <v>0</v>
      </c>
      <c r="AG537" s="48">
        <f t="shared" si="711"/>
        <v>0</v>
      </c>
      <c r="AH537" s="49">
        <f t="shared" si="712"/>
        <v>0</v>
      </c>
    </row>
    <row r="538" ht="13.5" customHeight="1">
      <c r="A538" s="47" t="s">
        <v>121</v>
      </c>
      <c r="B538" s="51">
        <v>12.899</v>
      </c>
      <c r="C538" s="12">
        <f t="shared" si="694"/>
        <v>0.06646605073</v>
      </c>
      <c r="D538" s="12">
        <v>0.0924</v>
      </c>
      <c r="E538" s="39">
        <v>1.0</v>
      </c>
      <c r="F538" s="40">
        <v>24.0</v>
      </c>
      <c r="G538" s="41">
        <v>2200.0</v>
      </c>
      <c r="H538" s="42">
        <v>0.3</v>
      </c>
      <c r="I538" s="42">
        <v>9.305266939500001</v>
      </c>
      <c r="J538" s="43">
        <v>851.554</v>
      </c>
      <c r="K538" s="44">
        <v>3.3</v>
      </c>
      <c r="L538" s="48">
        <v>10.0</v>
      </c>
      <c r="M538" s="49">
        <v>16.9</v>
      </c>
      <c r="N538" s="35"/>
      <c r="O538" s="39">
        <f t="shared" si="695"/>
        <v>0.000006141463088</v>
      </c>
      <c r="P538" s="40">
        <f t="shared" si="696"/>
        <v>0.0001473951141</v>
      </c>
      <c r="Q538" s="41">
        <f t="shared" si="697"/>
        <v>0.01351121879</v>
      </c>
      <c r="R538" s="42">
        <f t="shared" si="698"/>
        <v>6632.780135</v>
      </c>
      <c r="S538" s="42">
        <f t="shared" si="699"/>
        <v>205732.6324</v>
      </c>
      <c r="T538" s="43">
        <f t="shared" si="700"/>
        <v>18827234.85</v>
      </c>
      <c r="U538" s="44">
        <f t="shared" si="701"/>
        <v>20266.82819</v>
      </c>
      <c r="V538" s="48">
        <f t="shared" si="702"/>
        <v>61414.63088</v>
      </c>
      <c r="W538" s="49">
        <f t="shared" si="703"/>
        <v>103790.7262</v>
      </c>
      <c r="X538" s="35"/>
      <c r="Y538" s="12">
        <v>160.1</v>
      </c>
      <c r="Z538" s="39">
        <f t="shared" si="704"/>
        <v>0.01064121472</v>
      </c>
      <c r="AA538" s="40">
        <f t="shared" si="705"/>
        <v>0.2553891533</v>
      </c>
      <c r="AB538" s="41">
        <f t="shared" si="706"/>
        <v>23.41067239</v>
      </c>
      <c r="AC538" s="42">
        <f t="shared" si="707"/>
        <v>11492511.9</v>
      </c>
      <c r="AD538" s="42">
        <f t="shared" si="708"/>
        <v>356469636.8</v>
      </c>
      <c r="AE538" s="43">
        <f t="shared" si="709"/>
        <v>32621648263</v>
      </c>
      <c r="AF538" s="44">
        <f t="shared" si="710"/>
        <v>35116008.58</v>
      </c>
      <c r="AG538" s="48">
        <f t="shared" si="711"/>
        <v>106412147.2</v>
      </c>
      <c r="AH538" s="49">
        <f t="shared" si="712"/>
        <v>179836528.8</v>
      </c>
    </row>
    <row r="539" ht="13.5" customHeight="1">
      <c r="A539" s="47" t="s">
        <v>122</v>
      </c>
      <c r="B539" s="51">
        <v>0.0</v>
      </c>
      <c r="C539" s="12">
        <f t="shared" si="694"/>
        <v>0</v>
      </c>
      <c r="D539" s="12">
        <v>0.0924</v>
      </c>
      <c r="E539" s="39">
        <v>130.0</v>
      </c>
      <c r="F539" s="40">
        <v>230.0</v>
      </c>
      <c r="G539" s="50">
        <v>420.0</v>
      </c>
      <c r="H539" s="42">
        <v>20.0</v>
      </c>
      <c r="I539" s="42">
        <v>35.2904137931</v>
      </c>
      <c r="J539" s="43">
        <v>65.554</v>
      </c>
      <c r="K539" s="44">
        <v>13.0</v>
      </c>
      <c r="L539" s="48">
        <v>500.0</v>
      </c>
      <c r="M539" s="49">
        <v>810.0</v>
      </c>
      <c r="N539" s="35"/>
      <c r="O539" s="39">
        <f t="shared" si="695"/>
        <v>0</v>
      </c>
      <c r="P539" s="40">
        <f t="shared" si="696"/>
        <v>0</v>
      </c>
      <c r="Q539" s="41">
        <f t="shared" si="697"/>
        <v>0</v>
      </c>
      <c r="R539" s="42">
        <f t="shared" si="698"/>
        <v>0</v>
      </c>
      <c r="S539" s="42">
        <f t="shared" si="699"/>
        <v>0</v>
      </c>
      <c r="T539" s="43">
        <f t="shared" si="700"/>
        <v>0</v>
      </c>
      <c r="U539" s="44">
        <f t="shared" si="701"/>
        <v>0</v>
      </c>
      <c r="V539" s="48">
        <f t="shared" si="702"/>
        <v>0</v>
      </c>
      <c r="W539" s="49">
        <f t="shared" si="703"/>
        <v>0</v>
      </c>
      <c r="X539" s="35"/>
      <c r="Y539" s="12">
        <v>160.1</v>
      </c>
      <c r="Z539" s="39">
        <f t="shared" si="704"/>
        <v>0</v>
      </c>
      <c r="AA539" s="40">
        <f t="shared" si="705"/>
        <v>0</v>
      </c>
      <c r="AB539" s="41">
        <f t="shared" si="706"/>
        <v>0</v>
      </c>
      <c r="AC539" s="42">
        <f t="shared" si="707"/>
        <v>0</v>
      </c>
      <c r="AD539" s="42">
        <f t="shared" si="708"/>
        <v>0</v>
      </c>
      <c r="AE539" s="43">
        <f t="shared" si="709"/>
        <v>0</v>
      </c>
      <c r="AF539" s="44">
        <f t="shared" si="710"/>
        <v>0</v>
      </c>
      <c r="AG539" s="48">
        <f t="shared" si="711"/>
        <v>0</v>
      </c>
      <c r="AH539" s="49">
        <f t="shared" si="712"/>
        <v>0</v>
      </c>
    </row>
    <row r="540" ht="13.5" customHeight="1">
      <c r="A540" s="32" t="s">
        <v>123</v>
      </c>
      <c r="B540" s="51">
        <v>0.0</v>
      </c>
      <c r="C540" s="12">
        <f t="shared" si="694"/>
        <v>0</v>
      </c>
      <c r="D540" s="12">
        <v>0.0924</v>
      </c>
      <c r="E540" s="39">
        <v>7.0</v>
      </c>
      <c r="F540" s="40">
        <v>11.0</v>
      </c>
      <c r="G540" s="41">
        <v>56.0</v>
      </c>
      <c r="H540" s="42">
        <v>2.0E-4</v>
      </c>
      <c r="I540" s="42">
        <v>0.11828163270000001</v>
      </c>
      <c r="J540" s="43">
        <v>1.5552000000000001</v>
      </c>
      <c r="K540" s="44">
        <v>0.3</v>
      </c>
      <c r="L540" s="48">
        <v>1.0</v>
      </c>
      <c r="M540" s="49">
        <v>1.3</v>
      </c>
      <c r="N540" s="35"/>
      <c r="O540" s="39">
        <f t="shared" si="695"/>
        <v>0</v>
      </c>
      <c r="P540" s="40">
        <f t="shared" si="696"/>
        <v>0</v>
      </c>
      <c r="Q540" s="41">
        <f t="shared" si="697"/>
        <v>0</v>
      </c>
      <c r="R540" s="42">
        <f t="shared" si="698"/>
        <v>0</v>
      </c>
      <c r="S540" s="42">
        <f t="shared" si="699"/>
        <v>0</v>
      </c>
      <c r="T540" s="43">
        <f t="shared" si="700"/>
        <v>0</v>
      </c>
      <c r="U540" s="44">
        <f t="shared" si="701"/>
        <v>0</v>
      </c>
      <c r="V540" s="48">
        <f t="shared" si="702"/>
        <v>0</v>
      </c>
      <c r="W540" s="49">
        <f t="shared" si="703"/>
        <v>0</v>
      </c>
      <c r="X540" s="35"/>
      <c r="Y540" s="12">
        <v>160.1</v>
      </c>
      <c r="Z540" s="39">
        <f t="shared" si="704"/>
        <v>0</v>
      </c>
      <c r="AA540" s="40">
        <f t="shared" si="705"/>
        <v>0</v>
      </c>
      <c r="AB540" s="41">
        <f t="shared" si="706"/>
        <v>0</v>
      </c>
      <c r="AC540" s="42">
        <f t="shared" si="707"/>
        <v>0</v>
      </c>
      <c r="AD540" s="42">
        <f t="shared" si="708"/>
        <v>0</v>
      </c>
      <c r="AE540" s="43">
        <f t="shared" si="709"/>
        <v>0</v>
      </c>
      <c r="AF540" s="44">
        <f t="shared" si="710"/>
        <v>0</v>
      </c>
      <c r="AG540" s="48">
        <f t="shared" si="711"/>
        <v>0</v>
      </c>
      <c r="AH540" s="49">
        <f t="shared" si="712"/>
        <v>0</v>
      </c>
    </row>
    <row r="541" ht="13.5" customHeight="1">
      <c r="A541" s="32" t="s">
        <v>124</v>
      </c>
      <c r="B541" s="51">
        <v>2.36</v>
      </c>
      <c r="C541" s="12">
        <f t="shared" si="694"/>
        <v>0.01216062328</v>
      </c>
      <c r="D541" s="12">
        <v>0.0924</v>
      </c>
      <c r="E541" s="39">
        <v>8.0</v>
      </c>
      <c r="F541" s="40">
        <v>12.0</v>
      </c>
      <c r="G541" s="41">
        <v>35.0</v>
      </c>
      <c r="H541" s="42">
        <v>2.0E-4</v>
      </c>
      <c r="I541" s="42">
        <v>0.11834814810000001</v>
      </c>
      <c r="J541" s="43">
        <v>1.5552000000000001</v>
      </c>
      <c r="K541" s="44">
        <v>0.3</v>
      </c>
      <c r="L541" s="48">
        <v>1.0</v>
      </c>
      <c r="M541" s="49">
        <v>1.3</v>
      </c>
      <c r="N541" s="35"/>
      <c r="O541" s="39">
        <f t="shared" si="695"/>
        <v>0.000008989132731</v>
      </c>
      <c r="P541" s="40">
        <f t="shared" si="696"/>
        <v>0.0000134836991</v>
      </c>
      <c r="Q541" s="41">
        <f t="shared" si="697"/>
        <v>0.0000393274557</v>
      </c>
      <c r="R541" s="42">
        <f t="shared" si="698"/>
        <v>0.8090219458</v>
      </c>
      <c r="S541" s="42">
        <f t="shared" si="699"/>
        <v>478.7312453</v>
      </c>
      <c r="T541" s="43">
        <f t="shared" si="700"/>
        <v>6290.954651</v>
      </c>
      <c r="U541" s="44">
        <f t="shared" si="701"/>
        <v>337.0924774</v>
      </c>
      <c r="V541" s="48">
        <f t="shared" si="702"/>
        <v>1123.641591</v>
      </c>
      <c r="W541" s="49">
        <f t="shared" si="703"/>
        <v>1460.734069</v>
      </c>
      <c r="X541" s="35"/>
      <c r="Y541" s="12">
        <v>160.1</v>
      </c>
      <c r="Z541" s="39">
        <f t="shared" si="704"/>
        <v>0.0155753263</v>
      </c>
      <c r="AA541" s="40">
        <f t="shared" si="705"/>
        <v>0.02336298945</v>
      </c>
      <c r="AB541" s="41">
        <f t="shared" si="706"/>
        <v>0.06814205257</v>
      </c>
      <c r="AC541" s="42">
        <f t="shared" si="707"/>
        <v>1401.779367</v>
      </c>
      <c r="AD541" s="42">
        <f t="shared" si="708"/>
        <v>829489.9607</v>
      </c>
      <c r="AE541" s="43">
        <f t="shared" si="709"/>
        <v>10900236.36</v>
      </c>
      <c r="AF541" s="44">
        <f t="shared" si="710"/>
        <v>584074.7363</v>
      </c>
      <c r="AG541" s="48">
        <f t="shared" si="711"/>
        <v>1946915.788</v>
      </c>
      <c r="AH541" s="49">
        <f t="shared" si="712"/>
        <v>2530990.524</v>
      </c>
    </row>
    <row r="542" ht="13.5" customHeight="1">
      <c r="A542" s="32" t="s">
        <v>125</v>
      </c>
      <c r="B542" s="51">
        <v>0.543</v>
      </c>
      <c r="C542" s="12">
        <f t="shared" si="694"/>
        <v>0.002797973916</v>
      </c>
      <c r="D542" s="12">
        <v>0.0924</v>
      </c>
      <c r="E542" s="39">
        <v>18.0</v>
      </c>
      <c r="F542" s="40">
        <v>48.0</v>
      </c>
      <c r="G542" s="41">
        <v>180.0</v>
      </c>
      <c r="H542" s="42">
        <v>0.0064</v>
      </c>
      <c r="I542" s="42">
        <v>0.17932592590000002</v>
      </c>
      <c r="J542" s="43">
        <v>1.857</v>
      </c>
      <c r="K542" s="44">
        <v>0.3</v>
      </c>
      <c r="L542" s="45">
        <v>10.0</v>
      </c>
      <c r="M542" s="46">
        <v>15.0</v>
      </c>
      <c r="N542" s="35"/>
      <c r="O542" s="39">
        <f t="shared" si="695"/>
        <v>0.000004653590218</v>
      </c>
      <c r="P542" s="40">
        <f t="shared" si="696"/>
        <v>0.00001240957391</v>
      </c>
      <c r="Q542" s="41">
        <f t="shared" si="697"/>
        <v>0.00004653590218</v>
      </c>
      <c r="R542" s="42">
        <f t="shared" si="698"/>
        <v>5.956595479</v>
      </c>
      <c r="S542" s="42">
        <f t="shared" si="699"/>
        <v>166.9018749</v>
      </c>
      <c r="T542" s="43">
        <f t="shared" si="700"/>
        <v>1728.343407</v>
      </c>
      <c r="U542" s="44">
        <f t="shared" si="701"/>
        <v>77.55983697</v>
      </c>
      <c r="V542" s="48">
        <f t="shared" si="702"/>
        <v>2585.327899</v>
      </c>
      <c r="W542" s="49">
        <f t="shared" si="703"/>
        <v>3877.991848</v>
      </c>
      <c r="X542" s="35"/>
      <c r="Y542" s="12">
        <v>160.1</v>
      </c>
      <c r="Z542" s="39">
        <f t="shared" si="704"/>
        <v>0.008063201233</v>
      </c>
      <c r="AA542" s="40">
        <f t="shared" si="705"/>
        <v>0.02150186995</v>
      </c>
      <c r="AB542" s="41">
        <f t="shared" si="706"/>
        <v>0.08063201233</v>
      </c>
      <c r="AC542" s="42">
        <f t="shared" si="707"/>
        <v>10320.89758</v>
      </c>
      <c r="AD542" s="42">
        <f t="shared" si="708"/>
        <v>289188.2053</v>
      </c>
      <c r="AE542" s="43">
        <f t="shared" si="709"/>
        <v>2994672.938</v>
      </c>
      <c r="AF542" s="44">
        <f t="shared" si="710"/>
        <v>134386.6872</v>
      </c>
      <c r="AG542" s="48">
        <f t="shared" si="711"/>
        <v>4479556.24</v>
      </c>
      <c r="AH542" s="49">
        <f t="shared" si="712"/>
        <v>6719334.36</v>
      </c>
    </row>
    <row r="543" ht="13.5" customHeight="1">
      <c r="A543" s="32" t="s">
        <v>126</v>
      </c>
      <c r="B543" s="51">
        <v>0.0</v>
      </c>
      <c r="C543" s="12">
        <f t="shared" si="694"/>
        <v>0</v>
      </c>
      <c r="D543" s="12">
        <v>0.0924</v>
      </c>
      <c r="E543" s="39">
        <v>6.0</v>
      </c>
      <c r="F543" s="40">
        <v>38.0</v>
      </c>
      <c r="G543" s="41">
        <v>79.0</v>
      </c>
      <c r="H543" s="42">
        <v>0.0073</v>
      </c>
      <c r="I543" s="42">
        <v>0.4548123288</v>
      </c>
      <c r="J543" s="43">
        <v>2.313</v>
      </c>
      <c r="K543" s="44">
        <v>0.3</v>
      </c>
      <c r="L543" s="45">
        <v>2.5</v>
      </c>
      <c r="M543" s="46">
        <v>5.1</v>
      </c>
      <c r="N543" s="35"/>
      <c r="O543" s="39">
        <f t="shared" si="695"/>
        <v>0</v>
      </c>
      <c r="P543" s="40">
        <f t="shared" si="696"/>
        <v>0</v>
      </c>
      <c r="Q543" s="41">
        <f t="shared" si="697"/>
        <v>0</v>
      </c>
      <c r="R543" s="42">
        <f t="shared" si="698"/>
        <v>0</v>
      </c>
      <c r="S543" s="42">
        <f t="shared" si="699"/>
        <v>0</v>
      </c>
      <c r="T543" s="43">
        <f t="shared" si="700"/>
        <v>0</v>
      </c>
      <c r="U543" s="44">
        <f t="shared" si="701"/>
        <v>0</v>
      </c>
      <c r="V543" s="48">
        <f t="shared" si="702"/>
        <v>0</v>
      </c>
      <c r="W543" s="49">
        <f t="shared" si="703"/>
        <v>0</v>
      </c>
      <c r="X543" s="35"/>
      <c r="Y543" s="12">
        <v>160.1</v>
      </c>
      <c r="Z543" s="39">
        <f t="shared" si="704"/>
        <v>0</v>
      </c>
      <c r="AA543" s="40">
        <f t="shared" si="705"/>
        <v>0</v>
      </c>
      <c r="AB543" s="41">
        <f t="shared" si="706"/>
        <v>0</v>
      </c>
      <c r="AC543" s="42">
        <f t="shared" si="707"/>
        <v>0</v>
      </c>
      <c r="AD543" s="42">
        <f t="shared" si="708"/>
        <v>0</v>
      </c>
      <c r="AE543" s="43">
        <f t="shared" si="709"/>
        <v>0</v>
      </c>
      <c r="AF543" s="44">
        <f t="shared" si="710"/>
        <v>0</v>
      </c>
      <c r="AG543" s="48">
        <f t="shared" si="711"/>
        <v>0</v>
      </c>
      <c r="AH543" s="49">
        <f t="shared" si="712"/>
        <v>0</v>
      </c>
    </row>
    <row r="544" ht="13.5" customHeight="1">
      <c r="A544" s="32" t="s">
        <v>127</v>
      </c>
      <c r="B544" s="51">
        <v>0.0</v>
      </c>
      <c r="C544" s="12">
        <f t="shared" si="694"/>
        <v>0</v>
      </c>
      <c r="D544" s="12">
        <v>0.0924</v>
      </c>
      <c r="E544" s="52">
        <v>8.8</v>
      </c>
      <c r="F544" s="53">
        <v>27.0</v>
      </c>
      <c r="G544" s="54">
        <v>63.0</v>
      </c>
      <c r="H544" s="55">
        <v>0.118</v>
      </c>
      <c r="I544" s="55">
        <v>0.9284059041</v>
      </c>
      <c r="J544" s="56">
        <v>3.734</v>
      </c>
      <c r="K544" s="57">
        <v>7.8</v>
      </c>
      <c r="L544" s="58">
        <v>15.0</v>
      </c>
      <c r="M544" s="59">
        <v>19.3</v>
      </c>
      <c r="N544" s="35"/>
      <c r="O544" s="39">
        <f t="shared" si="695"/>
        <v>0</v>
      </c>
      <c r="P544" s="40">
        <f t="shared" si="696"/>
        <v>0</v>
      </c>
      <c r="Q544" s="41">
        <f t="shared" si="697"/>
        <v>0</v>
      </c>
      <c r="R544" s="42">
        <f t="shared" si="698"/>
        <v>0</v>
      </c>
      <c r="S544" s="42">
        <f t="shared" si="699"/>
        <v>0</v>
      </c>
      <c r="T544" s="43">
        <f t="shared" si="700"/>
        <v>0</v>
      </c>
      <c r="U544" s="44">
        <f t="shared" si="701"/>
        <v>0</v>
      </c>
      <c r="V544" s="48">
        <f t="shared" si="702"/>
        <v>0</v>
      </c>
      <c r="W544" s="49">
        <f t="shared" si="703"/>
        <v>0</v>
      </c>
      <c r="X544" s="35"/>
      <c r="Y544" s="12">
        <v>160.1</v>
      </c>
      <c r="Z544" s="39">
        <f t="shared" si="704"/>
        <v>0</v>
      </c>
      <c r="AA544" s="40">
        <f t="shared" si="705"/>
        <v>0</v>
      </c>
      <c r="AB544" s="41">
        <f t="shared" si="706"/>
        <v>0</v>
      </c>
      <c r="AC544" s="42">
        <f t="shared" si="707"/>
        <v>0</v>
      </c>
      <c r="AD544" s="42">
        <f t="shared" si="708"/>
        <v>0</v>
      </c>
      <c r="AE544" s="43">
        <f t="shared" si="709"/>
        <v>0</v>
      </c>
      <c r="AF544" s="44">
        <f t="shared" si="710"/>
        <v>0</v>
      </c>
      <c r="AG544" s="48">
        <f t="shared" si="711"/>
        <v>0</v>
      </c>
      <c r="AH544" s="49">
        <f t="shared" si="712"/>
        <v>0</v>
      </c>
    </row>
    <row r="545" ht="13.5" customHeight="1">
      <c r="A545" s="60" t="s">
        <v>90</v>
      </c>
      <c r="B545" s="61">
        <f>SUM(B534:B544)</f>
        <v>194.069</v>
      </c>
      <c r="C545" s="60"/>
      <c r="D545" s="60"/>
      <c r="E545" s="60"/>
      <c r="F545" s="60"/>
      <c r="G545" s="60"/>
      <c r="H545" s="60"/>
      <c r="I545" s="60"/>
      <c r="J545" s="60"/>
      <c r="K545" s="60"/>
      <c r="L545" s="60"/>
      <c r="M545" s="60"/>
      <c r="N545" s="60"/>
      <c r="O545" s="61">
        <f t="shared" ref="O545:W545" si="713">SUM(O534:O544)</f>
        <v>0.03753603962</v>
      </c>
      <c r="P545" s="61">
        <f t="shared" si="713"/>
        <v>0.04409466037</v>
      </c>
      <c r="Q545" s="61">
        <f t="shared" si="713"/>
        <v>0.07114267127</v>
      </c>
      <c r="R545" s="61">
        <f t="shared" si="713"/>
        <v>35326.41154</v>
      </c>
      <c r="S545" s="61">
        <f t="shared" si="713"/>
        <v>393635.8357</v>
      </c>
      <c r="T545" s="61">
        <f t="shared" si="713"/>
        <v>19686994.59</v>
      </c>
      <c r="U545" s="61">
        <f t="shared" si="713"/>
        <v>29169.11676</v>
      </c>
      <c r="V545" s="61">
        <f t="shared" si="713"/>
        <v>84298.8298</v>
      </c>
      <c r="W545" s="61">
        <f t="shared" si="713"/>
        <v>189605.9008</v>
      </c>
      <c r="X545" s="60"/>
      <c r="Y545" s="35"/>
      <c r="Z545" s="61">
        <f t="shared" ref="Z545:AH545" si="714">SUM(Z534:Z544)</f>
        <v>65.03809463</v>
      </c>
      <c r="AA545" s="61">
        <f t="shared" si="714"/>
        <v>76.40211174</v>
      </c>
      <c r="AB545" s="61">
        <f t="shared" si="714"/>
        <v>123.267767</v>
      </c>
      <c r="AC545" s="61">
        <f t="shared" si="714"/>
        <v>61209507.43</v>
      </c>
      <c r="AD545" s="61">
        <f t="shared" si="714"/>
        <v>682046507.5</v>
      </c>
      <c r="AE545" s="61">
        <f t="shared" si="714"/>
        <v>34111340196</v>
      </c>
      <c r="AF545" s="61">
        <f t="shared" si="714"/>
        <v>50540861.39</v>
      </c>
      <c r="AG545" s="61">
        <f t="shared" si="714"/>
        <v>146063232.1</v>
      </c>
      <c r="AH545" s="61">
        <f t="shared" si="714"/>
        <v>328527107.3</v>
      </c>
    </row>
    <row r="546" ht="13.5" customHeight="1">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c r="AA546" s="35"/>
      <c r="AB546" s="35"/>
      <c r="AC546" s="35"/>
      <c r="AD546" s="35"/>
      <c r="AE546" s="35"/>
      <c r="AF546" s="35"/>
      <c r="AG546" s="35"/>
      <c r="AH546" s="35"/>
    </row>
    <row r="547" ht="13.5" customHeight="1">
      <c r="A547" s="64" t="s">
        <v>49</v>
      </c>
      <c r="B547" s="35"/>
      <c r="C547" s="12"/>
      <c r="D547" s="12"/>
      <c r="E547" s="35"/>
      <c r="F547" s="35"/>
      <c r="G547" s="35"/>
      <c r="H547" s="35"/>
      <c r="I547" s="35"/>
      <c r="J547" s="35"/>
      <c r="K547" s="35"/>
      <c r="L547" s="35"/>
      <c r="M547" s="35"/>
      <c r="N547" s="35"/>
      <c r="O547" s="35"/>
      <c r="P547" s="35"/>
      <c r="Q547" s="35"/>
      <c r="R547" s="35"/>
      <c r="S547" s="35"/>
      <c r="T547" s="35"/>
      <c r="U547" s="35"/>
      <c r="V547" s="35"/>
      <c r="W547" s="35"/>
      <c r="X547" s="35"/>
      <c r="Y547" s="35"/>
      <c r="Z547" s="35"/>
      <c r="AA547" s="35"/>
      <c r="AB547" s="35"/>
      <c r="AC547" s="35"/>
      <c r="AD547" s="35"/>
      <c r="AE547" s="35"/>
      <c r="AF547" s="35"/>
      <c r="AG547" s="35"/>
      <c r="AH547" s="35"/>
    </row>
    <row r="548" ht="13.5" customHeight="1">
      <c r="A548" s="12" t="s">
        <v>105</v>
      </c>
      <c r="C548" s="12"/>
      <c r="D548" s="12"/>
      <c r="E548" s="36" t="s">
        <v>129</v>
      </c>
      <c r="F548" s="3"/>
      <c r="G548" s="4"/>
      <c r="H548" s="37" t="s">
        <v>130</v>
      </c>
      <c r="I548" s="3"/>
      <c r="J548" s="4"/>
      <c r="K548" s="38" t="s">
        <v>131</v>
      </c>
      <c r="L548" s="3"/>
      <c r="M548" s="4"/>
      <c r="N548" s="35"/>
      <c r="O548" s="36" t="s">
        <v>110</v>
      </c>
      <c r="P548" s="3"/>
      <c r="Q548" s="4"/>
      <c r="R548" s="37" t="s">
        <v>111</v>
      </c>
      <c r="S548" s="3"/>
      <c r="T548" s="4"/>
      <c r="U548" s="38" t="s">
        <v>112</v>
      </c>
      <c r="V548" s="3"/>
      <c r="W548" s="4"/>
      <c r="X548" s="35"/>
      <c r="Y548" s="35"/>
      <c r="Z548" s="36" t="s">
        <v>110</v>
      </c>
      <c r="AA548" s="3"/>
      <c r="AB548" s="4"/>
      <c r="AC548" s="37" t="s">
        <v>111</v>
      </c>
      <c r="AD548" s="3"/>
      <c r="AE548" s="4"/>
      <c r="AF548" s="38" t="s">
        <v>112</v>
      </c>
      <c r="AG548" s="3"/>
      <c r="AH548" s="4"/>
    </row>
    <row r="549" ht="13.5" customHeight="1">
      <c r="A549" s="12" t="s">
        <v>94</v>
      </c>
      <c r="B549" s="12" t="s">
        <v>114</v>
      </c>
      <c r="C549" s="12" t="s">
        <v>115</v>
      </c>
      <c r="D549" s="12"/>
      <c r="E549" s="39" t="s">
        <v>12</v>
      </c>
      <c r="F549" s="40" t="s">
        <v>13</v>
      </c>
      <c r="G549" s="41" t="s">
        <v>14</v>
      </c>
      <c r="H549" s="42" t="s">
        <v>12</v>
      </c>
      <c r="I549" s="42" t="s">
        <v>13</v>
      </c>
      <c r="J549" s="43" t="s">
        <v>14</v>
      </c>
      <c r="K549" s="44" t="s">
        <v>12</v>
      </c>
      <c r="L549" s="45" t="s">
        <v>116</v>
      </c>
      <c r="M549" s="46" t="s">
        <v>14</v>
      </c>
      <c r="N549" s="35"/>
      <c r="O549" s="39" t="s">
        <v>12</v>
      </c>
      <c r="P549" s="40" t="s">
        <v>13</v>
      </c>
      <c r="Q549" s="41" t="s">
        <v>14</v>
      </c>
      <c r="R549" s="42" t="s">
        <v>12</v>
      </c>
      <c r="S549" s="42" t="s">
        <v>13</v>
      </c>
      <c r="T549" s="43" t="s">
        <v>14</v>
      </c>
      <c r="U549" s="44" t="s">
        <v>12</v>
      </c>
      <c r="V549" s="45" t="s">
        <v>116</v>
      </c>
      <c r="W549" s="46" t="s">
        <v>14</v>
      </c>
      <c r="X549" s="35"/>
      <c r="Y549" s="35"/>
      <c r="Z549" s="39" t="s">
        <v>12</v>
      </c>
      <c r="AA549" s="40" t="s">
        <v>13</v>
      </c>
      <c r="AB549" s="41" t="s">
        <v>14</v>
      </c>
      <c r="AC549" s="42" t="s">
        <v>12</v>
      </c>
      <c r="AD549" s="42" t="s">
        <v>13</v>
      </c>
      <c r="AE549" s="43" t="s">
        <v>14</v>
      </c>
      <c r="AF549" s="44" t="s">
        <v>12</v>
      </c>
      <c r="AG549" s="45" t="s">
        <v>116</v>
      </c>
      <c r="AH549" s="46" t="s">
        <v>14</v>
      </c>
    </row>
    <row r="550" ht="13.5" customHeight="1">
      <c r="A550" s="47" t="s">
        <v>117</v>
      </c>
      <c r="B550" s="51">
        <v>0.0</v>
      </c>
      <c r="C550" s="12">
        <f t="shared" ref="C550:C560" si="715">B550/$B$561</f>
        <v>0</v>
      </c>
      <c r="D550" s="12">
        <v>0.0924</v>
      </c>
      <c r="E550" s="39">
        <v>740.0</v>
      </c>
      <c r="F550" s="40">
        <v>820.0</v>
      </c>
      <c r="G550" s="41">
        <v>910.0</v>
      </c>
      <c r="H550" s="42">
        <v>0.079</v>
      </c>
      <c r="I550" s="42">
        <v>1.1480588235000002</v>
      </c>
      <c r="J550" s="43">
        <v>3.654</v>
      </c>
      <c r="K550" s="44">
        <v>0.2</v>
      </c>
      <c r="L550" s="48">
        <v>5.0</v>
      </c>
      <c r="M550" s="49">
        <v>15.0</v>
      </c>
      <c r="N550" s="35"/>
      <c r="O550" s="39">
        <f t="shared" ref="O550:O560" si="716">C550*D550*E550*10^(-3)</f>
        <v>0</v>
      </c>
      <c r="P550" s="40">
        <f t="shared" ref="P550:P560" si="717">C550*D550*F550*10^(-3)</f>
        <v>0</v>
      </c>
      <c r="Q550" s="41">
        <f t="shared" ref="Q550:Q560" si="718">C550*D550*G550*10^(-3)</f>
        <v>0</v>
      </c>
      <c r="R550" s="42">
        <f t="shared" ref="R550:R560" si="719">(C550*D550*H550*3.6*10^(-3))*10^(9)</f>
        <v>0</v>
      </c>
      <c r="S550" s="42">
        <f t="shared" ref="S550:S560" si="720">(C550*D550*I550*3.6*10^(-3))*10^(9)</f>
        <v>0</v>
      </c>
      <c r="T550" s="43">
        <f t="shared" ref="T550:T560" si="721">(C550*D550*J550*3.6*10^(-3))*10^(9)</f>
        <v>0</v>
      </c>
      <c r="U550" s="44">
        <f t="shared" ref="U550:U560" si="722">C550*D550*10^(-3)*K550*10^9</f>
        <v>0</v>
      </c>
      <c r="V550" s="48">
        <f t="shared" ref="V550:V560" si="723">C550*D550*10^(-3)*L550*10^9</f>
        <v>0</v>
      </c>
      <c r="W550" s="49">
        <f t="shared" ref="W550:W560" si="724">C550*D550*10^(-3)*M550*10^9</f>
        <v>0</v>
      </c>
      <c r="X550" s="35"/>
      <c r="Y550" s="12">
        <v>63.3</v>
      </c>
      <c r="Z550" s="39">
        <f t="shared" ref="Z550:Z560" si="725">C550*Y550*E550*10^(-3)</f>
        <v>0</v>
      </c>
      <c r="AA550" s="40">
        <f t="shared" ref="AA550:AA560" si="726">C550*Y550*F550*10^(-3)</f>
        <v>0</v>
      </c>
      <c r="AB550" s="41">
        <f t="shared" ref="AB550:AB560" si="727">C550*Y550*G550*10^(-3)</f>
        <v>0</v>
      </c>
      <c r="AC550" s="42">
        <f t="shared" ref="AC550:AC560" si="728">(C550*Y550*H550*3.6*10^(-3))*10^(9)</f>
        <v>0</v>
      </c>
      <c r="AD550" s="42">
        <f t="shared" ref="AD550:AD560" si="729">(C550*Y550*I550*3.6*10^(-3))*10^(9)</f>
        <v>0</v>
      </c>
      <c r="AE550" s="43">
        <f t="shared" ref="AE550:AE560" si="730">(C550*Y550*J550*3.6*10^(-3))*10^(9)</f>
        <v>0</v>
      </c>
      <c r="AF550" s="44">
        <f t="shared" ref="AF550:AF560" si="731">C550*Y550*10^(-3)*K550*10^9</f>
        <v>0</v>
      </c>
      <c r="AG550" s="48">
        <f t="shared" ref="AG550:AG560" si="732">C550*Y550*10^(-3)*L550*10^9</f>
        <v>0</v>
      </c>
      <c r="AH550" s="49">
        <f t="shared" ref="AH550:AH560" si="733">C550*Y550*10^(-3)*M550*10^9</f>
        <v>0</v>
      </c>
    </row>
    <row r="551" ht="13.5" customHeight="1">
      <c r="A551" s="47" t="s">
        <v>118</v>
      </c>
      <c r="B551" s="51">
        <v>0.024</v>
      </c>
      <c r="C551" s="12">
        <f t="shared" si="715"/>
        <v>0.0003598794404</v>
      </c>
      <c r="D551" s="12">
        <v>0.0924</v>
      </c>
      <c r="E551" s="39">
        <v>657.0</v>
      </c>
      <c r="F551" s="40">
        <v>702.0</v>
      </c>
      <c r="G551" s="41">
        <v>866.0</v>
      </c>
      <c r="H551" s="42">
        <v>0.214</v>
      </c>
      <c r="I551" s="42">
        <v>0.82</v>
      </c>
      <c r="J551" s="43">
        <v>2.7439999999999998</v>
      </c>
      <c r="K551" s="44">
        <v>0.1</v>
      </c>
      <c r="L551" s="45">
        <v>0.4</v>
      </c>
      <c r="M551" s="46">
        <v>0.6</v>
      </c>
      <c r="N551" s="35"/>
      <c r="O551" s="39">
        <f t="shared" si="716"/>
        <v>0.00002184712921</v>
      </c>
      <c r="P551" s="40">
        <f t="shared" si="717"/>
        <v>0.00002334350792</v>
      </c>
      <c r="Q551" s="41">
        <f t="shared" si="718"/>
        <v>0.00002879697701</v>
      </c>
      <c r="R551" s="42">
        <f t="shared" si="719"/>
        <v>25.61800357</v>
      </c>
      <c r="S551" s="42">
        <f t="shared" si="720"/>
        <v>98.16244358</v>
      </c>
      <c r="T551" s="43">
        <f t="shared" si="721"/>
        <v>328.4850551</v>
      </c>
      <c r="U551" s="44">
        <f t="shared" si="722"/>
        <v>3.325286029</v>
      </c>
      <c r="V551" s="48">
        <f t="shared" si="723"/>
        <v>13.30114412</v>
      </c>
      <c r="W551" s="49">
        <f t="shared" si="724"/>
        <v>19.95171618</v>
      </c>
      <c r="X551" s="35"/>
      <c r="Y551" s="12">
        <v>63.3</v>
      </c>
      <c r="Z551" s="39">
        <f t="shared" si="725"/>
        <v>0.01496670215</v>
      </c>
      <c r="AA551" s="40">
        <f t="shared" si="726"/>
        <v>0.01599181874</v>
      </c>
      <c r="AB551" s="41">
        <f t="shared" si="727"/>
        <v>0.01972779919</v>
      </c>
      <c r="AC551" s="42">
        <f t="shared" si="728"/>
        <v>17549.99595</v>
      </c>
      <c r="AD551" s="42">
        <f t="shared" si="729"/>
        <v>67247.64804</v>
      </c>
      <c r="AE551" s="43">
        <f t="shared" si="730"/>
        <v>225033.5929</v>
      </c>
      <c r="AF551" s="44">
        <f t="shared" si="731"/>
        <v>2278.036858</v>
      </c>
      <c r="AG551" s="48">
        <f t="shared" si="732"/>
        <v>9112.147431</v>
      </c>
      <c r="AH551" s="49">
        <f t="shared" si="733"/>
        <v>13668.22115</v>
      </c>
    </row>
    <row r="552" ht="13.5" customHeight="1">
      <c r="A552" s="47" t="s">
        <v>119</v>
      </c>
      <c r="B552" s="51">
        <v>0.621</v>
      </c>
      <c r="C552" s="12">
        <f t="shared" si="715"/>
        <v>0.00931188052</v>
      </c>
      <c r="D552" s="12">
        <v>0.0924</v>
      </c>
      <c r="E552" s="39">
        <v>410.0</v>
      </c>
      <c r="F552" s="40">
        <v>490.0</v>
      </c>
      <c r="G552" s="41">
        <v>650.0</v>
      </c>
      <c r="H552" s="42">
        <v>0.076</v>
      </c>
      <c r="I552" s="42">
        <v>0.5820000000000001</v>
      </c>
      <c r="J552" s="43">
        <v>2.794</v>
      </c>
      <c r="K552" s="44">
        <v>0.1</v>
      </c>
      <c r="L552" s="45">
        <v>0.2</v>
      </c>
      <c r="M552" s="46">
        <v>1.0</v>
      </c>
      <c r="N552" s="35"/>
      <c r="O552" s="39">
        <f t="shared" si="716"/>
        <v>0.0003527712816</v>
      </c>
      <c r="P552" s="40">
        <f t="shared" si="717"/>
        <v>0.0004216047024</v>
      </c>
      <c r="Q552" s="41">
        <f t="shared" si="718"/>
        <v>0.000559271544</v>
      </c>
      <c r="R552" s="42">
        <f t="shared" si="719"/>
        <v>235.4102991</v>
      </c>
      <c r="S552" s="42">
        <f t="shared" si="720"/>
        <v>1802.747291</v>
      </c>
      <c r="T552" s="43">
        <f t="shared" si="721"/>
        <v>8654.425998</v>
      </c>
      <c r="U552" s="44">
        <f t="shared" si="722"/>
        <v>86.04177601</v>
      </c>
      <c r="V552" s="48">
        <f t="shared" si="723"/>
        <v>172.083552</v>
      </c>
      <c r="W552" s="49">
        <f t="shared" si="724"/>
        <v>860.4177601</v>
      </c>
      <c r="X552" s="35"/>
      <c r="Y552" s="12">
        <v>63.3</v>
      </c>
      <c r="Z552" s="39">
        <f t="shared" si="725"/>
        <v>0.2416712351</v>
      </c>
      <c r="AA552" s="40">
        <f t="shared" si="726"/>
        <v>0.2888265981</v>
      </c>
      <c r="AB552" s="41">
        <f t="shared" si="727"/>
        <v>0.383137324</v>
      </c>
      <c r="AC552" s="42">
        <f t="shared" si="728"/>
        <v>161271.3413</v>
      </c>
      <c r="AD552" s="42">
        <f t="shared" si="729"/>
        <v>1234998.956</v>
      </c>
      <c r="AE552" s="43">
        <f t="shared" si="730"/>
        <v>5928843.784</v>
      </c>
      <c r="AF552" s="44">
        <f t="shared" si="731"/>
        <v>58944.20369</v>
      </c>
      <c r="AG552" s="48">
        <f t="shared" si="732"/>
        <v>117888.4074</v>
      </c>
      <c r="AH552" s="49">
        <f t="shared" si="733"/>
        <v>589442.0369</v>
      </c>
    </row>
    <row r="553" ht="13.5" customHeight="1">
      <c r="A553" s="47" t="s">
        <v>120</v>
      </c>
      <c r="B553" s="51">
        <v>25.513</v>
      </c>
      <c r="C553" s="12">
        <f t="shared" si="715"/>
        <v>0.3825668401</v>
      </c>
      <c r="D553" s="12">
        <v>0.0924</v>
      </c>
      <c r="E553" s="39">
        <v>3.7</v>
      </c>
      <c r="F553" s="40">
        <v>12.0</v>
      </c>
      <c r="G553" s="41">
        <v>110.0</v>
      </c>
      <c r="H553" s="42">
        <v>0.018</v>
      </c>
      <c r="I553" s="42">
        <v>0.2478118532</v>
      </c>
      <c r="J553" s="43">
        <v>3.004</v>
      </c>
      <c r="K553" s="44">
        <v>0.1</v>
      </c>
      <c r="L553" s="45">
        <v>0.1</v>
      </c>
      <c r="M553" s="46">
        <v>1.0</v>
      </c>
      <c r="N553" s="35"/>
      <c r="O553" s="39">
        <f t="shared" si="716"/>
        <v>0.0001307919513</v>
      </c>
      <c r="P553" s="40">
        <f t="shared" si="717"/>
        <v>0.0004241901123</v>
      </c>
      <c r="Q553" s="41">
        <f t="shared" si="718"/>
        <v>0.003888409363</v>
      </c>
      <c r="R553" s="42">
        <f t="shared" si="719"/>
        <v>2290.626606</v>
      </c>
      <c r="S553" s="42">
        <f t="shared" si="720"/>
        <v>31535.80135</v>
      </c>
      <c r="T553" s="43">
        <f t="shared" si="721"/>
        <v>382280.1292</v>
      </c>
      <c r="U553" s="44">
        <f t="shared" si="722"/>
        <v>3534.917603</v>
      </c>
      <c r="V553" s="48">
        <f t="shared" si="723"/>
        <v>3534.917603</v>
      </c>
      <c r="W553" s="49">
        <f t="shared" si="724"/>
        <v>35349.17603</v>
      </c>
      <c r="X553" s="35"/>
      <c r="Y553" s="12">
        <v>63.3</v>
      </c>
      <c r="Z553" s="39">
        <f t="shared" si="725"/>
        <v>0.08960097962</v>
      </c>
      <c r="AA553" s="40">
        <f t="shared" si="726"/>
        <v>0.2905977717</v>
      </c>
      <c r="AB553" s="41">
        <f t="shared" si="727"/>
        <v>2.663812908</v>
      </c>
      <c r="AC553" s="42">
        <f t="shared" si="728"/>
        <v>1569227.967</v>
      </c>
      <c r="AD553" s="42">
        <f t="shared" si="729"/>
        <v>21604071.71</v>
      </c>
      <c r="AE553" s="43">
        <f t="shared" si="730"/>
        <v>261886711.9</v>
      </c>
      <c r="AF553" s="44">
        <f t="shared" si="731"/>
        <v>2421648.098</v>
      </c>
      <c r="AG553" s="48">
        <f t="shared" si="732"/>
        <v>2421648.098</v>
      </c>
      <c r="AH553" s="49">
        <f t="shared" si="733"/>
        <v>24216480.98</v>
      </c>
    </row>
    <row r="554" ht="13.5" customHeight="1">
      <c r="A554" s="47" t="s">
        <v>121</v>
      </c>
      <c r="B554" s="51">
        <v>37.802</v>
      </c>
      <c r="C554" s="12">
        <f t="shared" si="715"/>
        <v>0.5668401086</v>
      </c>
      <c r="D554" s="12">
        <v>0.0924</v>
      </c>
      <c r="E554" s="39">
        <v>1.0</v>
      </c>
      <c r="F554" s="40">
        <v>24.0</v>
      </c>
      <c r="G554" s="41">
        <v>2200.0</v>
      </c>
      <c r="H554" s="42">
        <v>0.3</v>
      </c>
      <c r="I554" s="42">
        <v>9.305266939500001</v>
      </c>
      <c r="J554" s="43">
        <v>851.554</v>
      </c>
      <c r="K554" s="44">
        <v>3.3</v>
      </c>
      <c r="L554" s="48">
        <v>10.0</v>
      </c>
      <c r="M554" s="49">
        <v>16.9</v>
      </c>
      <c r="N554" s="35"/>
      <c r="O554" s="39">
        <f t="shared" si="716"/>
        <v>0.00005237602603</v>
      </c>
      <c r="P554" s="40">
        <f t="shared" si="717"/>
        <v>0.001257024625</v>
      </c>
      <c r="Q554" s="41">
        <f t="shared" si="718"/>
        <v>0.1152272573</v>
      </c>
      <c r="R554" s="42">
        <f t="shared" si="719"/>
        <v>56566.10811</v>
      </c>
      <c r="S554" s="42">
        <f t="shared" si="720"/>
        <v>1754542.452</v>
      </c>
      <c r="T554" s="43">
        <f t="shared" si="721"/>
        <v>160563652.1</v>
      </c>
      <c r="U554" s="44">
        <f t="shared" si="722"/>
        <v>172840.8859</v>
      </c>
      <c r="V554" s="48">
        <f t="shared" si="723"/>
        <v>523760.2603</v>
      </c>
      <c r="W554" s="49">
        <f t="shared" si="724"/>
        <v>885154.8399</v>
      </c>
      <c r="X554" s="35"/>
      <c r="Y554" s="12">
        <v>63.3</v>
      </c>
      <c r="Z554" s="39">
        <f t="shared" si="725"/>
        <v>0.03588097887</v>
      </c>
      <c r="AA554" s="40">
        <f t="shared" si="726"/>
        <v>0.8611434929</v>
      </c>
      <c r="AB554" s="41">
        <f t="shared" si="727"/>
        <v>78.93815352</v>
      </c>
      <c r="AC554" s="42">
        <f t="shared" si="728"/>
        <v>38751457.18</v>
      </c>
      <c r="AD554" s="42">
        <f t="shared" si="729"/>
        <v>1201975511</v>
      </c>
      <c r="AE554" s="43">
        <f t="shared" si="730"/>
        <v>109996527897</v>
      </c>
      <c r="AF554" s="44">
        <f t="shared" si="731"/>
        <v>118407230.3</v>
      </c>
      <c r="AG554" s="48">
        <f t="shared" si="732"/>
        <v>358809788.7</v>
      </c>
      <c r="AH554" s="49">
        <f t="shared" si="733"/>
        <v>606388542.9</v>
      </c>
    </row>
    <row r="555" ht="13.5" customHeight="1">
      <c r="A555" s="47" t="s">
        <v>122</v>
      </c>
      <c r="B555" s="51">
        <v>0.663</v>
      </c>
      <c r="C555" s="12">
        <f t="shared" si="715"/>
        <v>0.009941669541</v>
      </c>
      <c r="D555" s="12">
        <v>0.0924</v>
      </c>
      <c r="E555" s="39">
        <v>130.0</v>
      </c>
      <c r="F555" s="40">
        <v>230.0</v>
      </c>
      <c r="G555" s="50">
        <v>420.0</v>
      </c>
      <c r="H555" s="42">
        <v>20.0</v>
      </c>
      <c r="I555" s="42">
        <v>35.2904137931</v>
      </c>
      <c r="J555" s="43">
        <v>65.554</v>
      </c>
      <c r="K555" s="44">
        <v>13.0</v>
      </c>
      <c r="L555" s="48">
        <v>500.0</v>
      </c>
      <c r="M555" s="49">
        <v>810.0</v>
      </c>
      <c r="N555" s="35"/>
      <c r="O555" s="39">
        <f t="shared" si="716"/>
        <v>0.0001194193345</v>
      </c>
      <c r="P555" s="40">
        <f t="shared" si="717"/>
        <v>0.0002112803611</v>
      </c>
      <c r="Q555" s="41">
        <f t="shared" si="718"/>
        <v>0.0003858163115</v>
      </c>
      <c r="R555" s="42">
        <f t="shared" si="719"/>
        <v>66139.93912</v>
      </c>
      <c r="S555" s="42">
        <f t="shared" si="720"/>
        <v>116705.291</v>
      </c>
      <c r="T555" s="43">
        <f t="shared" si="721"/>
        <v>216786.8785</v>
      </c>
      <c r="U555" s="44">
        <f t="shared" si="722"/>
        <v>11941.93345</v>
      </c>
      <c r="V555" s="48">
        <f t="shared" si="723"/>
        <v>459305.1328</v>
      </c>
      <c r="W555" s="49">
        <f t="shared" si="724"/>
        <v>744074.3151</v>
      </c>
      <c r="X555" s="35"/>
      <c r="Y555" s="12">
        <v>63.3</v>
      </c>
      <c r="Z555" s="39">
        <f t="shared" si="725"/>
        <v>0.08180999865</v>
      </c>
      <c r="AA555" s="40">
        <f t="shared" si="726"/>
        <v>0.1447407668</v>
      </c>
      <c r="AB555" s="41">
        <f t="shared" si="727"/>
        <v>0.2643092264</v>
      </c>
      <c r="AC555" s="42">
        <f t="shared" si="728"/>
        <v>45310153.1</v>
      </c>
      <c r="AD555" s="42">
        <f t="shared" si="729"/>
        <v>79950702.59</v>
      </c>
      <c r="AE555" s="43">
        <f t="shared" si="730"/>
        <v>148513088.8</v>
      </c>
      <c r="AF555" s="44">
        <f t="shared" si="731"/>
        <v>8180999.865</v>
      </c>
      <c r="AG555" s="48">
        <f t="shared" si="732"/>
        <v>314653841</v>
      </c>
      <c r="AH555" s="49">
        <f t="shared" si="733"/>
        <v>509739222.4</v>
      </c>
    </row>
    <row r="556" ht="13.5" customHeight="1">
      <c r="A556" s="32" t="s">
        <v>123</v>
      </c>
      <c r="B556" s="51">
        <v>0.0</v>
      </c>
      <c r="C556" s="12">
        <f t="shared" si="715"/>
        <v>0</v>
      </c>
      <c r="D556" s="12">
        <v>0.0924</v>
      </c>
      <c r="E556" s="39">
        <v>7.0</v>
      </c>
      <c r="F556" s="40">
        <v>11.0</v>
      </c>
      <c r="G556" s="41">
        <v>56.0</v>
      </c>
      <c r="H556" s="42">
        <v>2.0E-4</v>
      </c>
      <c r="I556" s="42">
        <v>0.11828163270000001</v>
      </c>
      <c r="J556" s="43">
        <v>1.5552000000000001</v>
      </c>
      <c r="K556" s="44">
        <v>0.3</v>
      </c>
      <c r="L556" s="48">
        <v>1.0</v>
      </c>
      <c r="M556" s="49">
        <v>1.3</v>
      </c>
      <c r="N556" s="35"/>
      <c r="O556" s="39">
        <f t="shared" si="716"/>
        <v>0</v>
      </c>
      <c r="P556" s="40">
        <f t="shared" si="717"/>
        <v>0</v>
      </c>
      <c r="Q556" s="41">
        <f t="shared" si="718"/>
        <v>0</v>
      </c>
      <c r="R556" s="42">
        <f t="shared" si="719"/>
        <v>0</v>
      </c>
      <c r="S556" s="42">
        <f t="shared" si="720"/>
        <v>0</v>
      </c>
      <c r="T556" s="43">
        <f t="shared" si="721"/>
        <v>0</v>
      </c>
      <c r="U556" s="44">
        <f t="shared" si="722"/>
        <v>0</v>
      </c>
      <c r="V556" s="48">
        <f t="shared" si="723"/>
        <v>0</v>
      </c>
      <c r="W556" s="49">
        <f t="shared" si="724"/>
        <v>0</v>
      </c>
      <c r="X556" s="35"/>
      <c r="Y556" s="12">
        <v>63.3</v>
      </c>
      <c r="Z556" s="39">
        <f t="shared" si="725"/>
        <v>0</v>
      </c>
      <c r="AA556" s="40">
        <f t="shared" si="726"/>
        <v>0</v>
      </c>
      <c r="AB556" s="41">
        <f t="shared" si="727"/>
        <v>0</v>
      </c>
      <c r="AC556" s="42">
        <f t="shared" si="728"/>
        <v>0</v>
      </c>
      <c r="AD556" s="42">
        <f t="shared" si="729"/>
        <v>0</v>
      </c>
      <c r="AE556" s="43">
        <f t="shared" si="730"/>
        <v>0</v>
      </c>
      <c r="AF556" s="44">
        <f t="shared" si="731"/>
        <v>0</v>
      </c>
      <c r="AG556" s="48">
        <f t="shared" si="732"/>
        <v>0</v>
      </c>
      <c r="AH556" s="49">
        <f t="shared" si="733"/>
        <v>0</v>
      </c>
    </row>
    <row r="557" ht="13.5" customHeight="1">
      <c r="A557" s="32" t="s">
        <v>124</v>
      </c>
      <c r="B557" s="51">
        <v>0.122</v>
      </c>
      <c r="C557" s="12">
        <f t="shared" si="715"/>
        <v>0.001829387155</v>
      </c>
      <c r="D557" s="12">
        <v>0.0924</v>
      </c>
      <c r="E557" s="39">
        <v>8.0</v>
      </c>
      <c r="F557" s="40">
        <v>12.0</v>
      </c>
      <c r="G557" s="41">
        <v>35.0</v>
      </c>
      <c r="H557" s="42">
        <v>2.0E-4</v>
      </c>
      <c r="I557" s="42">
        <v>0.11834814810000001</v>
      </c>
      <c r="J557" s="43">
        <v>1.5552000000000001</v>
      </c>
      <c r="K557" s="44">
        <v>0.3</v>
      </c>
      <c r="L557" s="48">
        <v>1.0</v>
      </c>
      <c r="M557" s="49">
        <v>1.3</v>
      </c>
      <c r="N557" s="35"/>
      <c r="O557" s="39">
        <f t="shared" si="716"/>
        <v>0.000001352282985</v>
      </c>
      <c r="P557" s="40">
        <f t="shared" si="717"/>
        <v>0.000002028424478</v>
      </c>
      <c r="Q557" s="41">
        <f t="shared" si="718"/>
        <v>0.00000591623806</v>
      </c>
      <c r="R557" s="42">
        <f t="shared" si="719"/>
        <v>0.1217054687</v>
      </c>
      <c r="S557" s="42">
        <f t="shared" si="720"/>
        <v>72.01808415</v>
      </c>
      <c r="T557" s="43">
        <f t="shared" si="721"/>
        <v>946.3817244</v>
      </c>
      <c r="U557" s="44">
        <f t="shared" si="722"/>
        <v>50.71061194</v>
      </c>
      <c r="V557" s="48">
        <f t="shared" si="723"/>
        <v>169.0353731</v>
      </c>
      <c r="W557" s="49">
        <f t="shared" si="724"/>
        <v>219.7459851</v>
      </c>
      <c r="X557" s="35"/>
      <c r="Y557" s="12">
        <v>63.3</v>
      </c>
      <c r="Z557" s="39">
        <f t="shared" si="725"/>
        <v>0.0009264016554</v>
      </c>
      <c r="AA557" s="40">
        <f t="shared" si="726"/>
        <v>0.001389602483</v>
      </c>
      <c r="AB557" s="41">
        <f t="shared" si="727"/>
        <v>0.004053007243</v>
      </c>
      <c r="AC557" s="42">
        <f t="shared" si="728"/>
        <v>83.37614899</v>
      </c>
      <c r="AD557" s="42">
        <f t="shared" si="729"/>
        <v>49337.06414</v>
      </c>
      <c r="AE557" s="43">
        <f t="shared" si="730"/>
        <v>648332.9345</v>
      </c>
      <c r="AF557" s="44">
        <f t="shared" si="731"/>
        <v>34740.06208</v>
      </c>
      <c r="AG557" s="48">
        <f t="shared" si="732"/>
        <v>115800.2069</v>
      </c>
      <c r="AH557" s="49">
        <f t="shared" si="733"/>
        <v>150540.269</v>
      </c>
    </row>
    <row r="558" ht="13.5" customHeight="1">
      <c r="A558" s="32" t="s">
        <v>125</v>
      </c>
      <c r="B558" s="51">
        <v>1.944</v>
      </c>
      <c r="C558" s="12">
        <f t="shared" si="715"/>
        <v>0.02915023467</v>
      </c>
      <c r="D558" s="12">
        <v>0.0924</v>
      </c>
      <c r="E558" s="39">
        <v>18.0</v>
      </c>
      <c r="F558" s="40">
        <v>48.0</v>
      </c>
      <c r="G558" s="41">
        <v>180.0</v>
      </c>
      <c r="H558" s="42">
        <v>0.0064</v>
      </c>
      <c r="I558" s="42">
        <v>0.17932592590000002</v>
      </c>
      <c r="J558" s="43">
        <v>1.857</v>
      </c>
      <c r="K558" s="44">
        <v>0.3</v>
      </c>
      <c r="L558" s="45">
        <v>10.0</v>
      </c>
      <c r="M558" s="46">
        <v>15.0</v>
      </c>
      <c r="N558" s="35"/>
      <c r="O558" s="39">
        <f t="shared" si="716"/>
        <v>0.00004848267031</v>
      </c>
      <c r="P558" s="40">
        <f t="shared" si="717"/>
        <v>0.0001292871208</v>
      </c>
      <c r="Q558" s="41">
        <f t="shared" si="718"/>
        <v>0.0004848267031</v>
      </c>
      <c r="R558" s="42">
        <f t="shared" si="719"/>
        <v>62.05781799</v>
      </c>
      <c r="S558" s="42">
        <f t="shared" si="720"/>
        <v>1738.839949</v>
      </c>
      <c r="T558" s="43">
        <f t="shared" si="721"/>
        <v>18006.46375</v>
      </c>
      <c r="U558" s="44">
        <f t="shared" si="722"/>
        <v>808.0445051</v>
      </c>
      <c r="V558" s="48">
        <f t="shared" si="723"/>
        <v>26934.81684</v>
      </c>
      <c r="W558" s="49">
        <f t="shared" si="724"/>
        <v>40402.22525</v>
      </c>
      <c r="X558" s="35"/>
      <c r="Y558" s="12">
        <v>63.3</v>
      </c>
      <c r="Z558" s="39">
        <f t="shared" si="725"/>
        <v>0.03321377738</v>
      </c>
      <c r="AA558" s="40">
        <f t="shared" si="726"/>
        <v>0.08857007303</v>
      </c>
      <c r="AB558" s="41">
        <f t="shared" si="727"/>
        <v>0.3321377738</v>
      </c>
      <c r="AC558" s="42">
        <f t="shared" si="728"/>
        <v>42513.63505</v>
      </c>
      <c r="AD558" s="42">
        <f t="shared" si="729"/>
        <v>1191218.276</v>
      </c>
      <c r="AE558" s="43">
        <f t="shared" si="730"/>
        <v>12335596.92</v>
      </c>
      <c r="AF558" s="44">
        <f t="shared" si="731"/>
        <v>553562.9564</v>
      </c>
      <c r="AG558" s="48">
        <f t="shared" si="732"/>
        <v>18452098.55</v>
      </c>
      <c r="AH558" s="49">
        <f t="shared" si="733"/>
        <v>27678147.82</v>
      </c>
    </row>
    <row r="559" ht="13.5" customHeight="1">
      <c r="A559" s="32" t="s">
        <v>126</v>
      </c>
      <c r="B559" s="51">
        <v>0.0</v>
      </c>
      <c r="C559" s="12">
        <f t="shared" si="715"/>
        <v>0</v>
      </c>
      <c r="D559" s="12">
        <v>0.0924</v>
      </c>
      <c r="E559" s="39">
        <v>6.0</v>
      </c>
      <c r="F559" s="40">
        <v>38.0</v>
      </c>
      <c r="G559" s="41">
        <v>79.0</v>
      </c>
      <c r="H559" s="42">
        <v>0.0073</v>
      </c>
      <c r="I559" s="42">
        <v>0.4548123288</v>
      </c>
      <c r="J559" s="43">
        <v>2.313</v>
      </c>
      <c r="K559" s="44">
        <v>0.3</v>
      </c>
      <c r="L559" s="45">
        <v>2.5</v>
      </c>
      <c r="M559" s="46">
        <v>5.1</v>
      </c>
      <c r="N559" s="35"/>
      <c r="O559" s="39">
        <f t="shared" si="716"/>
        <v>0</v>
      </c>
      <c r="P559" s="40">
        <f t="shared" si="717"/>
        <v>0</v>
      </c>
      <c r="Q559" s="41">
        <f t="shared" si="718"/>
        <v>0</v>
      </c>
      <c r="R559" s="42">
        <f t="shared" si="719"/>
        <v>0</v>
      </c>
      <c r="S559" s="42">
        <f t="shared" si="720"/>
        <v>0</v>
      </c>
      <c r="T559" s="43">
        <f t="shared" si="721"/>
        <v>0</v>
      </c>
      <c r="U559" s="44">
        <f t="shared" si="722"/>
        <v>0</v>
      </c>
      <c r="V559" s="48">
        <f t="shared" si="723"/>
        <v>0</v>
      </c>
      <c r="W559" s="49">
        <f t="shared" si="724"/>
        <v>0</v>
      </c>
      <c r="X559" s="35"/>
      <c r="Y559" s="12">
        <v>63.3</v>
      </c>
      <c r="Z559" s="39">
        <f t="shared" si="725"/>
        <v>0</v>
      </c>
      <c r="AA559" s="40">
        <f t="shared" si="726"/>
        <v>0</v>
      </c>
      <c r="AB559" s="41">
        <f t="shared" si="727"/>
        <v>0</v>
      </c>
      <c r="AC559" s="42">
        <f t="shared" si="728"/>
        <v>0</v>
      </c>
      <c r="AD559" s="42">
        <f t="shared" si="729"/>
        <v>0</v>
      </c>
      <c r="AE559" s="43">
        <f t="shared" si="730"/>
        <v>0</v>
      </c>
      <c r="AF559" s="44">
        <f t="shared" si="731"/>
        <v>0</v>
      </c>
      <c r="AG559" s="48">
        <f t="shared" si="732"/>
        <v>0</v>
      </c>
      <c r="AH559" s="49">
        <f t="shared" si="733"/>
        <v>0</v>
      </c>
    </row>
    <row r="560" ht="13.5" customHeight="1">
      <c r="A560" s="32" t="s">
        <v>127</v>
      </c>
      <c r="B560" s="51">
        <v>0.0</v>
      </c>
      <c r="C560" s="12">
        <f t="shared" si="715"/>
        <v>0</v>
      </c>
      <c r="D560" s="12">
        <v>0.0924</v>
      </c>
      <c r="E560" s="52">
        <v>8.8</v>
      </c>
      <c r="F560" s="53">
        <v>27.0</v>
      </c>
      <c r="G560" s="54">
        <v>63.0</v>
      </c>
      <c r="H560" s="55">
        <v>0.118</v>
      </c>
      <c r="I560" s="55">
        <v>0.9284059041</v>
      </c>
      <c r="J560" s="56">
        <v>3.734</v>
      </c>
      <c r="K560" s="57">
        <v>7.8</v>
      </c>
      <c r="L560" s="58">
        <v>15.0</v>
      </c>
      <c r="M560" s="59">
        <v>19.3</v>
      </c>
      <c r="N560" s="35"/>
      <c r="O560" s="39">
        <f t="shared" si="716"/>
        <v>0</v>
      </c>
      <c r="P560" s="40">
        <f t="shared" si="717"/>
        <v>0</v>
      </c>
      <c r="Q560" s="41">
        <f t="shared" si="718"/>
        <v>0</v>
      </c>
      <c r="R560" s="42">
        <f t="shared" si="719"/>
        <v>0</v>
      </c>
      <c r="S560" s="42">
        <f t="shared" si="720"/>
        <v>0</v>
      </c>
      <c r="T560" s="43">
        <f t="shared" si="721"/>
        <v>0</v>
      </c>
      <c r="U560" s="44">
        <f t="shared" si="722"/>
        <v>0</v>
      </c>
      <c r="V560" s="48">
        <f t="shared" si="723"/>
        <v>0</v>
      </c>
      <c r="W560" s="49">
        <f t="shared" si="724"/>
        <v>0</v>
      </c>
      <c r="X560" s="35"/>
      <c r="Y560" s="12">
        <v>63.3</v>
      </c>
      <c r="Z560" s="39">
        <f t="shared" si="725"/>
        <v>0</v>
      </c>
      <c r="AA560" s="40">
        <f t="shared" si="726"/>
        <v>0</v>
      </c>
      <c r="AB560" s="41">
        <f t="shared" si="727"/>
        <v>0</v>
      </c>
      <c r="AC560" s="42">
        <f t="shared" si="728"/>
        <v>0</v>
      </c>
      <c r="AD560" s="42">
        <f t="shared" si="729"/>
        <v>0</v>
      </c>
      <c r="AE560" s="43">
        <f t="shared" si="730"/>
        <v>0</v>
      </c>
      <c r="AF560" s="44">
        <f t="shared" si="731"/>
        <v>0</v>
      </c>
      <c r="AG560" s="48">
        <f t="shared" si="732"/>
        <v>0</v>
      </c>
      <c r="AH560" s="49">
        <f t="shared" si="733"/>
        <v>0</v>
      </c>
    </row>
    <row r="561" ht="13.5" customHeight="1">
      <c r="A561" s="60" t="s">
        <v>90</v>
      </c>
      <c r="B561" s="61">
        <f>SUM(B550:B560)</f>
        <v>66.689</v>
      </c>
      <c r="C561" s="60"/>
      <c r="D561" s="60"/>
      <c r="E561" s="60"/>
      <c r="F561" s="60"/>
      <c r="G561" s="60"/>
      <c r="H561" s="60"/>
      <c r="I561" s="60"/>
      <c r="J561" s="60"/>
      <c r="K561" s="60"/>
      <c r="L561" s="60"/>
      <c r="M561" s="60"/>
      <c r="N561" s="60"/>
      <c r="O561" s="61">
        <f t="shared" ref="O561:W561" si="734">SUM(O550:O560)</f>
        <v>0.000727040676</v>
      </c>
      <c r="P561" s="61">
        <f t="shared" si="734"/>
        <v>0.002468758854</v>
      </c>
      <c r="Q561" s="61">
        <f t="shared" si="734"/>
        <v>0.1205802944</v>
      </c>
      <c r="R561" s="61">
        <f t="shared" si="734"/>
        <v>125319.8817</v>
      </c>
      <c r="S561" s="61">
        <f t="shared" si="734"/>
        <v>1906495.313</v>
      </c>
      <c r="T561" s="61">
        <f t="shared" si="734"/>
        <v>161190654.9</v>
      </c>
      <c r="U561" s="61">
        <f t="shared" si="734"/>
        <v>189265.8591</v>
      </c>
      <c r="V561" s="61">
        <f t="shared" si="734"/>
        <v>1013889.548</v>
      </c>
      <c r="W561" s="61">
        <f t="shared" si="734"/>
        <v>1706080.672</v>
      </c>
      <c r="X561" s="60"/>
      <c r="Y561" s="35"/>
      <c r="Z561" s="61">
        <f t="shared" ref="Z561:AH561" si="735">SUM(Z550:Z560)</f>
        <v>0.4980700735</v>
      </c>
      <c r="AA561" s="61">
        <f t="shared" si="735"/>
        <v>1.691260124</v>
      </c>
      <c r="AB561" s="61">
        <f t="shared" si="735"/>
        <v>82.60533156</v>
      </c>
      <c r="AC561" s="61">
        <f t="shared" si="735"/>
        <v>85852256.6</v>
      </c>
      <c r="AD561" s="61">
        <f t="shared" si="735"/>
        <v>1306073087</v>
      </c>
      <c r="AE561" s="61">
        <f t="shared" si="735"/>
        <v>110426065505</v>
      </c>
      <c r="AF561" s="61">
        <f t="shared" si="735"/>
        <v>129659403.5</v>
      </c>
      <c r="AG561" s="61">
        <f t="shared" si="735"/>
        <v>694580177.1</v>
      </c>
      <c r="AH561" s="61">
        <f t="shared" si="735"/>
        <v>1168776045</v>
      </c>
    </row>
    <row r="562" ht="13.5" customHeight="1">
      <c r="A562" s="35"/>
      <c r="B562" s="51"/>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c r="AA562" s="35"/>
      <c r="AB562" s="35"/>
      <c r="AC562" s="35"/>
      <c r="AD562" s="35"/>
      <c r="AE562" s="35"/>
      <c r="AF562" s="35"/>
      <c r="AG562" s="35"/>
      <c r="AH562" s="35"/>
    </row>
    <row r="563" ht="13.5" customHeight="1">
      <c r="A563" s="64" t="s">
        <v>50</v>
      </c>
      <c r="B563" s="35"/>
      <c r="C563" s="12"/>
      <c r="D563" s="12"/>
      <c r="E563" s="35"/>
      <c r="F563" s="35"/>
      <c r="G563" s="35"/>
      <c r="H563" s="35"/>
      <c r="I563" s="35"/>
      <c r="J563" s="35"/>
      <c r="K563" s="35"/>
      <c r="L563" s="35"/>
      <c r="M563" s="35"/>
      <c r="N563" s="35"/>
      <c r="O563" s="35"/>
      <c r="P563" s="35"/>
      <c r="Q563" s="35"/>
      <c r="R563" s="35"/>
      <c r="S563" s="35"/>
      <c r="T563" s="35"/>
      <c r="U563" s="35"/>
      <c r="V563" s="35"/>
      <c r="W563" s="35"/>
      <c r="X563" s="35"/>
      <c r="Y563" s="35"/>
      <c r="Z563" s="35"/>
      <c r="AA563" s="35"/>
      <c r="AB563" s="35"/>
      <c r="AC563" s="35"/>
      <c r="AD563" s="35"/>
      <c r="AE563" s="35"/>
      <c r="AF563" s="35"/>
      <c r="AG563" s="35"/>
      <c r="AH563" s="35"/>
    </row>
    <row r="564" ht="13.5" customHeight="1">
      <c r="A564" s="12" t="s">
        <v>105</v>
      </c>
      <c r="C564" s="12"/>
      <c r="D564" s="12"/>
      <c r="E564" s="36" t="s">
        <v>129</v>
      </c>
      <c r="F564" s="3"/>
      <c r="G564" s="4"/>
      <c r="H564" s="37" t="s">
        <v>130</v>
      </c>
      <c r="I564" s="3"/>
      <c r="J564" s="4"/>
      <c r="K564" s="38" t="s">
        <v>131</v>
      </c>
      <c r="L564" s="3"/>
      <c r="M564" s="4"/>
      <c r="N564" s="35"/>
      <c r="O564" s="36" t="s">
        <v>110</v>
      </c>
      <c r="P564" s="3"/>
      <c r="Q564" s="4"/>
      <c r="R564" s="37" t="s">
        <v>111</v>
      </c>
      <c r="S564" s="3"/>
      <c r="T564" s="4"/>
      <c r="U564" s="38" t="s">
        <v>112</v>
      </c>
      <c r="V564" s="3"/>
      <c r="W564" s="4"/>
      <c r="X564" s="35"/>
      <c r="Y564" s="35"/>
      <c r="Z564" s="36" t="s">
        <v>110</v>
      </c>
      <c r="AA564" s="3"/>
      <c r="AB564" s="4"/>
      <c r="AC564" s="37" t="s">
        <v>111</v>
      </c>
      <c r="AD564" s="3"/>
      <c r="AE564" s="4"/>
      <c r="AF564" s="38" t="s">
        <v>112</v>
      </c>
      <c r="AG564" s="3"/>
      <c r="AH564" s="4"/>
    </row>
    <row r="565" ht="13.5" customHeight="1">
      <c r="A565" s="12" t="s">
        <v>94</v>
      </c>
      <c r="B565" s="12" t="s">
        <v>114</v>
      </c>
      <c r="C565" s="12" t="s">
        <v>115</v>
      </c>
      <c r="D565" s="12"/>
      <c r="E565" s="39" t="s">
        <v>12</v>
      </c>
      <c r="F565" s="40" t="s">
        <v>13</v>
      </c>
      <c r="G565" s="41" t="s">
        <v>14</v>
      </c>
      <c r="H565" s="42" t="s">
        <v>12</v>
      </c>
      <c r="I565" s="42" t="s">
        <v>13</v>
      </c>
      <c r="J565" s="43" t="s">
        <v>14</v>
      </c>
      <c r="K565" s="44" t="s">
        <v>12</v>
      </c>
      <c r="L565" s="45" t="s">
        <v>116</v>
      </c>
      <c r="M565" s="46" t="s">
        <v>14</v>
      </c>
      <c r="N565" s="35"/>
      <c r="O565" s="39" t="s">
        <v>12</v>
      </c>
      <c r="P565" s="40" t="s">
        <v>13</v>
      </c>
      <c r="Q565" s="41" t="s">
        <v>14</v>
      </c>
      <c r="R565" s="42" t="s">
        <v>12</v>
      </c>
      <c r="S565" s="42" t="s">
        <v>13</v>
      </c>
      <c r="T565" s="43" t="s">
        <v>14</v>
      </c>
      <c r="U565" s="44" t="s">
        <v>12</v>
      </c>
      <c r="V565" s="45" t="s">
        <v>116</v>
      </c>
      <c r="W565" s="46" t="s">
        <v>14</v>
      </c>
      <c r="X565" s="35"/>
      <c r="Y565" s="35"/>
      <c r="Z565" s="39" t="s">
        <v>12</v>
      </c>
      <c r="AA565" s="40" t="s">
        <v>13</v>
      </c>
      <c r="AB565" s="41" t="s">
        <v>14</v>
      </c>
      <c r="AC565" s="42" t="s">
        <v>12</v>
      </c>
      <c r="AD565" s="42" t="s">
        <v>13</v>
      </c>
      <c r="AE565" s="43" t="s">
        <v>14</v>
      </c>
      <c r="AF565" s="44" t="s">
        <v>12</v>
      </c>
      <c r="AG565" s="45" t="s">
        <v>116</v>
      </c>
      <c r="AH565" s="46" t="s">
        <v>14</v>
      </c>
    </row>
    <row r="566" ht="13.5" customHeight="1">
      <c r="A566" s="47" t="s">
        <v>117</v>
      </c>
      <c r="B566" s="51">
        <v>0.688</v>
      </c>
      <c r="C566" s="12">
        <f t="shared" ref="C566:C576" si="736">B566/$B$577</f>
        <v>0.0132216158</v>
      </c>
      <c r="D566" s="12">
        <v>0.0924</v>
      </c>
      <c r="E566" s="39">
        <v>740.0</v>
      </c>
      <c r="F566" s="40">
        <v>820.0</v>
      </c>
      <c r="G566" s="41">
        <v>910.0</v>
      </c>
      <c r="H566" s="42">
        <v>0.079</v>
      </c>
      <c r="I566" s="42">
        <v>1.1480588235000002</v>
      </c>
      <c r="J566" s="43">
        <v>3.654</v>
      </c>
      <c r="K566" s="44">
        <v>0.2</v>
      </c>
      <c r="L566" s="48">
        <v>5.0</v>
      </c>
      <c r="M566" s="49">
        <v>15.0</v>
      </c>
      <c r="N566" s="35"/>
      <c r="O566" s="39">
        <f t="shared" ref="O566:O576" si="737">C566*D566*E566*10^(-3)</f>
        <v>0.0009040412022</v>
      </c>
      <c r="P566" s="40">
        <f t="shared" ref="P566:P576" si="738">C566*D566*F566*10^(-3)</f>
        <v>0.001001775386</v>
      </c>
      <c r="Q566" s="41">
        <f t="shared" ref="Q566:Q576" si="739">C566*D566*G566*10^(-3)</f>
        <v>0.001111726343</v>
      </c>
      <c r="R566" s="42">
        <f t="shared" ref="R566:R576" si="740">(C566*D566*H566*3.6*10^(-3))*10^(9)</f>
        <v>347.4450242</v>
      </c>
      <c r="S566" s="42">
        <f t="shared" ref="S566:S576" si="741">(C566*D566*I566*3.6*10^(-3))*10^(9)</f>
        <v>5049.206655</v>
      </c>
      <c r="T566" s="43">
        <f t="shared" ref="T566:T576" si="742">(C566*D566*J566*3.6*10^(-3))*10^(9)</f>
        <v>16070.43188</v>
      </c>
      <c r="U566" s="44">
        <f t="shared" ref="U566:U576" si="743">C566*D566*10^(-3)*K566*10^9</f>
        <v>244.3354601</v>
      </c>
      <c r="V566" s="48">
        <f t="shared" ref="V566:V576" si="744">C566*D566*10^(-3)*L566*10^9</f>
        <v>6108.386502</v>
      </c>
      <c r="W566" s="49">
        <f t="shared" ref="W566:W576" si="745">C566*D566*10^(-3)*M566*10^9</f>
        <v>18325.1595</v>
      </c>
      <c r="X566" s="35"/>
      <c r="Y566" s="12">
        <v>52.6</v>
      </c>
      <c r="Z566" s="39">
        <f t="shared" ref="Z566:Z576" si="746">C566*Y566*E566*10^(-3)</f>
        <v>0.5146381736</v>
      </c>
      <c r="AA566" s="40">
        <f t="shared" ref="AA566:AA576" si="747">C566*Y566*F566*10^(-3)</f>
        <v>0.5702747329</v>
      </c>
      <c r="AB566" s="41">
        <f t="shared" ref="AB566:AB576" si="748">C566*Y566*G566*10^(-3)</f>
        <v>0.6328658621</v>
      </c>
      <c r="AC566" s="42">
        <f t="shared" ref="AC566:AC576" si="749">(C566*Y566*H566*3.6*10^(-3))*10^(9)</f>
        <v>197787.9683</v>
      </c>
      <c r="AD566" s="42">
        <f t="shared" ref="AD566:AD576" si="750">(C566*Y566*I566*3.6*10^(-3))*10^(9)</f>
        <v>2874331.927</v>
      </c>
      <c r="AE566" s="43">
        <f t="shared" ref="AE566:AE576" si="751">(C566*Y566*J566*3.6*10^(-3))*10^(9)</f>
        <v>9148319.447</v>
      </c>
      <c r="AF566" s="44">
        <f t="shared" ref="AF566:AF576" si="752">C566*Y566*10^(-3)*K566*10^9</f>
        <v>139091.3983</v>
      </c>
      <c r="AG566" s="48">
        <f t="shared" ref="AG566:AG576" si="753">C566*Y566*10^(-3)*L566*10^9</f>
        <v>3477284.957</v>
      </c>
      <c r="AH566" s="49">
        <f t="shared" ref="AH566:AH576" si="754">C566*Y566*10^(-3)*M566*10^9</f>
        <v>10431854.87</v>
      </c>
    </row>
    <row r="567" ht="13.5" customHeight="1">
      <c r="A567" s="47" t="s">
        <v>118</v>
      </c>
      <c r="B567" s="51">
        <v>0.371</v>
      </c>
      <c r="C567" s="12">
        <f t="shared" si="736"/>
        <v>0.007129679453</v>
      </c>
      <c r="D567" s="12">
        <v>0.0924</v>
      </c>
      <c r="E567" s="39">
        <v>657.0</v>
      </c>
      <c r="F567" s="40">
        <v>702.0</v>
      </c>
      <c r="G567" s="41">
        <v>866.0</v>
      </c>
      <c r="H567" s="42">
        <v>0.214</v>
      </c>
      <c r="I567" s="42">
        <v>0.82</v>
      </c>
      <c r="J567" s="43">
        <v>2.7439999999999998</v>
      </c>
      <c r="K567" s="44">
        <v>0.1</v>
      </c>
      <c r="L567" s="45">
        <v>0.4</v>
      </c>
      <c r="M567" s="46">
        <v>0.6</v>
      </c>
      <c r="N567" s="35"/>
      <c r="O567" s="39">
        <f t="shared" si="737"/>
        <v>0.0004328200246</v>
      </c>
      <c r="P567" s="40">
        <f t="shared" si="738"/>
        <v>0.0004624652318</v>
      </c>
      <c r="Q567" s="41">
        <f t="shared" si="739"/>
        <v>0.0005705055423</v>
      </c>
      <c r="R567" s="42">
        <f t="shared" si="740"/>
        <v>507.5259467</v>
      </c>
      <c r="S567" s="42">
        <f t="shared" si="741"/>
        <v>1944.72559</v>
      </c>
      <c r="T567" s="43">
        <f t="shared" si="742"/>
        <v>6507.715877</v>
      </c>
      <c r="U567" s="44">
        <f t="shared" si="743"/>
        <v>65.87823814</v>
      </c>
      <c r="V567" s="48">
        <f t="shared" si="744"/>
        <v>263.5129526</v>
      </c>
      <c r="W567" s="49">
        <f t="shared" si="745"/>
        <v>395.2694289</v>
      </c>
      <c r="X567" s="35"/>
      <c r="Y567" s="12">
        <v>52.6</v>
      </c>
      <c r="Z567" s="39">
        <f t="shared" si="746"/>
        <v>0.2463888885</v>
      </c>
      <c r="AA567" s="40">
        <f t="shared" si="747"/>
        <v>0.2632648397</v>
      </c>
      <c r="AB567" s="41">
        <f t="shared" si="748"/>
        <v>0.3247683066</v>
      </c>
      <c r="AC567" s="42">
        <f t="shared" si="749"/>
        <v>288916.2856</v>
      </c>
      <c r="AD567" s="42">
        <f t="shared" si="750"/>
        <v>1107062.403</v>
      </c>
      <c r="AE567" s="43">
        <f t="shared" si="751"/>
        <v>3704608.822</v>
      </c>
      <c r="AF567" s="44">
        <f t="shared" si="752"/>
        <v>37502.11392</v>
      </c>
      <c r="AG567" s="48">
        <f t="shared" si="753"/>
        <v>150008.4557</v>
      </c>
      <c r="AH567" s="49">
        <f t="shared" si="754"/>
        <v>225012.6835</v>
      </c>
    </row>
    <row r="568" ht="13.5" customHeight="1">
      <c r="A568" s="47" t="s">
        <v>119</v>
      </c>
      <c r="B568" s="51">
        <v>50.471</v>
      </c>
      <c r="C568" s="12">
        <f t="shared" si="736"/>
        <v>0.9699246675</v>
      </c>
      <c r="D568" s="12">
        <v>0.0924</v>
      </c>
      <c r="E568" s="39">
        <v>410.0</v>
      </c>
      <c r="F568" s="40">
        <v>490.0</v>
      </c>
      <c r="G568" s="41">
        <v>650.0</v>
      </c>
      <c r="H568" s="42">
        <v>0.076</v>
      </c>
      <c r="I568" s="42">
        <v>0.5820000000000001</v>
      </c>
      <c r="J568" s="43">
        <v>2.794</v>
      </c>
      <c r="K568" s="44">
        <v>0.1</v>
      </c>
      <c r="L568" s="45">
        <v>0.2</v>
      </c>
      <c r="M568" s="46">
        <v>1.0</v>
      </c>
      <c r="N568" s="35"/>
      <c r="O568" s="39">
        <f t="shared" si="737"/>
        <v>0.03674462611</v>
      </c>
      <c r="P568" s="40">
        <f t="shared" si="738"/>
        <v>0.04391430925</v>
      </c>
      <c r="Q568" s="41">
        <f t="shared" si="739"/>
        <v>0.05825367553</v>
      </c>
      <c r="R568" s="42">
        <f t="shared" si="740"/>
        <v>24520.31635</v>
      </c>
      <c r="S568" s="42">
        <f t="shared" si="741"/>
        <v>187774.0015</v>
      </c>
      <c r="T568" s="43">
        <f t="shared" si="742"/>
        <v>901444.2615</v>
      </c>
      <c r="U568" s="44">
        <f t="shared" si="743"/>
        <v>8962.103928</v>
      </c>
      <c r="V568" s="48">
        <f t="shared" si="744"/>
        <v>17924.20786</v>
      </c>
      <c r="W568" s="49">
        <f t="shared" si="745"/>
        <v>89621.03928</v>
      </c>
      <c r="X568" s="35"/>
      <c r="Y568" s="12">
        <v>52.6</v>
      </c>
      <c r="Z568" s="39">
        <f t="shared" si="746"/>
        <v>20.91739538</v>
      </c>
      <c r="AA568" s="40">
        <f t="shared" si="747"/>
        <v>24.99883838</v>
      </c>
      <c r="AB568" s="41">
        <f t="shared" si="748"/>
        <v>33.16172438</v>
      </c>
      <c r="AC568" s="42">
        <f t="shared" si="749"/>
        <v>13958535.06</v>
      </c>
      <c r="AD568" s="42">
        <f t="shared" si="750"/>
        <v>106892992.2</v>
      </c>
      <c r="AE568" s="43">
        <f t="shared" si="751"/>
        <v>513159828.5</v>
      </c>
      <c r="AF568" s="44">
        <f t="shared" si="752"/>
        <v>5101803.751</v>
      </c>
      <c r="AG568" s="48">
        <f t="shared" si="753"/>
        <v>10203607.5</v>
      </c>
      <c r="AH568" s="49">
        <f t="shared" si="754"/>
        <v>51018037.51</v>
      </c>
    </row>
    <row r="569" ht="13.5" customHeight="1">
      <c r="A569" s="47" t="s">
        <v>120</v>
      </c>
      <c r="B569" s="51">
        <v>0.0</v>
      </c>
      <c r="C569" s="12">
        <f t="shared" si="736"/>
        <v>0</v>
      </c>
      <c r="D569" s="12">
        <v>0.0924</v>
      </c>
      <c r="E569" s="39">
        <v>3.7</v>
      </c>
      <c r="F569" s="40">
        <v>12.0</v>
      </c>
      <c r="G569" s="41">
        <v>110.0</v>
      </c>
      <c r="H569" s="42">
        <v>0.018</v>
      </c>
      <c r="I569" s="42">
        <v>0.2478118532</v>
      </c>
      <c r="J569" s="43">
        <v>3.004</v>
      </c>
      <c r="K569" s="44">
        <v>0.1</v>
      </c>
      <c r="L569" s="45">
        <v>0.1</v>
      </c>
      <c r="M569" s="46">
        <v>1.0</v>
      </c>
      <c r="N569" s="35"/>
      <c r="O569" s="39">
        <f t="shared" si="737"/>
        <v>0</v>
      </c>
      <c r="P569" s="40">
        <f t="shared" si="738"/>
        <v>0</v>
      </c>
      <c r="Q569" s="41">
        <f t="shared" si="739"/>
        <v>0</v>
      </c>
      <c r="R569" s="42">
        <f t="shared" si="740"/>
        <v>0</v>
      </c>
      <c r="S569" s="42">
        <f t="shared" si="741"/>
        <v>0</v>
      </c>
      <c r="T569" s="43">
        <f t="shared" si="742"/>
        <v>0</v>
      </c>
      <c r="U569" s="44">
        <f t="shared" si="743"/>
        <v>0</v>
      </c>
      <c r="V569" s="48">
        <f t="shared" si="744"/>
        <v>0</v>
      </c>
      <c r="W569" s="49">
        <f t="shared" si="745"/>
        <v>0</v>
      </c>
      <c r="X569" s="35"/>
      <c r="Y569" s="12">
        <v>52.6</v>
      </c>
      <c r="Z569" s="39">
        <f t="shared" si="746"/>
        <v>0</v>
      </c>
      <c r="AA569" s="40">
        <f t="shared" si="747"/>
        <v>0</v>
      </c>
      <c r="AB569" s="41">
        <f t="shared" si="748"/>
        <v>0</v>
      </c>
      <c r="AC569" s="42">
        <f t="shared" si="749"/>
        <v>0</v>
      </c>
      <c r="AD569" s="42">
        <f t="shared" si="750"/>
        <v>0</v>
      </c>
      <c r="AE569" s="43">
        <f t="shared" si="751"/>
        <v>0</v>
      </c>
      <c r="AF569" s="44">
        <f t="shared" si="752"/>
        <v>0</v>
      </c>
      <c r="AG569" s="48">
        <f t="shared" si="753"/>
        <v>0</v>
      </c>
      <c r="AH569" s="49">
        <f t="shared" si="754"/>
        <v>0</v>
      </c>
    </row>
    <row r="570" ht="13.5" customHeight="1">
      <c r="A570" s="47" t="s">
        <v>121</v>
      </c>
      <c r="B570" s="51">
        <v>0.0</v>
      </c>
      <c r="C570" s="12">
        <f t="shared" si="736"/>
        <v>0</v>
      </c>
      <c r="D570" s="12">
        <v>0.0924</v>
      </c>
      <c r="E570" s="39">
        <v>1.0</v>
      </c>
      <c r="F570" s="40">
        <v>24.0</v>
      </c>
      <c r="G570" s="41">
        <v>2200.0</v>
      </c>
      <c r="H570" s="42">
        <v>0.3</v>
      </c>
      <c r="I570" s="42">
        <v>9.305266939500001</v>
      </c>
      <c r="J570" s="43">
        <v>851.554</v>
      </c>
      <c r="K570" s="44">
        <v>3.3</v>
      </c>
      <c r="L570" s="48">
        <v>10.0</v>
      </c>
      <c r="M570" s="49">
        <v>16.9</v>
      </c>
      <c r="N570" s="35"/>
      <c r="O570" s="39">
        <f t="shared" si="737"/>
        <v>0</v>
      </c>
      <c r="P570" s="40">
        <f t="shared" si="738"/>
        <v>0</v>
      </c>
      <c r="Q570" s="41">
        <f t="shared" si="739"/>
        <v>0</v>
      </c>
      <c r="R570" s="42">
        <f t="shared" si="740"/>
        <v>0</v>
      </c>
      <c r="S570" s="42">
        <f t="shared" si="741"/>
        <v>0</v>
      </c>
      <c r="T570" s="43">
        <f t="shared" si="742"/>
        <v>0</v>
      </c>
      <c r="U570" s="44">
        <f t="shared" si="743"/>
        <v>0</v>
      </c>
      <c r="V570" s="48">
        <f t="shared" si="744"/>
        <v>0</v>
      </c>
      <c r="W570" s="49">
        <f t="shared" si="745"/>
        <v>0</v>
      </c>
      <c r="X570" s="35"/>
      <c r="Y570" s="12">
        <v>52.6</v>
      </c>
      <c r="Z570" s="39">
        <f t="shared" si="746"/>
        <v>0</v>
      </c>
      <c r="AA570" s="40">
        <f t="shared" si="747"/>
        <v>0</v>
      </c>
      <c r="AB570" s="41">
        <f t="shared" si="748"/>
        <v>0</v>
      </c>
      <c r="AC570" s="42">
        <f t="shared" si="749"/>
        <v>0</v>
      </c>
      <c r="AD570" s="42">
        <f t="shared" si="750"/>
        <v>0</v>
      </c>
      <c r="AE570" s="43">
        <f t="shared" si="751"/>
        <v>0</v>
      </c>
      <c r="AF570" s="44">
        <f t="shared" si="752"/>
        <v>0</v>
      </c>
      <c r="AG570" s="48">
        <f t="shared" si="753"/>
        <v>0</v>
      </c>
      <c r="AH570" s="49">
        <f t="shared" si="754"/>
        <v>0</v>
      </c>
    </row>
    <row r="571" ht="13.5" customHeight="1">
      <c r="A571" s="47" t="s">
        <v>122</v>
      </c>
      <c r="B571" s="51">
        <v>0.269</v>
      </c>
      <c r="C571" s="12">
        <f t="shared" si="736"/>
        <v>0.00516949804</v>
      </c>
      <c r="D571" s="12">
        <v>0.0924</v>
      </c>
      <c r="E571" s="39">
        <v>130.0</v>
      </c>
      <c r="F571" s="40">
        <v>230.0</v>
      </c>
      <c r="G571" s="50">
        <v>420.0</v>
      </c>
      <c r="H571" s="42">
        <v>20.0</v>
      </c>
      <c r="I571" s="42">
        <v>35.2904137931</v>
      </c>
      <c r="J571" s="43">
        <v>65.554</v>
      </c>
      <c r="K571" s="44">
        <v>13.0</v>
      </c>
      <c r="L571" s="48">
        <v>500.0</v>
      </c>
      <c r="M571" s="49">
        <v>810.0</v>
      </c>
      <c r="N571" s="35"/>
      <c r="O571" s="39">
        <f t="shared" si="737"/>
        <v>0.00006209601045</v>
      </c>
      <c r="P571" s="40">
        <f t="shared" si="738"/>
        <v>0.0001098621723</v>
      </c>
      <c r="Q571" s="41">
        <f t="shared" si="739"/>
        <v>0.0002006178799</v>
      </c>
      <c r="R571" s="42">
        <f t="shared" si="740"/>
        <v>34391.63656</v>
      </c>
      <c r="S571" s="42">
        <f t="shared" si="741"/>
        <v>60684.75426</v>
      </c>
      <c r="T571" s="43">
        <f t="shared" si="742"/>
        <v>112725.4672</v>
      </c>
      <c r="U571" s="44">
        <f t="shared" si="743"/>
        <v>6209.601045</v>
      </c>
      <c r="V571" s="48">
        <f t="shared" si="744"/>
        <v>238830.8094</v>
      </c>
      <c r="W571" s="49">
        <f t="shared" si="745"/>
        <v>386905.9113</v>
      </c>
      <c r="X571" s="35"/>
      <c r="Y571" s="12">
        <v>52.6</v>
      </c>
      <c r="Z571" s="39">
        <f t="shared" si="746"/>
        <v>0.0353490276</v>
      </c>
      <c r="AA571" s="40">
        <f t="shared" si="747"/>
        <v>0.06254058729</v>
      </c>
      <c r="AB571" s="41">
        <f t="shared" si="748"/>
        <v>0.1142045507</v>
      </c>
      <c r="AC571" s="42">
        <f t="shared" si="749"/>
        <v>19577922.98</v>
      </c>
      <c r="AD571" s="42">
        <f t="shared" si="750"/>
        <v>34545650.15</v>
      </c>
      <c r="AE571" s="43">
        <f t="shared" si="751"/>
        <v>64170558.14</v>
      </c>
      <c r="AF571" s="44">
        <f t="shared" si="752"/>
        <v>3534902.76</v>
      </c>
      <c r="AG571" s="48">
        <f t="shared" si="753"/>
        <v>135957798.4</v>
      </c>
      <c r="AH571" s="49">
        <f t="shared" si="754"/>
        <v>220251633.5</v>
      </c>
    </row>
    <row r="572" ht="13.5" customHeight="1">
      <c r="A572" s="32" t="s">
        <v>123</v>
      </c>
      <c r="B572" s="51">
        <v>0.0</v>
      </c>
      <c r="C572" s="12">
        <f t="shared" si="736"/>
        <v>0</v>
      </c>
      <c r="D572" s="12">
        <v>0.0924</v>
      </c>
      <c r="E572" s="39">
        <v>7.0</v>
      </c>
      <c r="F572" s="40">
        <v>11.0</v>
      </c>
      <c r="G572" s="41">
        <v>56.0</v>
      </c>
      <c r="H572" s="42">
        <v>2.0E-4</v>
      </c>
      <c r="I572" s="42">
        <v>0.11828163270000001</v>
      </c>
      <c r="J572" s="43">
        <v>1.5552000000000001</v>
      </c>
      <c r="K572" s="44">
        <v>0.3</v>
      </c>
      <c r="L572" s="48">
        <v>1.0</v>
      </c>
      <c r="M572" s="49">
        <v>1.3</v>
      </c>
      <c r="N572" s="35"/>
      <c r="O572" s="39">
        <f t="shared" si="737"/>
        <v>0</v>
      </c>
      <c r="P572" s="40">
        <f t="shared" si="738"/>
        <v>0</v>
      </c>
      <c r="Q572" s="41">
        <f t="shared" si="739"/>
        <v>0</v>
      </c>
      <c r="R572" s="42">
        <f t="shared" si="740"/>
        <v>0</v>
      </c>
      <c r="S572" s="42">
        <f t="shared" si="741"/>
        <v>0</v>
      </c>
      <c r="T572" s="43">
        <f t="shared" si="742"/>
        <v>0</v>
      </c>
      <c r="U572" s="44">
        <f t="shared" si="743"/>
        <v>0</v>
      </c>
      <c r="V572" s="48">
        <f t="shared" si="744"/>
        <v>0</v>
      </c>
      <c r="W572" s="49">
        <f t="shared" si="745"/>
        <v>0</v>
      </c>
      <c r="X572" s="35"/>
      <c r="Y572" s="12">
        <v>52.6</v>
      </c>
      <c r="Z572" s="39">
        <f t="shared" si="746"/>
        <v>0</v>
      </c>
      <c r="AA572" s="40">
        <f t="shared" si="747"/>
        <v>0</v>
      </c>
      <c r="AB572" s="41">
        <f t="shared" si="748"/>
        <v>0</v>
      </c>
      <c r="AC572" s="42">
        <f t="shared" si="749"/>
        <v>0</v>
      </c>
      <c r="AD572" s="42">
        <f t="shared" si="750"/>
        <v>0</v>
      </c>
      <c r="AE572" s="43">
        <f t="shared" si="751"/>
        <v>0</v>
      </c>
      <c r="AF572" s="44">
        <f t="shared" si="752"/>
        <v>0</v>
      </c>
      <c r="AG572" s="48">
        <f t="shared" si="753"/>
        <v>0</v>
      </c>
      <c r="AH572" s="49">
        <f t="shared" si="754"/>
        <v>0</v>
      </c>
    </row>
    <row r="573" ht="13.5" customHeight="1">
      <c r="A573" s="32" t="s">
        <v>124</v>
      </c>
      <c r="B573" s="51">
        <v>0.0</v>
      </c>
      <c r="C573" s="12">
        <f t="shared" si="736"/>
        <v>0</v>
      </c>
      <c r="D573" s="12">
        <v>0.0924</v>
      </c>
      <c r="E573" s="39">
        <v>8.0</v>
      </c>
      <c r="F573" s="40">
        <v>12.0</v>
      </c>
      <c r="G573" s="41">
        <v>35.0</v>
      </c>
      <c r="H573" s="42">
        <v>2.0E-4</v>
      </c>
      <c r="I573" s="42">
        <v>0.11834814810000001</v>
      </c>
      <c r="J573" s="43">
        <v>1.5552000000000001</v>
      </c>
      <c r="K573" s="44">
        <v>0.3</v>
      </c>
      <c r="L573" s="48">
        <v>1.0</v>
      </c>
      <c r="M573" s="49">
        <v>1.3</v>
      </c>
      <c r="N573" s="35"/>
      <c r="O573" s="39">
        <f t="shared" si="737"/>
        <v>0</v>
      </c>
      <c r="P573" s="40">
        <f t="shared" si="738"/>
        <v>0</v>
      </c>
      <c r="Q573" s="41">
        <f t="shared" si="739"/>
        <v>0</v>
      </c>
      <c r="R573" s="42">
        <f t="shared" si="740"/>
        <v>0</v>
      </c>
      <c r="S573" s="42">
        <f t="shared" si="741"/>
        <v>0</v>
      </c>
      <c r="T573" s="43">
        <f t="shared" si="742"/>
        <v>0</v>
      </c>
      <c r="U573" s="44">
        <f t="shared" si="743"/>
        <v>0</v>
      </c>
      <c r="V573" s="48">
        <f t="shared" si="744"/>
        <v>0</v>
      </c>
      <c r="W573" s="49">
        <f t="shared" si="745"/>
        <v>0</v>
      </c>
      <c r="X573" s="35"/>
      <c r="Y573" s="12">
        <v>52.6</v>
      </c>
      <c r="Z573" s="39">
        <f t="shared" si="746"/>
        <v>0</v>
      </c>
      <c r="AA573" s="40">
        <f t="shared" si="747"/>
        <v>0</v>
      </c>
      <c r="AB573" s="41">
        <f t="shared" si="748"/>
        <v>0</v>
      </c>
      <c r="AC573" s="42">
        <f t="shared" si="749"/>
        <v>0</v>
      </c>
      <c r="AD573" s="42">
        <f t="shared" si="750"/>
        <v>0</v>
      </c>
      <c r="AE573" s="43">
        <f t="shared" si="751"/>
        <v>0</v>
      </c>
      <c r="AF573" s="44">
        <f t="shared" si="752"/>
        <v>0</v>
      </c>
      <c r="AG573" s="48">
        <f t="shared" si="753"/>
        <v>0</v>
      </c>
      <c r="AH573" s="49">
        <f t="shared" si="754"/>
        <v>0</v>
      </c>
    </row>
    <row r="574" ht="13.5" customHeight="1">
      <c r="A574" s="32" t="s">
        <v>125</v>
      </c>
      <c r="B574" s="51">
        <v>0.237</v>
      </c>
      <c r="C574" s="12">
        <f t="shared" si="736"/>
        <v>0.004554539165</v>
      </c>
      <c r="D574" s="12">
        <v>0.0924</v>
      </c>
      <c r="E574" s="39">
        <v>18.0</v>
      </c>
      <c r="F574" s="40">
        <v>48.0</v>
      </c>
      <c r="G574" s="41">
        <v>180.0</v>
      </c>
      <c r="H574" s="42">
        <v>0.0064</v>
      </c>
      <c r="I574" s="42">
        <v>0.17932592590000002</v>
      </c>
      <c r="J574" s="43">
        <v>1.857</v>
      </c>
      <c r="K574" s="44">
        <v>0.3</v>
      </c>
      <c r="L574" s="45">
        <v>10.0</v>
      </c>
      <c r="M574" s="46">
        <v>15.0</v>
      </c>
      <c r="N574" s="35"/>
      <c r="O574" s="39">
        <f t="shared" si="737"/>
        <v>0.00000757510954</v>
      </c>
      <c r="P574" s="40">
        <f t="shared" si="738"/>
        <v>0.00002020029211</v>
      </c>
      <c r="Q574" s="41">
        <f t="shared" si="739"/>
        <v>0.0000757510954</v>
      </c>
      <c r="R574" s="42">
        <f t="shared" si="740"/>
        <v>9.696140211</v>
      </c>
      <c r="S574" s="42">
        <f t="shared" si="741"/>
        <v>271.6827064</v>
      </c>
      <c r="T574" s="43">
        <f t="shared" si="742"/>
        <v>2813.395683</v>
      </c>
      <c r="U574" s="44">
        <f t="shared" si="743"/>
        <v>126.2518257</v>
      </c>
      <c r="V574" s="48">
        <f t="shared" si="744"/>
        <v>4208.394189</v>
      </c>
      <c r="W574" s="49">
        <f t="shared" si="745"/>
        <v>6312.591283</v>
      </c>
      <c r="X574" s="35"/>
      <c r="Y574" s="12">
        <v>52.6</v>
      </c>
      <c r="Z574" s="39">
        <f t="shared" si="746"/>
        <v>0.004312237682</v>
      </c>
      <c r="AA574" s="40">
        <f t="shared" si="747"/>
        <v>0.01149930048</v>
      </c>
      <c r="AB574" s="41">
        <f t="shared" si="748"/>
        <v>0.04312237682</v>
      </c>
      <c r="AC574" s="42">
        <f t="shared" si="749"/>
        <v>5519.664232</v>
      </c>
      <c r="AD574" s="42">
        <f t="shared" si="750"/>
        <v>154659.203</v>
      </c>
      <c r="AE574" s="43">
        <f t="shared" si="751"/>
        <v>1601565.075</v>
      </c>
      <c r="AF574" s="44">
        <f t="shared" si="752"/>
        <v>71870.62803</v>
      </c>
      <c r="AG574" s="48">
        <f t="shared" si="753"/>
        <v>2395687.601</v>
      </c>
      <c r="AH574" s="49">
        <f t="shared" si="754"/>
        <v>3593531.401</v>
      </c>
    </row>
    <row r="575" ht="13.5" customHeight="1">
      <c r="A575" s="32" t="s">
        <v>126</v>
      </c>
      <c r="B575" s="51">
        <v>0.0</v>
      </c>
      <c r="C575" s="12">
        <f t="shared" si="736"/>
        <v>0</v>
      </c>
      <c r="D575" s="12">
        <v>0.0924</v>
      </c>
      <c r="E575" s="39">
        <v>6.0</v>
      </c>
      <c r="F575" s="40">
        <v>38.0</v>
      </c>
      <c r="G575" s="41">
        <v>79.0</v>
      </c>
      <c r="H575" s="42">
        <v>0.0073</v>
      </c>
      <c r="I575" s="42">
        <v>0.4548123288</v>
      </c>
      <c r="J575" s="43">
        <v>2.313</v>
      </c>
      <c r="K575" s="44">
        <v>0.3</v>
      </c>
      <c r="L575" s="45">
        <v>2.5</v>
      </c>
      <c r="M575" s="46">
        <v>5.1</v>
      </c>
      <c r="N575" s="35"/>
      <c r="O575" s="39">
        <f t="shared" si="737"/>
        <v>0</v>
      </c>
      <c r="P575" s="40">
        <f t="shared" si="738"/>
        <v>0</v>
      </c>
      <c r="Q575" s="41">
        <f t="shared" si="739"/>
        <v>0</v>
      </c>
      <c r="R575" s="42">
        <f t="shared" si="740"/>
        <v>0</v>
      </c>
      <c r="S575" s="42">
        <f t="shared" si="741"/>
        <v>0</v>
      </c>
      <c r="T575" s="43">
        <f t="shared" si="742"/>
        <v>0</v>
      </c>
      <c r="U575" s="44">
        <f t="shared" si="743"/>
        <v>0</v>
      </c>
      <c r="V575" s="48">
        <f t="shared" si="744"/>
        <v>0</v>
      </c>
      <c r="W575" s="49">
        <f t="shared" si="745"/>
        <v>0</v>
      </c>
      <c r="X575" s="35"/>
      <c r="Y575" s="12">
        <v>52.6</v>
      </c>
      <c r="Z575" s="39">
        <f t="shared" si="746"/>
        <v>0</v>
      </c>
      <c r="AA575" s="40">
        <f t="shared" si="747"/>
        <v>0</v>
      </c>
      <c r="AB575" s="41">
        <f t="shared" si="748"/>
        <v>0</v>
      </c>
      <c r="AC575" s="42">
        <f t="shared" si="749"/>
        <v>0</v>
      </c>
      <c r="AD575" s="42">
        <f t="shared" si="750"/>
        <v>0</v>
      </c>
      <c r="AE575" s="43">
        <f t="shared" si="751"/>
        <v>0</v>
      </c>
      <c r="AF575" s="44">
        <f t="shared" si="752"/>
        <v>0</v>
      </c>
      <c r="AG575" s="48">
        <f t="shared" si="753"/>
        <v>0</v>
      </c>
      <c r="AH575" s="49">
        <f t="shared" si="754"/>
        <v>0</v>
      </c>
    </row>
    <row r="576" ht="13.5" customHeight="1">
      <c r="A576" s="32" t="s">
        <v>127</v>
      </c>
      <c r="B576" s="51">
        <v>0.0</v>
      </c>
      <c r="C576" s="12">
        <f t="shared" si="736"/>
        <v>0</v>
      </c>
      <c r="D576" s="12">
        <v>0.0924</v>
      </c>
      <c r="E576" s="52">
        <v>8.8</v>
      </c>
      <c r="F576" s="53">
        <v>27.0</v>
      </c>
      <c r="G576" s="54">
        <v>63.0</v>
      </c>
      <c r="H576" s="55">
        <v>0.118</v>
      </c>
      <c r="I576" s="55">
        <v>0.9284059041</v>
      </c>
      <c r="J576" s="56">
        <v>3.734</v>
      </c>
      <c r="K576" s="57">
        <v>7.8</v>
      </c>
      <c r="L576" s="58">
        <v>15.0</v>
      </c>
      <c r="M576" s="59">
        <v>19.3</v>
      </c>
      <c r="N576" s="35"/>
      <c r="O576" s="39">
        <f t="shared" si="737"/>
        <v>0</v>
      </c>
      <c r="P576" s="40">
        <f t="shared" si="738"/>
        <v>0</v>
      </c>
      <c r="Q576" s="41">
        <f t="shared" si="739"/>
        <v>0</v>
      </c>
      <c r="R576" s="42">
        <f t="shared" si="740"/>
        <v>0</v>
      </c>
      <c r="S576" s="42">
        <f t="shared" si="741"/>
        <v>0</v>
      </c>
      <c r="T576" s="43">
        <f t="shared" si="742"/>
        <v>0</v>
      </c>
      <c r="U576" s="44">
        <f t="shared" si="743"/>
        <v>0</v>
      </c>
      <c r="V576" s="48">
        <f t="shared" si="744"/>
        <v>0</v>
      </c>
      <c r="W576" s="49">
        <f t="shared" si="745"/>
        <v>0</v>
      </c>
      <c r="X576" s="35"/>
      <c r="Y576" s="12">
        <v>52.6</v>
      </c>
      <c r="Z576" s="39">
        <f t="shared" si="746"/>
        <v>0</v>
      </c>
      <c r="AA576" s="40">
        <f t="shared" si="747"/>
        <v>0</v>
      </c>
      <c r="AB576" s="41">
        <f t="shared" si="748"/>
        <v>0</v>
      </c>
      <c r="AC576" s="42">
        <f t="shared" si="749"/>
        <v>0</v>
      </c>
      <c r="AD576" s="42">
        <f t="shared" si="750"/>
        <v>0</v>
      </c>
      <c r="AE576" s="43">
        <f t="shared" si="751"/>
        <v>0</v>
      </c>
      <c r="AF576" s="44">
        <f t="shared" si="752"/>
        <v>0</v>
      </c>
      <c r="AG576" s="48">
        <f t="shared" si="753"/>
        <v>0</v>
      </c>
      <c r="AH576" s="49">
        <f t="shared" si="754"/>
        <v>0</v>
      </c>
    </row>
    <row r="577" ht="13.5" customHeight="1">
      <c r="A577" s="60" t="s">
        <v>90</v>
      </c>
      <c r="B577" s="61">
        <f>SUM(B566:B576)</f>
        <v>52.036</v>
      </c>
      <c r="C577" s="60"/>
      <c r="D577" s="60"/>
      <c r="E577" s="60"/>
      <c r="F577" s="60"/>
      <c r="G577" s="60"/>
      <c r="H577" s="60"/>
      <c r="I577" s="60"/>
      <c r="J577" s="60"/>
      <c r="K577" s="60"/>
      <c r="L577" s="60"/>
      <c r="M577" s="60"/>
      <c r="N577" s="60"/>
      <c r="O577" s="61">
        <f t="shared" ref="O577:W577" si="755">SUM(O566:O576)</f>
        <v>0.03815115845</v>
      </c>
      <c r="P577" s="61">
        <f t="shared" si="755"/>
        <v>0.04550861233</v>
      </c>
      <c r="Q577" s="61">
        <f t="shared" si="755"/>
        <v>0.06021227639</v>
      </c>
      <c r="R577" s="61">
        <f t="shared" si="755"/>
        <v>59776.62002</v>
      </c>
      <c r="S577" s="61">
        <f t="shared" si="755"/>
        <v>255724.3707</v>
      </c>
      <c r="T577" s="61">
        <f t="shared" si="755"/>
        <v>1039561.272</v>
      </c>
      <c r="U577" s="61">
        <f t="shared" si="755"/>
        <v>15608.1705</v>
      </c>
      <c r="V577" s="61">
        <f t="shared" si="755"/>
        <v>267335.3109</v>
      </c>
      <c r="W577" s="61">
        <f t="shared" si="755"/>
        <v>501559.9708</v>
      </c>
      <c r="X577" s="60"/>
      <c r="Y577" s="35"/>
      <c r="Z577" s="61">
        <f t="shared" ref="Z577:AH577" si="756">SUM(Z566:Z576)</f>
        <v>21.71808371</v>
      </c>
      <c r="AA577" s="61">
        <f t="shared" si="756"/>
        <v>25.90641784</v>
      </c>
      <c r="AB577" s="61">
        <f t="shared" si="756"/>
        <v>34.27668548</v>
      </c>
      <c r="AC577" s="61">
        <f t="shared" si="756"/>
        <v>34028681.96</v>
      </c>
      <c r="AD577" s="61">
        <f t="shared" si="756"/>
        <v>145574695.9</v>
      </c>
      <c r="AE577" s="61">
        <f t="shared" si="756"/>
        <v>591784880</v>
      </c>
      <c r="AF577" s="61">
        <f t="shared" si="756"/>
        <v>8885170.651</v>
      </c>
      <c r="AG577" s="61">
        <f t="shared" si="756"/>
        <v>152184387</v>
      </c>
      <c r="AH577" s="61">
        <f t="shared" si="756"/>
        <v>285520070</v>
      </c>
    </row>
    <row r="578" ht="13.5" customHeight="1">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c r="AA578" s="35"/>
      <c r="AB578" s="35"/>
      <c r="AC578" s="35"/>
      <c r="AD578" s="35"/>
      <c r="AE578" s="35"/>
      <c r="AF578" s="35"/>
      <c r="AG578" s="35"/>
      <c r="AH578" s="35"/>
    </row>
    <row r="579" ht="13.5" customHeight="1">
      <c r="A579" s="64" t="s">
        <v>51</v>
      </c>
      <c r="B579" s="35"/>
      <c r="C579" s="12"/>
      <c r="D579" s="12"/>
      <c r="E579" s="35"/>
      <c r="F579" s="35"/>
      <c r="G579" s="35"/>
      <c r="H579" s="35"/>
      <c r="I579" s="35"/>
      <c r="J579" s="35"/>
      <c r="K579" s="35"/>
      <c r="L579" s="35"/>
      <c r="M579" s="35"/>
      <c r="N579" s="35"/>
      <c r="O579" s="35"/>
      <c r="P579" s="35"/>
      <c r="Q579" s="35"/>
      <c r="R579" s="35"/>
      <c r="S579" s="35"/>
      <c r="T579" s="35"/>
      <c r="U579" s="35"/>
      <c r="V579" s="35"/>
      <c r="W579" s="35"/>
      <c r="X579" s="35"/>
      <c r="Y579" s="35"/>
      <c r="Z579" s="35"/>
      <c r="AA579" s="35"/>
      <c r="AB579" s="35"/>
      <c r="AC579" s="35"/>
      <c r="AD579" s="35"/>
      <c r="AE579" s="35"/>
      <c r="AF579" s="35"/>
      <c r="AG579" s="35"/>
      <c r="AH579" s="35"/>
    </row>
    <row r="580" ht="13.5" customHeight="1">
      <c r="A580" s="12" t="s">
        <v>105</v>
      </c>
      <c r="C580" s="12"/>
      <c r="D580" s="12"/>
      <c r="E580" s="36" t="s">
        <v>129</v>
      </c>
      <c r="F580" s="3"/>
      <c r="G580" s="4"/>
      <c r="H580" s="37" t="s">
        <v>130</v>
      </c>
      <c r="I580" s="3"/>
      <c r="J580" s="4"/>
      <c r="K580" s="38" t="s">
        <v>131</v>
      </c>
      <c r="L580" s="3"/>
      <c r="M580" s="4"/>
      <c r="N580" s="35"/>
      <c r="O580" s="36" t="s">
        <v>110</v>
      </c>
      <c r="P580" s="3"/>
      <c r="Q580" s="4"/>
      <c r="R580" s="37" t="s">
        <v>111</v>
      </c>
      <c r="S580" s="3"/>
      <c r="T580" s="4"/>
      <c r="U580" s="38" t="s">
        <v>112</v>
      </c>
      <c r="V580" s="3"/>
      <c r="W580" s="4"/>
      <c r="X580" s="35"/>
      <c r="Y580" s="35"/>
      <c r="Z580" s="36" t="s">
        <v>110</v>
      </c>
      <c r="AA580" s="3"/>
      <c r="AB580" s="4"/>
      <c r="AC580" s="37" t="s">
        <v>111</v>
      </c>
      <c r="AD580" s="3"/>
      <c r="AE580" s="4"/>
      <c r="AF580" s="38" t="s">
        <v>112</v>
      </c>
      <c r="AG580" s="3"/>
      <c r="AH580" s="4"/>
    </row>
    <row r="581" ht="13.5" customHeight="1">
      <c r="A581" s="12" t="s">
        <v>94</v>
      </c>
      <c r="B581" s="12" t="s">
        <v>114</v>
      </c>
      <c r="C581" s="12" t="s">
        <v>115</v>
      </c>
      <c r="D581" s="12"/>
      <c r="E581" s="39" t="s">
        <v>12</v>
      </c>
      <c r="F581" s="40" t="s">
        <v>13</v>
      </c>
      <c r="G581" s="41" t="s">
        <v>14</v>
      </c>
      <c r="H581" s="42" t="s">
        <v>12</v>
      </c>
      <c r="I581" s="42" t="s">
        <v>13</v>
      </c>
      <c r="J581" s="43" t="s">
        <v>14</v>
      </c>
      <c r="K581" s="44" t="s">
        <v>12</v>
      </c>
      <c r="L581" s="45" t="s">
        <v>116</v>
      </c>
      <c r="M581" s="46" t="s">
        <v>14</v>
      </c>
      <c r="N581" s="35"/>
      <c r="O581" s="39" t="s">
        <v>12</v>
      </c>
      <c r="P581" s="40" t="s">
        <v>13</v>
      </c>
      <c r="Q581" s="41" t="s">
        <v>14</v>
      </c>
      <c r="R581" s="42" t="s">
        <v>12</v>
      </c>
      <c r="S581" s="42" t="s">
        <v>13</v>
      </c>
      <c r="T581" s="43" t="s">
        <v>14</v>
      </c>
      <c r="U581" s="44" t="s">
        <v>12</v>
      </c>
      <c r="V581" s="45" t="s">
        <v>116</v>
      </c>
      <c r="W581" s="46" t="s">
        <v>14</v>
      </c>
      <c r="X581" s="35"/>
      <c r="Y581" s="35"/>
      <c r="Z581" s="39" t="s">
        <v>12</v>
      </c>
      <c r="AA581" s="40" t="s">
        <v>13</v>
      </c>
      <c r="AB581" s="41" t="s">
        <v>14</v>
      </c>
      <c r="AC581" s="42" t="s">
        <v>12</v>
      </c>
      <c r="AD581" s="42" t="s">
        <v>13</v>
      </c>
      <c r="AE581" s="43" t="s">
        <v>14</v>
      </c>
      <c r="AF581" s="44" t="s">
        <v>12</v>
      </c>
      <c r="AG581" s="45" t="s">
        <v>116</v>
      </c>
      <c r="AH581" s="46" t="s">
        <v>14</v>
      </c>
    </row>
    <row r="582" ht="13.5" customHeight="1">
      <c r="A582" s="47" t="s">
        <v>117</v>
      </c>
      <c r="B582" s="51">
        <v>157.111</v>
      </c>
      <c r="C582" s="12">
        <f t="shared" ref="C582:C592" si="757">B582/$B$593</f>
        <v>0.6044125567</v>
      </c>
      <c r="D582" s="12">
        <v>0.066</v>
      </c>
      <c r="E582" s="39">
        <v>740.0</v>
      </c>
      <c r="F582" s="40">
        <v>820.0</v>
      </c>
      <c r="G582" s="41">
        <v>910.0</v>
      </c>
      <c r="H582" s="42">
        <v>0.079</v>
      </c>
      <c r="I582" s="42">
        <v>1.1480588235000002</v>
      </c>
      <c r="J582" s="43">
        <v>3.654</v>
      </c>
      <c r="K582" s="44">
        <v>0.2</v>
      </c>
      <c r="L582" s="48">
        <v>5.0</v>
      </c>
      <c r="M582" s="49">
        <v>15.0</v>
      </c>
      <c r="N582" s="35"/>
      <c r="O582" s="39">
        <f t="shared" ref="O582:O592" si="758">C582*D582*E582*10^(-3)</f>
        <v>0.02951950927</v>
      </c>
      <c r="P582" s="40">
        <f t="shared" ref="P582:P592" si="759">C582*D582*F582*10^(-3)</f>
        <v>0.03271080757</v>
      </c>
      <c r="Q582" s="41">
        <f t="shared" ref="Q582:Q592" si="760">C582*D582*G582*10^(-3)</f>
        <v>0.03630101816</v>
      </c>
      <c r="R582" s="42">
        <f t="shared" ref="R582:R592" si="761">(C582*D582*H582*3.6*10^(-3))*10^(9)</f>
        <v>11345.06546</v>
      </c>
      <c r="S582" s="42">
        <f t="shared" ref="S582:S592" si="762">(C582*D582*I582*3.6*10^(-3))*10^(9)</f>
        <v>164870.9177</v>
      </c>
      <c r="T582" s="43">
        <f t="shared" ref="T582:T592" si="763">(C582*D582*J582*3.6*10^(-3))*10^(9)</f>
        <v>524745.1794</v>
      </c>
      <c r="U582" s="44">
        <f t="shared" ref="U582:U592" si="764">C582*D582*10^(-3)*K582*10^9</f>
        <v>7978.245749</v>
      </c>
      <c r="V582" s="48">
        <f t="shared" ref="V582:V592" si="765">C582*D582*10^(-3)*L582*10^9</f>
        <v>199456.1437</v>
      </c>
      <c r="W582" s="49">
        <f t="shared" ref="W582:W592" si="766">C582*D582*10^(-3)*M582*10^9</f>
        <v>598368.4312</v>
      </c>
      <c r="X582" s="35"/>
      <c r="Y582" s="12">
        <v>247.6</v>
      </c>
      <c r="Z582" s="39">
        <f t="shared" ref="Z582:Z592" si="767">C582*Y582*E582*10^(-3)</f>
        <v>110.7428863</v>
      </c>
      <c r="AA582" s="40">
        <f t="shared" ref="AA582:AA592" si="768">C582*Y582*F582*10^(-3)</f>
        <v>122.7150902</v>
      </c>
      <c r="AB582" s="41">
        <f t="shared" ref="AB582:AB592" si="769">C582*Y582*G582*10^(-3)</f>
        <v>136.1838196</v>
      </c>
      <c r="AC582" s="42">
        <f t="shared" ref="AC582:AC592" si="770">(C582*Y582*H582*3.6*10^(-3))*10^(9)</f>
        <v>42561184.95</v>
      </c>
      <c r="AD582" s="42">
        <f t="shared" ref="AD582:AD592" si="771">(C582*Y582*I582*3.6*10^(-3))*10^(9)</f>
        <v>618515745.8</v>
      </c>
      <c r="AE582" s="43">
        <f t="shared" ref="AE582:AE592" si="772">(C582*Y582*J582*3.6*10^(-3))*10^(9)</f>
        <v>1968589491</v>
      </c>
      <c r="AF582" s="44">
        <f t="shared" ref="AF582:AF592" si="773">C582*Y582*10^(-3)*K582*10^9</f>
        <v>29930509.81</v>
      </c>
      <c r="AG582" s="48">
        <f t="shared" ref="AG582:AG592" si="774">C582*Y582*10^(-3)*L582*10^9</f>
        <v>748262745.2</v>
      </c>
      <c r="AH582" s="49">
        <f t="shared" ref="AH582:AH592" si="775">C582*Y582*10^(-3)*M582*10^9</f>
        <v>2244788236</v>
      </c>
    </row>
    <row r="583" ht="13.5" customHeight="1">
      <c r="A583" s="47" t="s">
        <v>118</v>
      </c>
      <c r="B583" s="51">
        <v>4.383</v>
      </c>
      <c r="C583" s="12">
        <f t="shared" si="757"/>
        <v>0.01686158344</v>
      </c>
      <c r="D583" s="12">
        <v>0.066</v>
      </c>
      <c r="E583" s="39">
        <v>657.0</v>
      </c>
      <c r="F583" s="40">
        <v>702.0</v>
      </c>
      <c r="G583" s="41">
        <v>866.0</v>
      </c>
      <c r="H583" s="42">
        <v>0.214</v>
      </c>
      <c r="I583" s="42">
        <v>0.82</v>
      </c>
      <c r="J583" s="43">
        <v>2.7439999999999998</v>
      </c>
      <c r="K583" s="44">
        <v>0.1</v>
      </c>
      <c r="L583" s="45">
        <v>0.4</v>
      </c>
      <c r="M583" s="46">
        <v>0.6</v>
      </c>
      <c r="N583" s="35"/>
      <c r="O583" s="39">
        <f t="shared" si="758"/>
        <v>0.0007311519812</v>
      </c>
      <c r="P583" s="40">
        <f t="shared" si="759"/>
        <v>0.0007812308841</v>
      </c>
      <c r="Q583" s="41">
        <f t="shared" si="760"/>
        <v>0.0009637406632</v>
      </c>
      <c r="R583" s="42">
        <f t="shared" si="761"/>
        <v>857.3508163</v>
      </c>
      <c r="S583" s="42">
        <f t="shared" si="762"/>
        <v>3285.176025</v>
      </c>
      <c r="T583" s="43">
        <f t="shared" si="763"/>
        <v>10993.32075</v>
      </c>
      <c r="U583" s="44">
        <f t="shared" si="764"/>
        <v>111.2864507</v>
      </c>
      <c r="V583" s="48">
        <f t="shared" si="765"/>
        <v>445.1458029</v>
      </c>
      <c r="W583" s="49">
        <f t="shared" si="766"/>
        <v>667.7187043</v>
      </c>
      <c r="X583" s="35"/>
      <c r="Y583" s="12">
        <v>247.6</v>
      </c>
      <c r="Z583" s="39">
        <f t="shared" si="767"/>
        <v>2.742927736</v>
      </c>
      <c r="AA583" s="40">
        <f t="shared" si="768"/>
        <v>2.930799498</v>
      </c>
      <c r="AB583" s="41">
        <f t="shared" si="769"/>
        <v>3.6154877</v>
      </c>
      <c r="AC583" s="42">
        <f t="shared" si="770"/>
        <v>3216364.578</v>
      </c>
      <c r="AD583" s="42">
        <f t="shared" si="771"/>
        <v>12324387.63</v>
      </c>
      <c r="AE583" s="43">
        <f t="shared" si="772"/>
        <v>41241609.35</v>
      </c>
      <c r="AF583" s="44">
        <f t="shared" si="773"/>
        <v>417492.806</v>
      </c>
      <c r="AG583" s="48">
        <f t="shared" si="774"/>
        <v>1669971.224</v>
      </c>
      <c r="AH583" s="49">
        <f t="shared" si="775"/>
        <v>2504956.836</v>
      </c>
    </row>
    <row r="584" ht="13.5" customHeight="1">
      <c r="A584" s="47" t="s">
        <v>119</v>
      </c>
      <c r="B584" s="51">
        <v>53.817</v>
      </c>
      <c r="C584" s="12">
        <f t="shared" si="757"/>
        <v>0.2070362391</v>
      </c>
      <c r="D584" s="12">
        <v>0.066</v>
      </c>
      <c r="E584" s="39">
        <v>410.0</v>
      </c>
      <c r="F584" s="40">
        <v>490.0</v>
      </c>
      <c r="G584" s="41">
        <v>650.0</v>
      </c>
      <c r="H584" s="42">
        <v>0.076</v>
      </c>
      <c r="I584" s="42">
        <v>0.5820000000000001</v>
      </c>
      <c r="J584" s="43">
        <v>2.794</v>
      </c>
      <c r="K584" s="44">
        <v>0.1</v>
      </c>
      <c r="L584" s="45">
        <v>0.2</v>
      </c>
      <c r="M584" s="46">
        <v>1.0</v>
      </c>
      <c r="N584" s="35"/>
      <c r="O584" s="39">
        <f t="shared" si="758"/>
        <v>0.005602400631</v>
      </c>
      <c r="P584" s="40">
        <f t="shared" si="759"/>
        <v>0.006695551974</v>
      </c>
      <c r="Q584" s="41">
        <f t="shared" si="760"/>
        <v>0.008881854659</v>
      </c>
      <c r="R584" s="42">
        <f t="shared" si="761"/>
        <v>3738.577592</v>
      </c>
      <c r="S584" s="42">
        <f t="shared" si="762"/>
        <v>28629.63366</v>
      </c>
      <c r="T584" s="43">
        <f t="shared" si="763"/>
        <v>137441.9183</v>
      </c>
      <c r="U584" s="44">
        <f t="shared" si="764"/>
        <v>1366.439178</v>
      </c>
      <c r="V584" s="48">
        <f t="shared" si="765"/>
        <v>2732.878357</v>
      </c>
      <c r="W584" s="49">
        <f t="shared" si="766"/>
        <v>13664.39178</v>
      </c>
      <c r="X584" s="35"/>
      <c r="Y584" s="12">
        <v>247.6</v>
      </c>
      <c r="Z584" s="39">
        <f t="shared" si="767"/>
        <v>21.01749085</v>
      </c>
      <c r="AA584" s="40">
        <f t="shared" si="768"/>
        <v>25.11846468</v>
      </c>
      <c r="AB584" s="41">
        <f t="shared" si="769"/>
        <v>33.32041233</v>
      </c>
      <c r="AC584" s="42">
        <f t="shared" si="770"/>
        <v>14025330.48</v>
      </c>
      <c r="AD584" s="42">
        <f t="shared" si="771"/>
        <v>107404504.5</v>
      </c>
      <c r="AE584" s="43">
        <f t="shared" si="772"/>
        <v>515615439</v>
      </c>
      <c r="AF584" s="44">
        <f t="shared" si="773"/>
        <v>5126217.281</v>
      </c>
      <c r="AG584" s="48">
        <f t="shared" si="774"/>
        <v>10252434.56</v>
      </c>
      <c r="AH584" s="49">
        <f t="shared" si="775"/>
        <v>51262172.81</v>
      </c>
    </row>
    <row r="585" ht="13.5" customHeight="1">
      <c r="A585" s="47" t="s">
        <v>120</v>
      </c>
      <c r="B585" s="51">
        <v>0.0</v>
      </c>
      <c r="C585" s="12">
        <f t="shared" si="757"/>
        <v>0</v>
      </c>
      <c r="D585" s="12">
        <v>0.066</v>
      </c>
      <c r="E585" s="39">
        <v>3.7</v>
      </c>
      <c r="F585" s="40">
        <v>12.0</v>
      </c>
      <c r="G585" s="41">
        <v>110.0</v>
      </c>
      <c r="H585" s="42">
        <v>0.018</v>
      </c>
      <c r="I585" s="42">
        <v>0.2478118532</v>
      </c>
      <c r="J585" s="43">
        <v>3.004</v>
      </c>
      <c r="K585" s="44">
        <v>0.1</v>
      </c>
      <c r="L585" s="45">
        <v>0.1</v>
      </c>
      <c r="M585" s="46">
        <v>1.0</v>
      </c>
      <c r="N585" s="35"/>
      <c r="O585" s="39">
        <f t="shared" si="758"/>
        <v>0</v>
      </c>
      <c r="P585" s="40">
        <f t="shared" si="759"/>
        <v>0</v>
      </c>
      <c r="Q585" s="41">
        <f t="shared" si="760"/>
        <v>0</v>
      </c>
      <c r="R585" s="42">
        <f t="shared" si="761"/>
        <v>0</v>
      </c>
      <c r="S585" s="42">
        <f t="shared" si="762"/>
        <v>0</v>
      </c>
      <c r="T585" s="43">
        <f t="shared" si="763"/>
        <v>0</v>
      </c>
      <c r="U585" s="44">
        <f t="shared" si="764"/>
        <v>0</v>
      </c>
      <c r="V585" s="48">
        <f t="shared" si="765"/>
        <v>0</v>
      </c>
      <c r="W585" s="49">
        <f t="shared" si="766"/>
        <v>0</v>
      </c>
      <c r="X585" s="35"/>
      <c r="Y585" s="12">
        <v>247.6</v>
      </c>
      <c r="Z585" s="39">
        <f t="shared" si="767"/>
        <v>0</v>
      </c>
      <c r="AA585" s="40">
        <f t="shared" si="768"/>
        <v>0</v>
      </c>
      <c r="AB585" s="41">
        <f t="shared" si="769"/>
        <v>0</v>
      </c>
      <c r="AC585" s="42">
        <f t="shared" si="770"/>
        <v>0</v>
      </c>
      <c r="AD585" s="42">
        <f t="shared" si="771"/>
        <v>0</v>
      </c>
      <c r="AE585" s="43">
        <f t="shared" si="772"/>
        <v>0</v>
      </c>
      <c r="AF585" s="44">
        <f t="shared" si="773"/>
        <v>0</v>
      </c>
      <c r="AG585" s="48">
        <f t="shared" si="774"/>
        <v>0</v>
      </c>
      <c r="AH585" s="49">
        <f t="shared" si="775"/>
        <v>0</v>
      </c>
    </row>
    <row r="586" ht="13.5" customHeight="1">
      <c r="A586" s="47" t="s">
        <v>121</v>
      </c>
      <c r="B586" s="51">
        <v>16.021</v>
      </c>
      <c r="C586" s="12">
        <f t="shared" si="757"/>
        <v>0.06163345387</v>
      </c>
      <c r="D586" s="12">
        <v>0.066</v>
      </c>
      <c r="E586" s="39">
        <v>1.0</v>
      </c>
      <c r="F586" s="40">
        <v>24.0</v>
      </c>
      <c r="G586" s="41">
        <v>2200.0</v>
      </c>
      <c r="H586" s="42">
        <v>0.3</v>
      </c>
      <c r="I586" s="42">
        <v>9.305266939500001</v>
      </c>
      <c r="J586" s="43">
        <v>851.554</v>
      </c>
      <c r="K586" s="44">
        <v>3.3</v>
      </c>
      <c r="L586" s="48">
        <v>10.0</v>
      </c>
      <c r="M586" s="49">
        <v>16.9</v>
      </c>
      <c r="N586" s="35"/>
      <c r="O586" s="39">
        <f t="shared" si="758"/>
        <v>0.000004067807956</v>
      </c>
      <c r="P586" s="40">
        <f t="shared" si="759"/>
        <v>0.00009762739094</v>
      </c>
      <c r="Q586" s="41">
        <f t="shared" si="760"/>
        <v>0.008949177503</v>
      </c>
      <c r="R586" s="42">
        <f t="shared" si="761"/>
        <v>4393.232592</v>
      </c>
      <c r="S586" s="42">
        <f t="shared" si="762"/>
        <v>136267.34</v>
      </c>
      <c r="T586" s="43">
        <f t="shared" si="763"/>
        <v>12470249.29</v>
      </c>
      <c r="U586" s="44">
        <f t="shared" si="764"/>
        <v>13423.76625</v>
      </c>
      <c r="V586" s="48">
        <f t="shared" si="765"/>
        <v>40678.07956</v>
      </c>
      <c r="W586" s="49">
        <f t="shared" si="766"/>
        <v>68745.95445</v>
      </c>
      <c r="X586" s="35"/>
      <c r="Y586" s="12">
        <v>247.6</v>
      </c>
      <c r="Z586" s="39">
        <f t="shared" si="767"/>
        <v>0.01526044318</v>
      </c>
      <c r="AA586" s="40">
        <f t="shared" si="768"/>
        <v>0.3662506363</v>
      </c>
      <c r="AB586" s="41">
        <f t="shared" si="769"/>
        <v>33.57297499</v>
      </c>
      <c r="AC586" s="42">
        <f t="shared" si="770"/>
        <v>16481278.63</v>
      </c>
      <c r="AD586" s="42">
        <f t="shared" si="771"/>
        <v>511208990.6</v>
      </c>
      <c r="AE586" s="43">
        <f t="shared" si="772"/>
        <v>46782329152</v>
      </c>
      <c r="AF586" s="44">
        <f t="shared" si="773"/>
        <v>50359462.49</v>
      </c>
      <c r="AG586" s="48">
        <f t="shared" si="774"/>
        <v>152604431.8</v>
      </c>
      <c r="AH586" s="49">
        <f t="shared" si="775"/>
        <v>257901489.7</v>
      </c>
    </row>
    <row r="587" ht="13.5" customHeight="1">
      <c r="A587" s="47" t="s">
        <v>122</v>
      </c>
      <c r="B587" s="51">
        <v>3.518</v>
      </c>
      <c r="C587" s="12">
        <f t="shared" si="757"/>
        <v>0.01353389244</v>
      </c>
      <c r="D587" s="12">
        <v>0.066</v>
      </c>
      <c r="E587" s="39">
        <v>130.0</v>
      </c>
      <c r="F587" s="40">
        <v>230.0</v>
      </c>
      <c r="G587" s="50">
        <v>420.0</v>
      </c>
      <c r="H587" s="42">
        <v>20.0</v>
      </c>
      <c r="I587" s="42">
        <v>35.2904137931</v>
      </c>
      <c r="J587" s="43">
        <v>65.554</v>
      </c>
      <c r="K587" s="44">
        <v>13.0</v>
      </c>
      <c r="L587" s="48">
        <v>500.0</v>
      </c>
      <c r="M587" s="49">
        <v>810.0</v>
      </c>
      <c r="N587" s="35"/>
      <c r="O587" s="39">
        <f t="shared" si="758"/>
        <v>0.0001161207971</v>
      </c>
      <c r="P587" s="40">
        <f t="shared" si="759"/>
        <v>0.0002054444872</v>
      </c>
      <c r="Q587" s="41">
        <f t="shared" si="760"/>
        <v>0.0003751594983</v>
      </c>
      <c r="R587" s="42">
        <f t="shared" si="761"/>
        <v>64313.05686</v>
      </c>
      <c r="S587" s="42">
        <f t="shared" si="762"/>
        <v>113481.7194</v>
      </c>
      <c r="T587" s="43">
        <f t="shared" si="763"/>
        <v>210798.9065</v>
      </c>
      <c r="U587" s="44">
        <f t="shared" si="764"/>
        <v>11612.07971</v>
      </c>
      <c r="V587" s="48">
        <f t="shared" si="765"/>
        <v>446618.4504</v>
      </c>
      <c r="W587" s="49">
        <f t="shared" si="766"/>
        <v>723521.8897</v>
      </c>
      <c r="X587" s="35"/>
      <c r="Y587" s="12">
        <v>247.6</v>
      </c>
      <c r="Z587" s="39">
        <f t="shared" si="767"/>
        <v>0.4356289298</v>
      </c>
      <c r="AA587" s="40">
        <f t="shared" si="768"/>
        <v>0.7707281065</v>
      </c>
      <c r="AB587" s="41">
        <f t="shared" si="769"/>
        <v>1.407416542</v>
      </c>
      <c r="AC587" s="42">
        <f t="shared" si="770"/>
        <v>241271407.2</v>
      </c>
      <c r="AD587" s="42">
        <f t="shared" si="771"/>
        <v>425728389.9</v>
      </c>
      <c r="AE587" s="43">
        <f t="shared" si="772"/>
        <v>790815291.5</v>
      </c>
      <c r="AF587" s="44">
        <f t="shared" si="773"/>
        <v>43562892.98</v>
      </c>
      <c r="AG587" s="48">
        <f t="shared" si="774"/>
        <v>1675495884</v>
      </c>
      <c r="AH587" s="49">
        <f t="shared" si="775"/>
        <v>2714303332</v>
      </c>
    </row>
    <row r="588" ht="13.5" customHeight="1">
      <c r="A588" s="32" t="s">
        <v>123</v>
      </c>
      <c r="B588" s="51">
        <v>0.0</v>
      </c>
      <c r="C588" s="12">
        <f t="shared" si="757"/>
        <v>0</v>
      </c>
      <c r="D588" s="12">
        <v>0.066</v>
      </c>
      <c r="E588" s="39">
        <v>7.0</v>
      </c>
      <c r="F588" s="40">
        <v>11.0</v>
      </c>
      <c r="G588" s="41">
        <v>56.0</v>
      </c>
      <c r="H588" s="42">
        <v>2.0E-4</v>
      </c>
      <c r="I588" s="42">
        <v>0.11828163270000001</v>
      </c>
      <c r="J588" s="43">
        <v>1.5552000000000001</v>
      </c>
      <c r="K588" s="44">
        <v>0.3</v>
      </c>
      <c r="L588" s="48">
        <v>1.0</v>
      </c>
      <c r="M588" s="49">
        <v>1.3</v>
      </c>
      <c r="N588" s="35"/>
      <c r="O588" s="39">
        <f t="shared" si="758"/>
        <v>0</v>
      </c>
      <c r="P588" s="40">
        <f t="shared" si="759"/>
        <v>0</v>
      </c>
      <c r="Q588" s="41">
        <f t="shared" si="760"/>
        <v>0</v>
      </c>
      <c r="R588" s="42">
        <f t="shared" si="761"/>
        <v>0</v>
      </c>
      <c r="S588" s="42">
        <f t="shared" si="762"/>
        <v>0</v>
      </c>
      <c r="T588" s="43">
        <f t="shared" si="763"/>
        <v>0</v>
      </c>
      <c r="U588" s="44">
        <f t="shared" si="764"/>
        <v>0</v>
      </c>
      <c r="V588" s="48">
        <f t="shared" si="765"/>
        <v>0</v>
      </c>
      <c r="W588" s="49">
        <f t="shared" si="766"/>
        <v>0</v>
      </c>
      <c r="X588" s="35"/>
      <c r="Y588" s="12">
        <v>247.6</v>
      </c>
      <c r="Z588" s="39">
        <f t="shared" si="767"/>
        <v>0</v>
      </c>
      <c r="AA588" s="40">
        <f t="shared" si="768"/>
        <v>0</v>
      </c>
      <c r="AB588" s="41">
        <f t="shared" si="769"/>
        <v>0</v>
      </c>
      <c r="AC588" s="42">
        <f t="shared" si="770"/>
        <v>0</v>
      </c>
      <c r="AD588" s="42">
        <f t="shared" si="771"/>
        <v>0</v>
      </c>
      <c r="AE588" s="43">
        <f t="shared" si="772"/>
        <v>0</v>
      </c>
      <c r="AF588" s="44">
        <f t="shared" si="773"/>
        <v>0</v>
      </c>
      <c r="AG588" s="48">
        <f t="shared" si="774"/>
        <v>0</v>
      </c>
      <c r="AH588" s="49">
        <f t="shared" si="775"/>
        <v>0</v>
      </c>
    </row>
    <row r="589" ht="13.5" customHeight="1">
      <c r="A589" s="32" t="s">
        <v>124</v>
      </c>
      <c r="B589" s="51">
        <v>15.164</v>
      </c>
      <c r="C589" s="12">
        <f t="shared" si="757"/>
        <v>0.0583365392</v>
      </c>
      <c r="D589" s="12">
        <v>0.066</v>
      </c>
      <c r="E589" s="39">
        <v>8.0</v>
      </c>
      <c r="F589" s="40">
        <v>12.0</v>
      </c>
      <c r="G589" s="41">
        <v>35.0</v>
      </c>
      <c r="H589" s="42">
        <v>2.0E-4</v>
      </c>
      <c r="I589" s="42">
        <v>0.11834814810000001</v>
      </c>
      <c r="J589" s="43">
        <v>1.5552000000000001</v>
      </c>
      <c r="K589" s="44">
        <v>0.3</v>
      </c>
      <c r="L589" s="48">
        <v>1.0</v>
      </c>
      <c r="M589" s="49">
        <v>1.3</v>
      </c>
      <c r="N589" s="35"/>
      <c r="O589" s="39">
        <f t="shared" si="758"/>
        <v>0.0000308016927</v>
      </c>
      <c r="P589" s="40">
        <f t="shared" si="759"/>
        <v>0.00004620253905</v>
      </c>
      <c r="Q589" s="41">
        <f t="shared" si="760"/>
        <v>0.0001347574056</v>
      </c>
      <c r="R589" s="42">
        <f t="shared" si="761"/>
        <v>2.772152343</v>
      </c>
      <c r="S589" s="42">
        <f t="shared" si="762"/>
        <v>1640.39548</v>
      </c>
      <c r="T589" s="43">
        <f t="shared" si="763"/>
        <v>21556.25662</v>
      </c>
      <c r="U589" s="44">
        <f t="shared" si="764"/>
        <v>1155.063476</v>
      </c>
      <c r="V589" s="48">
        <f t="shared" si="765"/>
        <v>3850.211587</v>
      </c>
      <c r="W589" s="49">
        <f t="shared" si="766"/>
        <v>5005.275063</v>
      </c>
      <c r="X589" s="35"/>
      <c r="Y589" s="12">
        <v>247.6</v>
      </c>
      <c r="Z589" s="39">
        <f t="shared" si="767"/>
        <v>0.1155530169</v>
      </c>
      <c r="AA589" s="40">
        <f t="shared" si="768"/>
        <v>0.1733295253</v>
      </c>
      <c r="AB589" s="41">
        <f t="shared" si="769"/>
        <v>0.5055444487</v>
      </c>
      <c r="AC589" s="42">
        <f t="shared" si="770"/>
        <v>10399.77152</v>
      </c>
      <c r="AD589" s="42">
        <f t="shared" si="771"/>
        <v>6153968.498</v>
      </c>
      <c r="AE589" s="43">
        <f t="shared" si="772"/>
        <v>80868623.31</v>
      </c>
      <c r="AF589" s="44">
        <f t="shared" si="773"/>
        <v>4333238.132</v>
      </c>
      <c r="AG589" s="48">
        <f t="shared" si="774"/>
        <v>14444127.11</v>
      </c>
      <c r="AH589" s="49">
        <f t="shared" si="775"/>
        <v>18777365.24</v>
      </c>
    </row>
    <row r="590" ht="13.5" customHeight="1">
      <c r="A590" s="32" t="s">
        <v>125</v>
      </c>
      <c r="B590" s="51">
        <v>9.926</v>
      </c>
      <c r="C590" s="12">
        <f t="shared" si="757"/>
        <v>0.03818573517</v>
      </c>
      <c r="D590" s="12">
        <v>0.066</v>
      </c>
      <c r="E590" s="39">
        <v>18.0</v>
      </c>
      <c r="F590" s="40">
        <v>48.0</v>
      </c>
      <c r="G590" s="41">
        <v>180.0</v>
      </c>
      <c r="H590" s="42">
        <v>0.0064</v>
      </c>
      <c r="I590" s="42">
        <v>0.17932592590000002</v>
      </c>
      <c r="J590" s="43">
        <v>1.857</v>
      </c>
      <c r="K590" s="44">
        <v>0.3</v>
      </c>
      <c r="L590" s="45">
        <v>10.0</v>
      </c>
      <c r="M590" s="46">
        <v>15.0</v>
      </c>
      <c r="N590" s="35"/>
      <c r="O590" s="39">
        <f t="shared" si="758"/>
        <v>0.00004536465338</v>
      </c>
      <c r="P590" s="40">
        <f t="shared" si="759"/>
        <v>0.000120972409</v>
      </c>
      <c r="Q590" s="41">
        <f t="shared" si="760"/>
        <v>0.0004536465338</v>
      </c>
      <c r="R590" s="42">
        <f t="shared" si="761"/>
        <v>58.06675633</v>
      </c>
      <c r="S590" s="42">
        <f t="shared" si="762"/>
        <v>1627.011694</v>
      </c>
      <c r="T590" s="43">
        <f t="shared" si="763"/>
        <v>16848.43227</v>
      </c>
      <c r="U590" s="44">
        <f t="shared" si="764"/>
        <v>756.0775564</v>
      </c>
      <c r="V590" s="48">
        <f t="shared" si="765"/>
        <v>25202.58521</v>
      </c>
      <c r="W590" s="49">
        <f t="shared" si="766"/>
        <v>37803.87782</v>
      </c>
      <c r="X590" s="35"/>
      <c r="Y590" s="12">
        <v>247.6</v>
      </c>
      <c r="Z590" s="39">
        <f t="shared" si="767"/>
        <v>0.1701861845</v>
      </c>
      <c r="AA590" s="40">
        <f t="shared" si="768"/>
        <v>0.4538298253</v>
      </c>
      <c r="AB590" s="41">
        <f t="shared" si="769"/>
        <v>1.701861845</v>
      </c>
      <c r="AC590" s="42">
        <f t="shared" si="770"/>
        <v>217838.3162</v>
      </c>
      <c r="AD590" s="42">
        <f t="shared" si="771"/>
        <v>6103759.022</v>
      </c>
      <c r="AE590" s="43">
        <f t="shared" si="772"/>
        <v>63207148.92</v>
      </c>
      <c r="AF590" s="44">
        <f t="shared" si="773"/>
        <v>2836436.408</v>
      </c>
      <c r="AG590" s="48">
        <f t="shared" si="774"/>
        <v>94547880.28</v>
      </c>
      <c r="AH590" s="49">
        <f t="shared" si="775"/>
        <v>141821820.4</v>
      </c>
    </row>
    <row r="591" ht="13.5" customHeight="1">
      <c r="A591" s="32" t="s">
        <v>126</v>
      </c>
      <c r="B591" s="51">
        <v>0.0</v>
      </c>
      <c r="C591" s="12">
        <f t="shared" si="757"/>
        <v>0</v>
      </c>
      <c r="D591" s="12">
        <v>0.066</v>
      </c>
      <c r="E591" s="39">
        <v>6.0</v>
      </c>
      <c r="F591" s="40">
        <v>38.0</v>
      </c>
      <c r="G591" s="41">
        <v>79.0</v>
      </c>
      <c r="H591" s="42">
        <v>0.0073</v>
      </c>
      <c r="I591" s="42">
        <v>0.4548123288</v>
      </c>
      <c r="J591" s="43">
        <v>2.313</v>
      </c>
      <c r="K591" s="44">
        <v>0.3</v>
      </c>
      <c r="L591" s="45">
        <v>2.5</v>
      </c>
      <c r="M591" s="46">
        <v>5.1</v>
      </c>
      <c r="N591" s="35"/>
      <c r="O591" s="39">
        <f t="shared" si="758"/>
        <v>0</v>
      </c>
      <c r="P591" s="40">
        <f t="shared" si="759"/>
        <v>0</v>
      </c>
      <c r="Q591" s="41">
        <f t="shared" si="760"/>
        <v>0</v>
      </c>
      <c r="R591" s="42">
        <f t="shared" si="761"/>
        <v>0</v>
      </c>
      <c r="S591" s="42">
        <f t="shared" si="762"/>
        <v>0</v>
      </c>
      <c r="T591" s="43">
        <f t="shared" si="763"/>
        <v>0</v>
      </c>
      <c r="U591" s="44">
        <f t="shared" si="764"/>
        <v>0</v>
      </c>
      <c r="V591" s="48">
        <f t="shared" si="765"/>
        <v>0</v>
      </c>
      <c r="W591" s="49">
        <f t="shared" si="766"/>
        <v>0</v>
      </c>
      <c r="X591" s="35"/>
      <c r="Y591" s="12">
        <v>247.6</v>
      </c>
      <c r="Z591" s="39">
        <f t="shared" si="767"/>
        <v>0</v>
      </c>
      <c r="AA591" s="40">
        <f t="shared" si="768"/>
        <v>0</v>
      </c>
      <c r="AB591" s="41">
        <f t="shared" si="769"/>
        <v>0</v>
      </c>
      <c r="AC591" s="42">
        <f t="shared" si="770"/>
        <v>0</v>
      </c>
      <c r="AD591" s="42">
        <f t="shared" si="771"/>
        <v>0</v>
      </c>
      <c r="AE591" s="43">
        <f t="shared" si="772"/>
        <v>0</v>
      </c>
      <c r="AF591" s="44">
        <f t="shared" si="773"/>
        <v>0</v>
      </c>
      <c r="AG591" s="48">
        <f t="shared" si="774"/>
        <v>0</v>
      </c>
      <c r="AH591" s="49">
        <f t="shared" si="775"/>
        <v>0</v>
      </c>
    </row>
    <row r="592" ht="13.5" customHeight="1">
      <c r="A592" s="32" t="s">
        <v>127</v>
      </c>
      <c r="B592" s="51">
        <v>0.0</v>
      </c>
      <c r="C592" s="12">
        <f t="shared" si="757"/>
        <v>0</v>
      </c>
      <c r="D592" s="12">
        <v>0.066</v>
      </c>
      <c r="E592" s="52">
        <v>8.8</v>
      </c>
      <c r="F592" s="53">
        <v>27.0</v>
      </c>
      <c r="G592" s="54">
        <v>63.0</v>
      </c>
      <c r="H592" s="55">
        <v>0.118</v>
      </c>
      <c r="I592" s="55">
        <v>0.9284059041</v>
      </c>
      <c r="J592" s="56">
        <v>3.734</v>
      </c>
      <c r="K592" s="57">
        <v>7.8</v>
      </c>
      <c r="L592" s="58">
        <v>15.0</v>
      </c>
      <c r="M592" s="59">
        <v>19.3</v>
      </c>
      <c r="N592" s="35"/>
      <c r="O592" s="39">
        <f t="shared" si="758"/>
        <v>0</v>
      </c>
      <c r="P592" s="40">
        <f t="shared" si="759"/>
        <v>0</v>
      </c>
      <c r="Q592" s="41">
        <f t="shared" si="760"/>
        <v>0</v>
      </c>
      <c r="R592" s="42">
        <f t="shared" si="761"/>
        <v>0</v>
      </c>
      <c r="S592" s="42">
        <f t="shared" si="762"/>
        <v>0</v>
      </c>
      <c r="T592" s="43">
        <f t="shared" si="763"/>
        <v>0</v>
      </c>
      <c r="U592" s="44">
        <f t="shared" si="764"/>
        <v>0</v>
      </c>
      <c r="V592" s="48">
        <f t="shared" si="765"/>
        <v>0</v>
      </c>
      <c r="W592" s="49">
        <f t="shared" si="766"/>
        <v>0</v>
      </c>
      <c r="X592" s="35"/>
      <c r="Y592" s="12">
        <v>247.6</v>
      </c>
      <c r="Z592" s="39">
        <f t="shared" si="767"/>
        <v>0</v>
      </c>
      <c r="AA592" s="40">
        <f t="shared" si="768"/>
        <v>0</v>
      </c>
      <c r="AB592" s="41">
        <f t="shared" si="769"/>
        <v>0</v>
      </c>
      <c r="AC592" s="42">
        <f t="shared" si="770"/>
        <v>0</v>
      </c>
      <c r="AD592" s="42">
        <f t="shared" si="771"/>
        <v>0</v>
      </c>
      <c r="AE592" s="43">
        <f t="shared" si="772"/>
        <v>0</v>
      </c>
      <c r="AF592" s="44">
        <f t="shared" si="773"/>
        <v>0</v>
      </c>
      <c r="AG592" s="48">
        <f t="shared" si="774"/>
        <v>0</v>
      </c>
      <c r="AH592" s="49">
        <f t="shared" si="775"/>
        <v>0</v>
      </c>
    </row>
    <row r="593" ht="13.5" customHeight="1">
      <c r="A593" s="60" t="s">
        <v>90</v>
      </c>
      <c r="B593" s="61">
        <f>SUM(B582:B592)</f>
        <v>259.94</v>
      </c>
      <c r="C593" s="60"/>
      <c r="D593" s="60"/>
      <c r="E593" s="60"/>
      <c r="F593" s="60"/>
      <c r="G593" s="60"/>
      <c r="H593" s="60"/>
      <c r="I593" s="60"/>
      <c r="J593" s="60"/>
      <c r="K593" s="60"/>
      <c r="L593" s="60"/>
      <c r="M593" s="60"/>
      <c r="N593" s="60"/>
      <c r="O593" s="61">
        <f t="shared" ref="O593:W593" si="776">SUM(O582:O592)</f>
        <v>0.03604941683</v>
      </c>
      <c r="P593" s="61">
        <f t="shared" si="776"/>
        <v>0.04065783725</v>
      </c>
      <c r="Q593" s="61">
        <f t="shared" si="776"/>
        <v>0.05605935442</v>
      </c>
      <c r="R593" s="61">
        <f t="shared" si="776"/>
        <v>84708.12222</v>
      </c>
      <c r="S593" s="61">
        <f t="shared" si="776"/>
        <v>449802.194</v>
      </c>
      <c r="T593" s="61">
        <f t="shared" si="776"/>
        <v>13392633.3</v>
      </c>
      <c r="U593" s="61">
        <f t="shared" si="776"/>
        <v>36402.95838</v>
      </c>
      <c r="V593" s="61">
        <f t="shared" si="776"/>
        <v>718983.4947</v>
      </c>
      <c r="W593" s="61">
        <f t="shared" si="776"/>
        <v>1447777.539</v>
      </c>
      <c r="X593" s="60"/>
      <c r="Y593" s="35"/>
      <c r="Z593" s="61">
        <f t="shared" ref="Z593:AH593" si="777">SUM(Z582:Z592)</f>
        <v>135.2399335</v>
      </c>
      <c r="AA593" s="61">
        <f t="shared" si="777"/>
        <v>152.5284925</v>
      </c>
      <c r="AB593" s="61">
        <f t="shared" si="777"/>
        <v>210.3075175</v>
      </c>
      <c r="AC593" s="61">
        <f t="shared" si="777"/>
        <v>317783804</v>
      </c>
      <c r="AD593" s="61">
        <f t="shared" si="777"/>
        <v>1687439746</v>
      </c>
      <c r="AE593" s="61">
        <f t="shared" si="777"/>
        <v>50242666755</v>
      </c>
      <c r="AF593" s="61">
        <f t="shared" si="777"/>
        <v>136566249.9</v>
      </c>
      <c r="AG593" s="61">
        <f t="shared" si="777"/>
        <v>2697277474</v>
      </c>
      <c r="AH593" s="61">
        <f t="shared" si="777"/>
        <v>5431359372</v>
      </c>
    </row>
    <row r="594" ht="13.5" customHeight="1">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c r="AA594" s="35"/>
      <c r="AB594" s="35"/>
      <c r="AC594" s="35"/>
      <c r="AD594" s="35"/>
      <c r="AE594" s="35"/>
      <c r="AF594" s="35"/>
      <c r="AG594" s="35"/>
      <c r="AH594" s="35"/>
    </row>
    <row r="595" ht="13.5" customHeight="1">
      <c r="A595" s="64" t="s">
        <v>138</v>
      </c>
      <c r="B595" s="35"/>
      <c r="C595" s="12"/>
      <c r="D595" s="12"/>
      <c r="E595" s="35"/>
      <c r="F595" s="35"/>
      <c r="G595" s="35"/>
      <c r="H595" s="35"/>
      <c r="I595" s="35"/>
      <c r="J595" s="35"/>
      <c r="K595" s="35"/>
      <c r="L595" s="35"/>
      <c r="M595" s="35"/>
      <c r="N595" s="35"/>
      <c r="O595" s="35"/>
      <c r="P595" s="35"/>
      <c r="Q595" s="35"/>
      <c r="R595" s="35"/>
      <c r="S595" s="35"/>
      <c r="T595" s="35"/>
      <c r="U595" s="35"/>
      <c r="V595" s="35"/>
      <c r="W595" s="35"/>
      <c r="X595" s="35"/>
      <c r="Y595" s="35"/>
      <c r="Z595" s="35"/>
      <c r="AA595" s="35"/>
      <c r="AB595" s="35"/>
      <c r="AC595" s="35"/>
      <c r="AD595" s="35"/>
      <c r="AE595" s="35"/>
      <c r="AF595" s="35"/>
      <c r="AG595" s="35"/>
      <c r="AH595" s="35"/>
    </row>
    <row r="596" ht="13.5" customHeight="1">
      <c r="A596" s="12" t="s">
        <v>105</v>
      </c>
      <c r="C596" s="12"/>
      <c r="D596" s="12"/>
      <c r="E596" s="36" t="s">
        <v>129</v>
      </c>
      <c r="F596" s="3"/>
      <c r="G596" s="4"/>
      <c r="H596" s="37" t="s">
        <v>130</v>
      </c>
      <c r="I596" s="3"/>
      <c r="J596" s="4"/>
      <c r="K596" s="38" t="s">
        <v>131</v>
      </c>
      <c r="L596" s="3"/>
      <c r="M596" s="4"/>
      <c r="N596" s="35"/>
      <c r="O596" s="36" t="s">
        <v>110</v>
      </c>
      <c r="P596" s="3"/>
      <c r="Q596" s="4"/>
      <c r="R596" s="37" t="s">
        <v>111</v>
      </c>
      <c r="S596" s="3"/>
      <c r="T596" s="4"/>
      <c r="U596" s="38" t="s">
        <v>112</v>
      </c>
      <c r="V596" s="3"/>
      <c r="W596" s="4"/>
      <c r="X596" s="35"/>
      <c r="Y596" s="35"/>
      <c r="Z596" s="36" t="s">
        <v>110</v>
      </c>
      <c r="AA596" s="3"/>
      <c r="AB596" s="4"/>
      <c r="AC596" s="37" t="s">
        <v>111</v>
      </c>
      <c r="AD596" s="3"/>
      <c r="AE596" s="4"/>
      <c r="AF596" s="38" t="s">
        <v>112</v>
      </c>
      <c r="AG596" s="3"/>
      <c r="AH596" s="4"/>
    </row>
    <row r="597" ht="13.5" customHeight="1">
      <c r="A597" s="12" t="s">
        <v>94</v>
      </c>
      <c r="B597" s="12" t="s">
        <v>114</v>
      </c>
      <c r="C597" s="12" t="s">
        <v>115</v>
      </c>
      <c r="D597" s="12"/>
      <c r="E597" s="39" t="s">
        <v>12</v>
      </c>
      <c r="F597" s="40" t="s">
        <v>13</v>
      </c>
      <c r="G597" s="41" t="s">
        <v>14</v>
      </c>
      <c r="H597" s="42" t="s">
        <v>12</v>
      </c>
      <c r="I597" s="42" t="s">
        <v>13</v>
      </c>
      <c r="J597" s="43" t="s">
        <v>14</v>
      </c>
      <c r="K597" s="44" t="s">
        <v>12</v>
      </c>
      <c r="L597" s="45" t="s">
        <v>116</v>
      </c>
      <c r="M597" s="46" t="s">
        <v>14</v>
      </c>
      <c r="N597" s="35"/>
      <c r="O597" s="39" t="s">
        <v>12</v>
      </c>
      <c r="P597" s="40" t="s">
        <v>13</v>
      </c>
      <c r="Q597" s="41" t="s">
        <v>14</v>
      </c>
      <c r="R597" s="42" t="s">
        <v>12</v>
      </c>
      <c r="S597" s="42" t="s">
        <v>13</v>
      </c>
      <c r="T597" s="43" t="s">
        <v>14</v>
      </c>
      <c r="U597" s="44" t="s">
        <v>12</v>
      </c>
      <c r="V597" s="45" t="s">
        <v>116</v>
      </c>
      <c r="W597" s="46" t="s">
        <v>14</v>
      </c>
      <c r="X597" s="35"/>
      <c r="Y597" s="35"/>
      <c r="Z597" s="39" t="s">
        <v>12</v>
      </c>
      <c r="AA597" s="40" t="s">
        <v>13</v>
      </c>
      <c r="AB597" s="41" t="s">
        <v>14</v>
      </c>
      <c r="AC597" s="42" t="s">
        <v>12</v>
      </c>
      <c r="AD597" s="42" t="s">
        <v>13</v>
      </c>
      <c r="AE597" s="43" t="s">
        <v>14</v>
      </c>
      <c r="AF597" s="44" t="s">
        <v>12</v>
      </c>
      <c r="AG597" s="45" t="s">
        <v>116</v>
      </c>
      <c r="AH597" s="46" t="s">
        <v>14</v>
      </c>
    </row>
    <row r="598" ht="13.5" customHeight="1">
      <c r="A598" s="47" t="s">
        <v>117</v>
      </c>
      <c r="B598" s="51">
        <v>227.457</v>
      </c>
      <c r="C598" s="12">
        <f t="shared" ref="C598:C608" si="778">B598/$B$609</f>
        <v>0.8918658223</v>
      </c>
      <c r="D598" s="12">
        <v>0.066</v>
      </c>
      <c r="E598" s="39">
        <v>740.0</v>
      </c>
      <c r="F598" s="40">
        <v>820.0</v>
      </c>
      <c r="G598" s="41">
        <v>910.0</v>
      </c>
      <c r="H598" s="42">
        <v>0.079</v>
      </c>
      <c r="I598" s="42">
        <v>1.1480588235000002</v>
      </c>
      <c r="J598" s="43">
        <v>3.654</v>
      </c>
      <c r="K598" s="44">
        <v>0.2</v>
      </c>
      <c r="L598" s="48">
        <v>5.0</v>
      </c>
      <c r="M598" s="49">
        <v>15.0</v>
      </c>
      <c r="N598" s="35"/>
      <c r="O598" s="39">
        <f t="shared" ref="O598:O608" si="779">C598*D598*E598*10^(-3)</f>
        <v>0.04355872676</v>
      </c>
      <c r="P598" s="40">
        <f t="shared" ref="P598:P608" si="780">C598*D598*F598*10^(-3)</f>
        <v>0.0482677783</v>
      </c>
      <c r="Q598" s="41">
        <f t="shared" ref="Q598:Q608" si="781">C598*D598*G598*10^(-3)</f>
        <v>0.05356546129</v>
      </c>
      <c r="R598" s="42">
        <f t="shared" ref="R598:R608" si="782">(C598*D598*H598*3.6*10^(-3))*10^(9)</f>
        <v>16740.67823</v>
      </c>
      <c r="S598" s="42">
        <f t="shared" ref="S598:S608" si="783">(C598*D598*I598*3.6*10^(-3))*10^(9)</f>
        <v>243282.0678</v>
      </c>
      <c r="T598" s="43">
        <f t="shared" ref="T598:T608" si="784">(C598*D598*J598*3.6*10^(-3))*10^(9)</f>
        <v>774309.345</v>
      </c>
      <c r="U598" s="44">
        <f t="shared" ref="U598:U608" si="785">C598*D598*10^(-3)*K598*10^9</f>
        <v>11772.62885</v>
      </c>
      <c r="V598" s="48">
        <f t="shared" ref="V598:V608" si="786">C598*D598*10^(-3)*L598*10^9</f>
        <v>294315.7214</v>
      </c>
      <c r="W598" s="49">
        <f t="shared" ref="W598:W608" si="787">C598*D598*10^(-3)*M598*10^9</f>
        <v>882947.1641</v>
      </c>
      <c r="X598" s="35"/>
      <c r="Y598" s="12">
        <v>228.6</v>
      </c>
      <c r="Z598" s="39">
        <f t="shared" ref="Z598:Z608" si="788">C598*Y598*E598*10^(-3)</f>
        <v>150.87159</v>
      </c>
      <c r="AA598" s="40">
        <f t="shared" ref="AA598:AA608" si="789">C598*Y598*F598*10^(-3)</f>
        <v>167.1820321</v>
      </c>
      <c r="AB598" s="41">
        <f t="shared" ref="AB598:AB608" si="790">C598*Y598*G598*10^(-3)</f>
        <v>185.5312796</v>
      </c>
      <c r="AC598" s="42">
        <f t="shared" ref="AC598:AC608" si="791">(C598*Y598*H598*3.6*10^(-3))*10^(9)</f>
        <v>57983621.87</v>
      </c>
      <c r="AD598" s="42">
        <f t="shared" ref="AD598:AD608" si="792">(C598*Y598*I598*3.6*10^(-3))*10^(9)</f>
        <v>842640616.6</v>
      </c>
      <c r="AE598" s="43">
        <f t="shared" ref="AE598:AE608" si="793">(C598*Y598*J598*3.6*10^(-3))*10^(9)</f>
        <v>2681926004</v>
      </c>
      <c r="AF598" s="44">
        <f t="shared" ref="AF598:AF608" si="794">C598*Y598*10^(-3)*K598*10^9</f>
        <v>40776105.4</v>
      </c>
      <c r="AG598" s="48">
        <f t="shared" ref="AG598:AG608" si="795">C598*Y598*10^(-3)*L598*10^9</f>
        <v>1019402635</v>
      </c>
      <c r="AH598" s="49">
        <f t="shared" ref="AH598:AH608" si="796">C598*Y598*10^(-3)*M598*10^9</f>
        <v>3058207905</v>
      </c>
    </row>
    <row r="599" ht="13.5" customHeight="1">
      <c r="A599" s="47" t="s">
        <v>118</v>
      </c>
      <c r="B599" s="51">
        <v>0.182</v>
      </c>
      <c r="C599" s="12">
        <f t="shared" si="778"/>
        <v>0.0007136275413</v>
      </c>
      <c r="D599" s="12">
        <v>0.066</v>
      </c>
      <c r="E599" s="39">
        <v>657.0</v>
      </c>
      <c r="F599" s="40">
        <v>702.0</v>
      </c>
      <c r="G599" s="41">
        <v>866.0</v>
      </c>
      <c r="H599" s="42">
        <v>0.214</v>
      </c>
      <c r="I599" s="42">
        <v>0.82</v>
      </c>
      <c r="J599" s="43">
        <v>2.7439999999999998</v>
      </c>
      <c r="K599" s="44">
        <v>0.1</v>
      </c>
      <c r="L599" s="45">
        <v>0.4</v>
      </c>
      <c r="M599" s="46">
        <v>0.6</v>
      </c>
      <c r="N599" s="35"/>
      <c r="O599" s="39">
        <f t="shared" si="779"/>
        <v>0.00003094431745</v>
      </c>
      <c r="P599" s="40">
        <f t="shared" si="780"/>
        <v>0.00003306379124</v>
      </c>
      <c r="Q599" s="41">
        <f t="shared" si="781"/>
        <v>0.00004078809575</v>
      </c>
      <c r="R599" s="42">
        <f t="shared" si="782"/>
        <v>36.28539142</v>
      </c>
      <c r="S599" s="42">
        <f t="shared" si="783"/>
        <v>139.0374811</v>
      </c>
      <c r="T599" s="43">
        <f t="shared" si="784"/>
        <v>465.2668881</v>
      </c>
      <c r="U599" s="44">
        <f t="shared" si="785"/>
        <v>4.709941773</v>
      </c>
      <c r="V599" s="48">
        <f t="shared" si="786"/>
        <v>18.83976709</v>
      </c>
      <c r="W599" s="49">
        <f t="shared" si="787"/>
        <v>28.25965064</v>
      </c>
      <c r="X599" s="35"/>
      <c r="Y599" s="12">
        <v>228.6</v>
      </c>
      <c r="Z599" s="39">
        <f t="shared" si="788"/>
        <v>0.1071798632</v>
      </c>
      <c r="AA599" s="40">
        <f t="shared" si="789"/>
        <v>0.1145209497</v>
      </c>
      <c r="AB599" s="41">
        <f t="shared" si="790"/>
        <v>0.1412751316</v>
      </c>
      <c r="AC599" s="42">
        <f t="shared" si="791"/>
        <v>125679.4012</v>
      </c>
      <c r="AD599" s="42">
        <f t="shared" si="792"/>
        <v>481575.2756</v>
      </c>
      <c r="AE599" s="43">
        <f t="shared" si="793"/>
        <v>1611515.312</v>
      </c>
      <c r="AF599" s="44">
        <f t="shared" si="794"/>
        <v>16313.52559</v>
      </c>
      <c r="AG599" s="48">
        <f t="shared" si="795"/>
        <v>65254.10238</v>
      </c>
      <c r="AH599" s="49">
        <f t="shared" si="796"/>
        <v>97881.15357</v>
      </c>
    </row>
    <row r="600" ht="13.5" customHeight="1">
      <c r="A600" s="47" t="s">
        <v>119</v>
      </c>
      <c r="B600" s="51">
        <v>0.0</v>
      </c>
      <c r="C600" s="12">
        <f t="shared" si="778"/>
        <v>0</v>
      </c>
      <c r="D600" s="12">
        <v>0.066</v>
      </c>
      <c r="E600" s="39">
        <v>410.0</v>
      </c>
      <c r="F600" s="40">
        <v>490.0</v>
      </c>
      <c r="G600" s="41">
        <v>650.0</v>
      </c>
      <c r="H600" s="42">
        <v>0.076</v>
      </c>
      <c r="I600" s="42">
        <v>0.5820000000000001</v>
      </c>
      <c r="J600" s="43">
        <v>2.794</v>
      </c>
      <c r="K600" s="44">
        <v>0.1</v>
      </c>
      <c r="L600" s="45">
        <v>0.2</v>
      </c>
      <c r="M600" s="46">
        <v>1.0</v>
      </c>
      <c r="N600" s="35"/>
      <c r="O600" s="39">
        <f t="shared" si="779"/>
        <v>0</v>
      </c>
      <c r="P600" s="40">
        <f t="shared" si="780"/>
        <v>0</v>
      </c>
      <c r="Q600" s="41">
        <f t="shared" si="781"/>
        <v>0</v>
      </c>
      <c r="R600" s="42">
        <f t="shared" si="782"/>
        <v>0</v>
      </c>
      <c r="S600" s="42">
        <f t="shared" si="783"/>
        <v>0</v>
      </c>
      <c r="T600" s="43">
        <f t="shared" si="784"/>
        <v>0</v>
      </c>
      <c r="U600" s="44">
        <f t="shared" si="785"/>
        <v>0</v>
      </c>
      <c r="V600" s="48">
        <f t="shared" si="786"/>
        <v>0</v>
      </c>
      <c r="W600" s="49">
        <f t="shared" si="787"/>
        <v>0</v>
      </c>
      <c r="X600" s="35"/>
      <c r="Y600" s="12">
        <v>228.6</v>
      </c>
      <c r="Z600" s="39">
        <f t="shared" si="788"/>
        <v>0</v>
      </c>
      <c r="AA600" s="40">
        <f t="shared" si="789"/>
        <v>0</v>
      </c>
      <c r="AB600" s="41">
        <f t="shared" si="790"/>
        <v>0</v>
      </c>
      <c r="AC600" s="42">
        <f t="shared" si="791"/>
        <v>0</v>
      </c>
      <c r="AD600" s="42">
        <f t="shared" si="792"/>
        <v>0</v>
      </c>
      <c r="AE600" s="43">
        <f t="shared" si="793"/>
        <v>0</v>
      </c>
      <c r="AF600" s="44">
        <f t="shared" si="794"/>
        <v>0</v>
      </c>
      <c r="AG600" s="48">
        <f t="shared" si="795"/>
        <v>0</v>
      </c>
      <c r="AH600" s="49">
        <f t="shared" si="796"/>
        <v>0</v>
      </c>
    </row>
    <row r="601" ht="13.5" customHeight="1">
      <c r="A601" s="47" t="s">
        <v>120</v>
      </c>
      <c r="B601" s="51">
        <v>11.58</v>
      </c>
      <c r="C601" s="12">
        <f t="shared" si="778"/>
        <v>0.04540553257</v>
      </c>
      <c r="D601" s="12">
        <v>0.066</v>
      </c>
      <c r="E601" s="39">
        <v>3.7</v>
      </c>
      <c r="F601" s="40">
        <v>12.0</v>
      </c>
      <c r="G601" s="41">
        <v>110.0</v>
      </c>
      <c r="H601" s="42">
        <v>0.018</v>
      </c>
      <c r="I601" s="42">
        <v>0.2478118532</v>
      </c>
      <c r="J601" s="43">
        <v>3.004</v>
      </c>
      <c r="K601" s="44">
        <v>0.1</v>
      </c>
      <c r="L601" s="45">
        <v>0.1</v>
      </c>
      <c r="M601" s="46">
        <v>1.0</v>
      </c>
      <c r="N601" s="35"/>
      <c r="O601" s="39">
        <f t="shared" si="779"/>
        <v>0.00001108803105</v>
      </c>
      <c r="P601" s="40">
        <f t="shared" si="780"/>
        <v>0.0000359611818</v>
      </c>
      <c r="Q601" s="41">
        <f t="shared" si="781"/>
        <v>0.0003296441665</v>
      </c>
      <c r="R601" s="42">
        <f t="shared" si="782"/>
        <v>194.1903817</v>
      </c>
      <c r="S601" s="42">
        <f t="shared" si="783"/>
        <v>2673.482131</v>
      </c>
      <c r="T601" s="43">
        <f t="shared" si="784"/>
        <v>32408.21704</v>
      </c>
      <c r="U601" s="44">
        <f t="shared" si="785"/>
        <v>299.676515</v>
      </c>
      <c r="V601" s="48">
        <f t="shared" si="786"/>
        <v>299.676515</v>
      </c>
      <c r="W601" s="49">
        <f t="shared" si="787"/>
        <v>2996.76515</v>
      </c>
      <c r="X601" s="35"/>
      <c r="Y601" s="12">
        <v>228.6</v>
      </c>
      <c r="Z601" s="39">
        <f t="shared" si="788"/>
        <v>0.03840490756</v>
      </c>
      <c r="AA601" s="40">
        <f t="shared" si="789"/>
        <v>0.124556457</v>
      </c>
      <c r="AB601" s="41">
        <f t="shared" si="790"/>
        <v>1.141767522</v>
      </c>
      <c r="AC601" s="42">
        <f t="shared" si="791"/>
        <v>672604.8676</v>
      </c>
      <c r="AD601" s="42">
        <f t="shared" si="792"/>
        <v>9259969.928</v>
      </c>
      <c r="AE601" s="43">
        <f t="shared" si="793"/>
        <v>112250279</v>
      </c>
      <c r="AF601" s="44">
        <f t="shared" si="794"/>
        <v>1037970.475</v>
      </c>
      <c r="AG601" s="48">
        <f t="shared" si="795"/>
        <v>1037970.475</v>
      </c>
      <c r="AH601" s="49">
        <f t="shared" si="796"/>
        <v>10379704.75</v>
      </c>
    </row>
    <row r="602" ht="13.5" customHeight="1">
      <c r="A602" s="47" t="s">
        <v>121</v>
      </c>
      <c r="B602" s="51">
        <v>5.694</v>
      </c>
      <c r="C602" s="12">
        <f t="shared" si="778"/>
        <v>0.02232634736</v>
      </c>
      <c r="D602" s="12">
        <v>0.066</v>
      </c>
      <c r="E602" s="39">
        <v>1.0</v>
      </c>
      <c r="F602" s="40">
        <v>24.0</v>
      </c>
      <c r="G602" s="41">
        <v>2200.0</v>
      </c>
      <c r="H602" s="42">
        <v>0.3</v>
      </c>
      <c r="I602" s="42">
        <v>9.305266939500001</v>
      </c>
      <c r="J602" s="43">
        <v>851.554</v>
      </c>
      <c r="K602" s="44">
        <v>3.3</v>
      </c>
      <c r="L602" s="48">
        <v>10.0</v>
      </c>
      <c r="M602" s="49">
        <v>16.9</v>
      </c>
      <c r="N602" s="35"/>
      <c r="O602" s="39">
        <f t="shared" si="779"/>
        <v>0.000001473538926</v>
      </c>
      <c r="P602" s="40">
        <f t="shared" si="780"/>
        <v>0.00003536493422</v>
      </c>
      <c r="Q602" s="41">
        <f t="shared" si="781"/>
        <v>0.003241785637</v>
      </c>
      <c r="R602" s="42">
        <f t="shared" si="782"/>
        <v>1591.42204</v>
      </c>
      <c r="S602" s="42">
        <f t="shared" si="783"/>
        <v>49362.02299</v>
      </c>
      <c r="T602" s="43">
        <f t="shared" si="784"/>
        <v>4517272.68</v>
      </c>
      <c r="U602" s="44">
        <f t="shared" si="785"/>
        <v>4862.678456</v>
      </c>
      <c r="V602" s="48">
        <f t="shared" si="786"/>
        <v>14735.38926</v>
      </c>
      <c r="W602" s="49">
        <f t="shared" si="787"/>
        <v>24902.80785</v>
      </c>
      <c r="X602" s="35"/>
      <c r="Y602" s="12">
        <v>228.6</v>
      </c>
      <c r="Z602" s="39">
        <f t="shared" si="788"/>
        <v>0.005103803007</v>
      </c>
      <c r="AA602" s="40">
        <f t="shared" si="789"/>
        <v>0.1224912722</v>
      </c>
      <c r="AB602" s="41">
        <f t="shared" si="790"/>
        <v>11.22836662</v>
      </c>
      <c r="AC602" s="42">
        <f t="shared" si="791"/>
        <v>5512107.248</v>
      </c>
      <c r="AD602" s="42">
        <f t="shared" si="792"/>
        <v>170972097.8</v>
      </c>
      <c r="AE602" s="43">
        <f t="shared" si="793"/>
        <v>15646189918</v>
      </c>
      <c r="AF602" s="44">
        <f t="shared" si="794"/>
        <v>16842549.92</v>
      </c>
      <c r="AG602" s="48">
        <f t="shared" si="795"/>
        <v>51038030.07</v>
      </c>
      <c r="AH602" s="49">
        <f t="shared" si="796"/>
        <v>86254270.83</v>
      </c>
    </row>
    <row r="603" ht="13.5" customHeight="1">
      <c r="A603" s="47" t="s">
        <v>122</v>
      </c>
      <c r="B603" s="51">
        <v>0.443</v>
      </c>
      <c r="C603" s="12">
        <f t="shared" si="778"/>
        <v>0.001737016488</v>
      </c>
      <c r="D603" s="12">
        <v>0.066</v>
      </c>
      <c r="E603" s="39">
        <v>130.0</v>
      </c>
      <c r="F603" s="40">
        <v>230.0</v>
      </c>
      <c r="G603" s="50">
        <v>420.0</v>
      </c>
      <c r="H603" s="42">
        <v>20.0</v>
      </c>
      <c r="I603" s="42">
        <v>35.2904137931</v>
      </c>
      <c r="J603" s="43">
        <v>65.554</v>
      </c>
      <c r="K603" s="44">
        <v>13.0</v>
      </c>
      <c r="L603" s="48">
        <v>500.0</v>
      </c>
      <c r="M603" s="49">
        <v>810.0</v>
      </c>
      <c r="N603" s="35"/>
      <c r="O603" s="39">
        <f t="shared" si="779"/>
        <v>0.00001490360147</v>
      </c>
      <c r="P603" s="40">
        <f t="shared" si="780"/>
        <v>0.00002636791029</v>
      </c>
      <c r="Q603" s="41">
        <f t="shared" si="781"/>
        <v>0.00004815009705</v>
      </c>
      <c r="R603" s="42">
        <f t="shared" si="782"/>
        <v>8254.302351</v>
      </c>
      <c r="S603" s="42">
        <f t="shared" si="783"/>
        <v>14564.88728</v>
      </c>
      <c r="T603" s="43">
        <f t="shared" si="784"/>
        <v>27055.12681</v>
      </c>
      <c r="U603" s="44">
        <f t="shared" si="785"/>
        <v>1490.360147</v>
      </c>
      <c r="V603" s="48">
        <f t="shared" si="786"/>
        <v>57321.5441</v>
      </c>
      <c r="W603" s="49">
        <f t="shared" si="787"/>
        <v>92860.90144</v>
      </c>
      <c r="X603" s="35"/>
      <c r="Y603" s="12">
        <v>228.6</v>
      </c>
      <c r="Z603" s="39">
        <f t="shared" si="788"/>
        <v>0.05162065599</v>
      </c>
      <c r="AA603" s="40">
        <f t="shared" si="789"/>
        <v>0.0913288529</v>
      </c>
      <c r="AB603" s="41">
        <f t="shared" si="790"/>
        <v>0.166774427</v>
      </c>
      <c r="AC603" s="42">
        <f t="shared" si="791"/>
        <v>28589901.78</v>
      </c>
      <c r="AD603" s="42">
        <f t="shared" si="792"/>
        <v>50447473.2</v>
      </c>
      <c r="AE603" s="43">
        <f t="shared" si="793"/>
        <v>93709121.06</v>
      </c>
      <c r="AF603" s="44">
        <f t="shared" si="794"/>
        <v>5162065.599</v>
      </c>
      <c r="AG603" s="48">
        <f t="shared" si="795"/>
        <v>198540984.6</v>
      </c>
      <c r="AH603" s="49">
        <f t="shared" si="796"/>
        <v>321636395</v>
      </c>
    </row>
    <row r="604" ht="13.5" customHeight="1">
      <c r="A604" s="32" t="s">
        <v>123</v>
      </c>
      <c r="B604" s="51">
        <v>0.0</v>
      </c>
      <c r="C604" s="12">
        <f t="shared" si="778"/>
        <v>0</v>
      </c>
      <c r="D604" s="12">
        <v>0.066</v>
      </c>
      <c r="E604" s="39">
        <v>7.0</v>
      </c>
      <c r="F604" s="40">
        <v>11.0</v>
      </c>
      <c r="G604" s="41">
        <v>56.0</v>
      </c>
      <c r="H604" s="42">
        <v>2.0E-4</v>
      </c>
      <c r="I604" s="42">
        <v>0.11828163270000001</v>
      </c>
      <c r="J604" s="43">
        <v>1.5552000000000001</v>
      </c>
      <c r="K604" s="44">
        <v>0.3</v>
      </c>
      <c r="L604" s="48">
        <v>1.0</v>
      </c>
      <c r="M604" s="49">
        <v>1.3</v>
      </c>
      <c r="N604" s="35"/>
      <c r="O604" s="39">
        <f t="shared" si="779"/>
        <v>0</v>
      </c>
      <c r="P604" s="40">
        <f t="shared" si="780"/>
        <v>0</v>
      </c>
      <c r="Q604" s="41">
        <f t="shared" si="781"/>
        <v>0</v>
      </c>
      <c r="R604" s="42">
        <f t="shared" si="782"/>
        <v>0</v>
      </c>
      <c r="S604" s="42">
        <f t="shared" si="783"/>
        <v>0</v>
      </c>
      <c r="T604" s="43">
        <f t="shared" si="784"/>
        <v>0</v>
      </c>
      <c r="U604" s="44">
        <f t="shared" si="785"/>
        <v>0</v>
      </c>
      <c r="V604" s="48">
        <f t="shared" si="786"/>
        <v>0</v>
      </c>
      <c r="W604" s="49">
        <f t="shared" si="787"/>
        <v>0</v>
      </c>
      <c r="X604" s="35"/>
      <c r="Y604" s="12">
        <v>228.6</v>
      </c>
      <c r="Z604" s="39">
        <f t="shared" si="788"/>
        <v>0</v>
      </c>
      <c r="AA604" s="40">
        <f t="shared" si="789"/>
        <v>0</v>
      </c>
      <c r="AB604" s="41">
        <f t="shared" si="790"/>
        <v>0</v>
      </c>
      <c r="AC604" s="42">
        <f t="shared" si="791"/>
        <v>0</v>
      </c>
      <c r="AD604" s="42">
        <f t="shared" si="792"/>
        <v>0</v>
      </c>
      <c r="AE604" s="43">
        <f t="shared" si="793"/>
        <v>0</v>
      </c>
      <c r="AF604" s="44">
        <f t="shared" si="794"/>
        <v>0</v>
      </c>
      <c r="AG604" s="48">
        <f t="shared" si="795"/>
        <v>0</v>
      </c>
      <c r="AH604" s="49">
        <f t="shared" si="796"/>
        <v>0</v>
      </c>
    </row>
    <row r="605" ht="13.5" customHeight="1">
      <c r="A605" s="32" t="s">
        <v>124</v>
      </c>
      <c r="B605" s="51">
        <v>6.467</v>
      </c>
      <c r="C605" s="12">
        <f t="shared" si="778"/>
        <v>0.0253573039</v>
      </c>
      <c r="D605" s="12">
        <v>0.066</v>
      </c>
      <c r="E605" s="39">
        <v>8.0</v>
      </c>
      <c r="F605" s="40">
        <v>12.0</v>
      </c>
      <c r="G605" s="41">
        <v>35.0</v>
      </c>
      <c r="H605" s="42">
        <v>2.0E-4</v>
      </c>
      <c r="I605" s="42">
        <v>0.11834814810000001</v>
      </c>
      <c r="J605" s="43">
        <v>1.5552000000000001</v>
      </c>
      <c r="K605" s="44">
        <v>0.3</v>
      </c>
      <c r="L605" s="48">
        <v>1.0</v>
      </c>
      <c r="M605" s="49">
        <v>1.3</v>
      </c>
      <c r="N605" s="35"/>
      <c r="O605" s="39">
        <f t="shared" si="779"/>
        <v>0.00001338865646</v>
      </c>
      <c r="P605" s="40">
        <f t="shared" si="780"/>
        <v>0.00002008298469</v>
      </c>
      <c r="Q605" s="41">
        <f t="shared" si="781"/>
        <v>0.00005857537201</v>
      </c>
      <c r="R605" s="42">
        <f t="shared" si="782"/>
        <v>1.204979081</v>
      </c>
      <c r="S605" s="42">
        <f t="shared" si="783"/>
        <v>713.0352139</v>
      </c>
      <c r="T605" s="43">
        <f t="shared" si="784"/>
        <v>9369.917336</v>
      </c>
      <c r="U605" s="44">
        <f t="shared" si="785"/>
        <v>502.0746172</v>
      </c>
      <c r="V605" s="48">
        <f t="shared" si="786"/>
        <v>1673.582057</v>
      </c>
      <c r="W605" s="49">
        <f t="shared" si="787"/>
        <v>2175.656675</v>
      </c>
      <c r="X605" s="35"/>
      <c r="Y605" s="12">
        <v>228.6</v>
      </c>
      <c r="Z605" s="39">
        <f t="shared" si="788"/>
        <v>0.04637343737</v>
      </c>
      <c r="AA605" s="40">
        <f t="shared" si="789"/>
        <v>0.06956015606</v>
      </c>
      <c r="AB605" s="41">
        <f t="shared" si="790"/>
        <v>0.2028837885</v>
      </c>
      <c r="AC605" s="42">
        <f t="shared" si="791"/>
        <v>4173.609363</v>
      </c>
      <c r="AD605" s="42">
        <f t="shared" si="792"/>
        <v>2469694.695</v>
      </c>
      <c r="AE605" s="43">
        <f t="shared" si="793"/>
        <v>32453986.41</v>
      </c>
      <c r="AF605" s="44">
        <f t="shared" si="794"/>
        <v>1739003.901</v>
      </c>
      <c r="AG605" s="48">
        <f t="shared" si="795"/>
        <v>5796679.671</v>
      </c>
      <c r="AH605" s="49">
        <f t="shared" si="796"/>
        <v>7535683.573</v>
      </c>
    </row>
    <row r="606" ht="13.5" customHeight="1">
      <c r="A606" s="32" t="s">
        <v>125</v>
      </c>
      <c r="B606" s="51">
        <v>3.212</v>
      </c>
      <c r="C606" s="12">
        <f t="shared" si="778"/>
        <v>0.0125943498</v>
      </c>
      <c r="D606" s="12">
        <v>0.066</v>
      </c>
      <c r="E606" s="39">
        <v>18.0</v>
      </c>
      <c r="F606" s="40">
        <v>48.0</v>
      </c>
      <c r="G606" s="41">
        <v>180.0</v>
      </c>
      <c r="H606" s="42">
        <v>0.0064</v>
      </c>
      <c r="I606" s="42">
        <v>0.17932592590000002</v>
      </c>
      <c r="J606" s="43">
        <v>1.857</v>
      </c>
      <c r="K606" s="44">
        <v>0.3</v>
      </c>
      <c r="L606" s="45">
        <v>10.0</v>
      </c>
      <c r="M606" s="46">
        <v>15.0</v>
      </c>
      <c r="N606" s="35"/>
      <c r="O606" s="39">
        <f t="shared" si="779"/>
        <v>0.00001496208756</v>
      </c>
      <c r="P606" s="40">
        <f t="shared" si="780"/>
        <v>0.00003989890015</v>
      </c>
      <c r="Q606" s="41">
        <f t="shared" si="781"/>
        <v>0.0001496208756</v>
      </c>
      <c r="R606" s="42">
        <f t="shared" si="782"/>
        <v>19.15147207</v>
      </c>
      <c r="S606" s="42">
        <f t="shared" si="783"/>
        <v>536.6180409</v>
      </c>
      <c r="T606" s="43">
        <f t="shared" si="784"/>
        <v>5556.919319</v>
      </c>
      <c r="U606" s="44">
        <f t="shared" si="785"/>
        <v>249.3681259</v>
      </c>
      <c r="V606" s="48">
        <f t="shared" si="786"/>
        <v>8312.270865</v>
      </c>
      <c r="W606" s="49">
        <f t="shared" si="787"/>
        <v>12468.4063</v>
      </c>
      <c r="X606" s="35"/>
      <c r="Y606" s="12">
        <v>228.6</v>
      </c>
      <c r="Z606" s="39">
        <f t="shared" si="788"/>
        <v>0.05182323054</v>
      </c>
      <c r="AA606" s="40">
        <f t="shared" si="789"/>
        <v>0.1381952814</v>
      </c>
      <c r="AB606" s="41">
        <f t="shared" si="790"/>
        <v>0.5182323054</v>
      </c>
      <c r="AC606" s="42">
        <f t="shared" si="791"/>
        <v>66333.73509</v>
      </c>
      <c r="AD606" s="42">
        <f t="shared" si="792"/>
        <v>1858649.76</v>
      </c>
      <c r="AE606" s="43">
        <f t="shared" si="793"/>
        <v>19247147.82</v>
      </c>
      <c r="AF606" s="44">
        <f t="shared" si="794"/>
        <v>863720.5089</v>
      </c>
      <c r="AG606" s="48">
        <f t="shared" si="795"/>
        <v>28790683.63</v>
      </c>
      <c r="AH606" s="49">
        <f t="shared" si="796"/>
        <v>43186025.45</v>
      </c>
    </row>
    <row r="607" ht="13.5" customHeight="1">
      <c r="A607" s="32" t="s">
        <v>126</v>
      </c>
      <c r="B607" s="51">
        <v>0.0</v>
      </c>
      <c r="C607" s="12">
        <f t="shared" si="778"/>
        <v>0</v>
      </c>
      <c r="D607" s="12">
        <v>0.066</v>
      </c>
      <c r="E607" s="39">
        <v>6.0</v>
      </c>
      <c r="F607" s="40">
        <v>38.0</v>
      </c>
      <c r="G607" s="41">
        <v>79.0</v>
      </c>
      <c r="H607" s="42">
        <v>0.0073</v>
      </c>
      <c r="I607" s="42">
        <v>0.4548123288</v>
      </c>
      <c r="J607" s="43">
        <v>2.313</v>
      </c>
      <c r="K607" s="44">
        <v>0.3</v>
      </c>
      <c r="L607" s="45">
        <v>2.5</v>
      </c>
      <c r="M607" s="46">
        <v>5.1</v>
      </c>
      <c r="N607" s="35"/>
      <c r="O607" s="39">
        <f t="shared" si="779"/>
        <v>0</v>
      </c>
      <c r="P607" s="40">
        <f t="shared" si="780"/>
        <v>0</v>
      </c>
      <c r="Q607" s="41">
        <f t="shared" si="781"/>
        <v>0</v>
      </c>
      <c r="R607" s="42">
        <f t="shared" si="782"/>
        <v>0</v>
      </c>
      <c r="S607" s="42">
        <f t="shared" si="783"/>
        <v>0</v>
      </c>
      <c r="T607" s="43">
        <f t="shared" si="784"/>
        <v>0</v>
      </c>
      <c r="U607" s="44">
        <f t="shared" si="785"/>
        <v>0</v>
      </c>
      <c r="V607" s="48">
        <f t="shared" si="786"/>
        <v>0</v>
      </c>
      <c r="W607" s="49">
        <f t="shared" si="787"/>
        <v>0</v>
      </c>
      <c r="X607" s="35"/>
      <c r="Y607" s="12">
        <v>228.6</v>
      </c>
      <c r="Z607" s="39">
        <f t="shared" si="788"/>
        <v>0</v>
      </c>
      <c r="AA607" s="40">
        <f t="shared" si="789"/>
        <v>0</v>
      </c>
      <c r="AB607" s="41">
        <f t="shared" si="790"/>
        <v>0</v>
      </c>
      <c r="AC607" s="42">
        <f t="shared" si="791"/>
        <v>0</v>
      </c>
      <c r="AD607" s="42">
        <f t="shared" si="792"/>
        <v>0</v>
      </c>
      <c r="AE607" s="43">
        <f t="shared" si="793"/>
        <v>0</v>
      </c>
      <c r="AF607" s="44">
        <f t="shared" si="794"/>
        <v>0</v>
      </c>
      <c r="AG607" s="48">
        <f t="shared" si="795"/>
        <v>0</v>
      </c>
      <c r="AH607" s="49">
        <f t="shared" si="796"/>
        <v>0</v>
      </c>
    </row>
    <row r="608" ht="13.5" customHeight="1">
      <c r="A608" s="32" t="s">
        <v>127</v>
      </c>
      <c r="B608" s="51">
        <v>0.0</v>
      </c>
      <c r="C608" s="12">
        <f t="shared" si="778"/>
        <v>0</v>
      </c>
      <c r="D608" s="12">
        <v>0.066</v>
      </c>
      <c r="E608" s="52">
        <v>8.8</v>
      </c>
      <c r="F608" s="53">
        <v>27.0</v>
      </c>
      <c r="G608" s="54">
        <v>63.0</v>
      </c>
      <c r="H608" s="55">
        <v>0.118</v>
      </c>
      <c r="I608" s="55">
        <v>0.9284059041</v>
      </c>
      <c r="J608" s="56">
        <v>3.734</v>
      </c>
      <c r="K608" s="57">
        <v>7.8</v>
      </c>
      <c r="L608" s="58">
        <v>15.0</v>
      </c>
      <c r="M608" s="59">
        <v>19.3</v>
      </c>
      <c r="N608" s="35"/>
      <c r="O608" s="39">
        <f t="shared" si="779"/>
        <v>0</v>
      </c>
      <c r="P608" s="40">
        <f t="shared" si="780"/>
        <v>0</v>
      </c>
      <c r="Q608" s="41">
        <f t="shared" si="781"/>
        <v>0</v>
      </c>
      <c r="R608" s="42">
        <f t="shared" si="782"/>
        <v>0</v>
      </c>
      <c r="S608" s="42">
        <f t="shared" si="783"/>
        <v>0</v>
      </c>
      <c r="T608" s="43">
        <f t="shared" si="784"/>
        <v>0</v>
      </c>
      <c r="U608" s="44">
        <f t="shared" si="785"/>
        <v>0</v>
      </c>
      <c r="V608" s="48">
        <f t="shared" si="786"/>
        <v>0</v>
      </c>
      <c r="W608" s="49">
        <f t="shared" si="787"/>
        <v>0</v>
      </c>
      <c r="X608" s="35"/>
      <c r="Y608" s="12">
        <v>228.6</v>
      </c>
      <c r="Z608" s="39">
        <f t="shared" si="788"/>
        <v>0</v>
      </c>
      <c r="AA608" s="40">
        <f t="shared" si="789"/>
        <v>0</v>
      </c>
      <c r="AB608" s="41">
        <f t="shared" si="790"/>
        <v>0</v>
      </c>
      <c r="AC608" s="42">
        <f t="shared" si="791"/>
        <v>0</v>
      </c>
      <c r="AD608" s="42">
        <f t="shared" si="792"/>
        <v>0</v>
      </c>
      <c r="AE608" s="43">
        <f t="shared" si="793"/>
        <v>0</v>
      </c>
      <c r="AF608" s="44">
        <f t="shared" si="794"/>
        <v>0</v>
      </c>
      <c r="AG608" s="48">
        <f t="shared" si="795"/>
        <v>0</v>
      </c>
      <c r="AH608" s="49">
        <f t="shared" si="796"/>
        <v>0</v>
      </c>
    </row>
    <row r="609" ht="13.5" customHeight="1">
      <c r="A609" s="60" t="s">
        <v>90</v>
      </c>
      <c r="B609" s="61">
        <f>SUM(B598:B608)</f>
        <v>255.035</v>
      </c>
      <c r="C609" s="60"/>
      <c r="D609" s="60"/>
      <c r="E609" s="60"/>
      <c r="F609" s="60"/>
      <c r="G609" s="60"/>
      <c r="H609" s="60"/>
      <c r="I609" s="60"/>
      <c r="J609" s="60"/>
      <c r="K609" s="60"/>
      <c r="L609" s="60"/>
      <c r="M609" s="60"/>
      <c r="N609" s="60"/>
      <c r="O609" s="61">
        <f t="shared" ref="O609:W609" si="797">SUM(O598:O608)</f>
        <v>0.043645487</v>
      </c>
      <c r="P609" s="61">
        <f t="shared" si="797"/>
        <v>0.04845851801</v>
      </c>
      <c r="Q609" s="61">
        <f t="shared" si="797"/>
        <v>0.05743402553</v>
      </c>
      <c r="R609" s="61">
        <f t="shared" si="797"/>
        <v>26837.23485</v>
      </c>
      <c r="S609" s="61">
        <f t="shared" si="797"/>
        <v>311271.1509</v>
      </c>
      <c r="T609" s="61">
        <f t="shared" si="797"/>
        <v>5366437.472</v>
      </c>
      <c r="U609" s="61">
        <f t="shared" si="797"/>
        <v>19181.49666</v>
      </c>
      <c r="V609" s="61">
        <f t="shared" si="797"/>
        <v>376677.0239</v>
      </c>
      <c r="W609" s="61">
        <f t="shared" si="797"/>
        <v>1018379.961</v>
      </c>
      <c r="X609" s="60"/>
      <c r="Y609" s="12"/>
      <c r="Z609" s="61">
        <f t="shared" ref="Z609:AH609" si="798">SUM(Z598:Z608)</f>
        <v>151.1720959</v>
      </c>
      <c r="AA609" s="61">
        <f t="shared" si="798"/>
        <v>167.8426851</v>
      </c>
      <c r="AB609" s="61">
        <f t="shared" si="798"/>
        <v>198.9305793</v>
      </c>
      <c r="AC609" s="61">
        <f t="shared" si="798"/>
        <v>92954422.51</v>
      </c>
      <c r="AD609" s="61">
        <f t="shared" si="798"/>
        <v>1078130077</v>
      </c>
      <c r="AE609" s="61">
        <f t="shared" si="798"/>
        <v>18587387972</v>
      </c>
      <c r="AF609" s="61">
        <f t="shared" si="798"/>
        <v>66437729.33</v>
      </c>
      <c r="AG609" s="61">
        <f t="shared" si="798"/>
        <v>1304672237</v>
      </c>
      <c r="AH609" s="61">
        <f t="shared" si="798"/>
        <v>3527297866</v>
      </c>
    </row>
    <row r="610" ht="13.5" customHeight="1">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c r="AA610" s="35"/>
      <c r="AB610" s="35"/>
      <c r="AC610" s="35"/>
      <c r="AD610" s="35"/>
      <c r="AE610" s="35"/>
      <c r="AF610" s="35"/>
      <c r="AG610" s="35"/>
      <c r="AH610" s="35"/>
    </row>
    <row r="611" ht="13.5" customHeight="1">
      <c r="A611" s="64" t="s">
        <v>53</v>
      </c>
      <c r="B611" s="35"/>
      <c r="C611" s="12"/>
      <c r="D611" s="12"/>
      <c r="E611" s="35"/>
      <c r="F611" s="35"/>
      <c r="G611" s="35"/>
      <c r="H611" s="35"/>
      <c r="I611" s="35"/>
      <c r="J611" s="35"/>
      <c r="K611" s="35"/>
      <c r="L611" s="35"/>
      <c r="M611" s="35"/>
      <c r="N611" s="35"/>
      <c r="O611" s="35"/>
      <c r="P611" s="35"/>
      <c r="Q611" s="35"/>
      <c r="R611" s="35"/>
      <c r="S611" s="35"/>
      <c r="T611" s="35"/>
      <c r="U611" s="35"/>
      <c r="V611" s="35"/>
      <c r="W611" s="35"/>
      <c r="X611" s="35"/>
      <c r="Y611" s="35"/>
      <c r="Z611" s="35"/>
      <c r="AA611" s="35"/>
      <c r="AB611" s="35"/>
      <c r="AC611" s="35"/>
      <c r="AD611" s="35"/>
      <c r="AE611" s="35"/>
      <c r="AF611" s="35"/>
      <c r="AG611" s="35"/>
      <c r="AH611" s="35"/>
    </row>
    <row r="612" ht="13.5" customHeight="1">
      <c r="A612" s="12" t="s">
        <v>105</v>
      </c>
      <c r="C612" s="12"/>
      <c r="D612" s="12"/>
      <c r="E612" s="36" t="s">
        <v>129</v>
      </c>
      <c r="F612" s="3"/>
      <c r="G612" s="4"/>
      <c r="H612" s="37" t="s">
        <v>130</v>
      </c>
      <c r="I612" s="3"/>
      <c r="J612" s="4"/>
      <c r="K612" s="38" t="s">
        <v>131</v>
      </c>
      <c r="L612" s="3"/>
      <c r="M612" s="4"/>
      <c r="N612" s="35"/>
      <c r="O612" s="36" t="s">
        <v>110</v>
      </c>
      <c r="P612" s="3"/>
      <c r="Q612" s="4"/>
      <c r="R612" s="37" t="s">
        <v>111</v>
      </c>
      <c r="S612" s="3"/>
      <c r="T612" s="4"/>
      <c r="U612" s="38" t="s">
        <v>112</v>
      </c>
      <c r="V612" s="3"/>
      <c r="W612" s="4"/>
      <c r="X612" s="35"/>
      <c r="Y612" s="35"/>
      <c r="Z612" s="36" t="s">
        <v>110</v>
      </c>
      <c r="AA612" s="3"/>
      <c r="AB612" s="4"/>
      <c r="AC612" s="37" t="s">
        <v>111</v>
      </c>
      <c r="AD612" s="3"/>
      <c r="AE612" s="4"/>
      <c r="AF612" s="38" t="s">
        <v>112</v>
      </c>
      <c r="AG612" s="3"/>
      <c r="AH612" s="4"/>
    </row>
    <row r="613" ht="13.5" customHeight="1">
      <c r="A613" s="12" t="s">
        <v>94</v>
      </c>
      <c r="B613" s="12" t="s">
        <v>114</v>
      </c>
      <c r="C613" s="12" t="s">
        <v>115</v>
      </c>
      <c r="D613" s="12"/>
      <c r="E613" s="39" t="s">
        <v>12</v>
      </c>
      <c r="F613" s="40" t="s">
        <v>13</v>
      </c>
      <c r="G613" s="41" t="s">
        <v>14</v>
      </c>
      <c r="H613" s="42" t="s">
        <v>12</v>
      </c>
      <c r="I613" s="42" t="s">
        <v>13</v>
      </c>
      <c r="J613" s="43" t="s">
        <v>14</v>
      </c>
      <c r="K613" s="44" t="s">
        <v>12</v>
      </c>
      <c r="L613" s="45" t="s">
        <v>116</v>
      </c>
      <c r="M613" s="46" t="s">
        <v>14</v>
      </c>
      <c r="N613" s="35"/>
      <c r="O613" s="39" t="s">
        <v>12</v>
      </c>
      <c r="P613" s="40" t="s">
        <v>13</v>
      </c>
      <c r="Q613" s="41" t="s">
        <v>14</v>
      </c>
      <c r="R613" s="42" t="s">
        <v>12</v>
      </c>
      <c r="S613" s="42" t="s">
        <v>13</v>
      </c>
      <c r="T613" s="43" t="s">
        <v>14</v>
      </c>
      <c r="U613" s="44" t="s">
        <v>12</v>
      </c>
      <c r="V613" s="45" t="s">
        <v>116</v>
      </c>
      <c r="W613" s="46" t="s">
        <v>14</v>
      </c>
      <c r="X613" s="35"/>
      <c r="Y613" s="35"/>
      <c r="Z613" s="39" t="s">
        <v>12</v>
      </c>
      <c r="AA613" s="40" t="s">
        <v>13</v>
      </c>
      <c r="AB613" s="41" t="s">
        <v>14</v>
      </c>
      <c r="AC613" s="42" t="s">
        <v>12</v>
      </c>
      <c r="AD613" s="42" t="s">
        <v>13</v>
      </c>
      <c r="AE613" s="43" t="s">
        <v>14</v>
      </c>
      <c r="AF613" s="44" t="s">
        <v>12</v>
      </c>
      <c r="AG613" s="45" t="s">
        <v>116</v>
      </c>
      <c r="AH613" s="46" t="s">
        <v>14</v>
      </c>
    </row>
    <row r="614" ht="13.5" customHeight="1">
      <c r="A614" s="47" t="s">
        <v>117</v>
      </c>
      <c r="B614" s="51">
        <v>12.019</v>
      </c>
      <c r="C614" s="12">
        <f t="shared" ref="C614:C624" si="799">B614/$B$625</f>
        <v>0.3492981487</v>
      </c>
      <c r="D614" s="12">
        <v>0.066</v>
      </c>
      <c r="E614" s="39">
        <v>740.0</v>
      </c>
      <c r="F614" s="40">
        <v>820.0</v>
      </c>
      <c r="G614" s="41">
        <v>910.0</v>
      </c>
      <c r="H614" s="42">
        <v>0.079</v>
      </c>
      <c r="I614" s="42">
        <v>1.1480588235000002</v>
      </c>
      <c r="J614" s="43">
        <v>3.654</v>
      </c>
      <c r="K614" s="44">
        <v>0.2</v>
      </c>
      <c r="L614" s="48">
        <v>5.0</v>
      </c>
      <c r="M614" s="49">
        <v>15.0</v>
      </c>
      <c r="N614" s="35"/>
      <c r="O614" s="39">
        <f t="shared" ref="O614:O624" si="800">C614*D614*E614*10^(-3)</f>
        <v>0.01705972158</v>
      </c>
      <c r="P614" s="40">
        <f t="shared" ref="P614:P624" si="801">C614*D614*F614*10^(-3)</f>
        <v>0.01890401581</v>
      </c>
      <c r="Q614" s="41">
        <f t="shared" ref="Q614:Q624" si="802">C614*D614*G614*10^(-3)</f>
        <v>0.02097884681</v>
      </c>
      <c r="R614" s="42">
        <f t="shared" ref="R614:R624" si="803">(C614*D614*H614*3.6*10^(-3))*10^(9)</f>
        <v>6556.465971</v>
      </c>
      <c r="S614" s="42">
        <f t="shared" ref="S614:S624" si="804">(C614*D614*I614*3.6*10^(-3))*10^(9)</f>
        <v>95281.12163</v>
      </c>
      <c r="T614" s="43">
        <f t="shared" ref="T614:T624" si="805">(C614*D614*J614*3.6*10^(-3))*10^(9)</f>
        <v>303257.2995</v>
      </c>
      <c r="U614" s="44">
        <f t="shared" ref="U614:U624" si="806">C614*D614*10^(-3)*K614*10^9</f>
        <v>4610.735563</v>
      </c>
      <c r="V614" s="48">
        <f t="shared" ref="V614:V624" si="807">C614*D614*10^(-3)*L614*10^9</f>
        <v>115268.3891</v>
      </c>
      <c r="W614" s="49">
        <f t="shared" ref="W614:W624" si="808">C614*D614*10^(-3)*M614*10^9</f>
        <v>345805.1673</v>
      </c>
      <c r="X614" s="35"/>
      <c r="Y614" s="12">
        <v>5.0</v>
      </c>
      <c r="Z614" s="39">
        <f t="shared" ref="Z614:Z624" si="809">C614*Y614*E614*10^(-3)</f>
        <v>1.29240315</v>
      </c>
      <c r="AA614" s="40">
        <f t="shared" ref="AA614:AA624" si="810">C614*Y614*F614*10^(-3)</f>
        <v>1.43212241</v>
      </c>
      <c r="AB614" s="41">
        <f t="shared" ref="AB614:AB624" si="811">C614*Y614*G614*10^(-3)</f>
        <v>1.589306577</v>
      </c>
      <c r="AC614" s="42">
        <f t="shared" ref="AC614:AC624" si="812">(C614*Y614*H614*3.6*10^(-3))*10^(9)</f>
        <v>496701.9675</v>
      </c>
      <c r="AD614" s="42">
        <f t="shared" ref="AD614:AD624" si="813">(C614*Y614*I614*3.6*10^(-3))*10^(9)</f>
        <v>7218266.79</v>
      </c>
      <c r="AE614" s="43">
        <f t="shared" ref="AE614:AE624" si="814">(C614*Y614*J614*3.6*10^(-3))*10^(9)</f>
        <v>22974037.84</v>
      </c>
      <c r="AF614" s="44">
        <f t="shared" ref="AF614:AF624" si="815">C614*Y614*10^(-3)*K614*10^9</f>
        <v>349298.1487</v>
      </c>
      <c r="AG614" s="48">
        <f t="shared" ref="AG614:AG624" si="816">C614*Y614*10^(-3)*L614*10^9</f>
        <v>8732453.719</v>
      </c>
      <c r="AH614" s="49">
        <f t="shared" ref="AH614:AH624" si="817">C614*Y614*10^(-3)*M614*10^9</f>
        <v>26197361.16</v>
      </c>
    </row>
    <row r="615" ht="13.5" customHeight="1">
      <c r="A615" s="47" t="s">
        <v>118</v>
      </c>
      <c r="B615" s="51">
        <v>0.0</v>
      </c>
      <c r="C615" s="12">
        <f t="shared" si="799"/>
        <v>0</v>
      </c>
      <c r="D615" s="12">
        <v>0.066</v>
      </c>
      <c r="E615" s="39">
        <v>657.0</v>
      </c>
      <c r="F615" s="40">
        <v>702.0</v>
      </c>
      <c r="G615" s="41">
        <v>866.0</v>
      </c>
      <c r="H615" s="42">
        <v>0.214</v>
      </c>
      <c r="I615" s="42">
        <v>0.82</v>
      </c>
      <c r="J615" s="43">
        <v>2.7439999999999998</v>
      </c>
      <c r="K615" s="44">
        <v>0.1</v>
      </c>
      <c r="L615" s="45">
        <v>0.4</v>
      </c>
      <c r="M615" s="46">
        <v>0.6</v>
      </c>
      <c r="N615" s="35"/>
      <c r="O615" s="39">
        <f t="shared" si="800"/>
        <v>0</v>
      </c>
      <c r="P615" s="40">
        <f t="shared" si="801"/>
        <v>0</v>
      </c>
      <c r="Q615" s="41">
        <f t="shared" si="802"/>
        <v>0</v>
      </c>
      <c r="R615" s="42">
        <f t="shared" si="803"/>
        <v>0</v>
      </c>
      <c r="S615" s="42">
        <f t="shared" si="804"/>
        <v>0</v>
      </c>
      <c r="T615" s="43">
        <f t="shared" si="805"/>
        <v>0</v>
      </c>
      <c r="U615" s="44">
        <f t="shared" si="806"/>
        <v>0</v>
      </c>
      <c r="V615" s="48">
        <f t="shared" si="807"/>
        <v>0</v>
      </c>
      <c r="W615" s="49">
        <f t="shared" si="808"/>
        <v>0</v>
      </c>
      <c r="X615" s="35"/>
      <c r="Y615" s="12">
        <v>5.0</v>
      </c>
      <c r="Z615" s="39">
        <f t="shared" si="809"/>
        <v>0</v>
      </c>
      <c r="AA615" s="40">
        <f t="shared" si="810"/>
        <v>0</v>
      </c>
      <c r="AB615" s="41">
        <f t="shared" si="811"/>
        <v>0</v>
      </c>
      <c r="AC615" s="42">
        <f t="shared" si="812"/>
        <v>0</v>
      </c>
      <c r="AD615" s="42">
        <f t="shared" si="813"/>
        <v>0</v>
      </c>
      <c r="AE615" s="43">
        <f t="shared" si="814"/>
        <v>0</v>
      </c>
      <c r="AF615" s="44">
        <f t="shared" si="815"/>
        <v>0</v>
      </c>
      <c r="AG615" s="48">
        <f t="shared" si="816"/>
        <v>0</v>
      </c>
      <c r="AH615" s="49">
        <f t="shared" si="817"/>
        <v>0</v>
      </c>
    </row>
    <row r="616" ht="13.5" customHeight="1">
      <c r="A616" s="47" t="s">
        <v>119</v>
      </c>
      <c r="B616" s="51">
        <v>0.0</v>
      </c>
      <c r="C616" s="12">
        <f t="shared" si="799"/>
        <v>0</v>
      </c>
      <c r="D616" s="12">
        <v>0.066</v>
      </c>
      <c r="E616" s="39">
        <v>410.0</v>
      </c>
      <c r="F616" s="40">
        <v>490.0</v>
      </c>
      <c r="G616" s="41">
        <v>650.0</v>
      </c>
      <c r="H616" s="42">
        <v>0.076</v>
      </c>
      <c r="I616" s="42">
        <v>0.5820000000000001</v>
      </c>
      <c r="J616" s="43">
        <v>2.794</v>
      </c>
      <c r="K616" s="44">
        <v>0.1</v>
      </c>
      <c r="L616" s="45">
        <v>0.2</v>
      </c>
      <c r="M616" s="46">
        <v>1.0</v>
      </c>
      <c r="N616" s="35"/>
      <c r="O616" s="39">
        <f t="shared" si="800"/>
        <v>0</v>
      </c>
      <c r="P616" s="40">
        <f t="shared" si="801"/>
        <v>0</v>
      </c>
      <c r="Q616" s="41">
        <f t="shared" si="802"/>
        <v>0</v>
      </c>
      <c r="R616" s="42">
        <f t="shared" si="803"/>
        <v>0</v>
      </c>
      <c r="S616" s="42">
        <f t="shared" si="804"/>
        <v>0</v>
      </c>
      <c r="T616" s="43">
        <f t="shared" si="805"/>
        <v>0</v>
      </c>
      <c r="U616" s="44">
        <f t="shared" si="806"/>
        <v>0</v>
      </c>
      <c r="V616" s="48">
        <f t="shared" si="807"/>
        <v>0</v>
      </c>
      <c r="W616" s="49">
        <f t="shared" si="808"/>
        <v>0</v>
      </c>
      <c r="X616" s="35"/>
      <c r="Y616" s="12">
        <v>5.0</v>
      </c>
      <c r="Z616" s="39">
        <f t="shared" si="809"/>
        <v>0</v>
      </c>
      <c r="AA616" s="40">
        <f t="shared" si="810"/>
        <v>0</v>
      </c>
      <c r="AB616" s="41">
        <f t="shared" si="811"/>
        <v>0</v>
      </c>
      <c r="AC616" s="42">
        <f t="shared" si="812"/>
        <v>0</v>
      </c>
      <c r="AD616" s="42">
        <f t="shared" si="813"/>
        <v>0</v>
      </c>
      <c r="AE616" s="43">
        <f t="shared" si="814"/>
        <v>0</v>
      </c>
      <c r="AF616" s="44">
        <f t="shared" si="815"/>
        <v>0</v>
      </c>
      <c r="AG616" s="48">
        <f t="shared" si="816"/>
        <v>0</v>
      </c>
      <c r="AH616" s="49">
        <f t="shared" si="817"/>
        <v>0</v>
      </c>
    </row>
    <row r="617" ht="13.5" customHeight="1">
      <c r="A617" s="47" t="s">
        <v>120</v>
      </c>
      <c r="B617" s="51">
        <v>0.0</v>
      </c>
      <c r="C617" s="12">
        <f t="shared" si="799"/>
        <v>0</v>
      </c>
      <c r="D617" s="12">
        <v>0.066</v>
      </c>
      <c r="E617" s="39">
        <v>3.7</v>
      </c>
      <c r="F617" s="40">
        <v>12.0</v>
      </c>
      <c r="G617" s="41">
        <v>110.0</v>
      </c>
      <c r="H617" s="42">
        <v>0.018</v>
      </c>
      <c r="I617" s="42">
        <v>0.2478118532</v>
      </c>
      <c r="J617" s="43">
        <v>3.004</v>
      </c>
      <c r="K617" s="44">
        <v>0.1</v>
      </c>
      <c r="L617" s="45">
        <v>0.1</v>
      </c>
      <c r="M617" s="46">
        <v>1.0</v>
      </c>
      <c r="N617" s="35"/>
      <c r="O617" s="39">
        <f t="shared" si="800"/>
        <v>0</v>
      </c>
      <c r="P617" s="40">
        <f t="shared" si="801"/>
        <v>0</v>
      </c>
      <c r="Q617" s="41">
        <f t="shared" si="802"/>
        <v>0</v>
      </c>
      <c r="R617" s="42">
        <f t="shared" si="803"/>
        <v>0</v>
      </c>
      <c r="S617" s="42">
        <f t="shared" si="804"/>
        <v>0</v>
      </c>
      <c r="T617" s="43">
        <f t="shared" si="805"/>
        <v>0</v>
      </c>
      <c r="U617" s="44">
        <f t="shared" si="806"/>
        <v>0</v>
      </c>
      <c r="V617" s="48">
        <f t="shared" si="807"/>
        <v>0</v>
      </c>
      <c r="W617" s="49">
        <f t="shared" si="808"/>
        <v>0</v>
      </c>
      <c r="X617" s="35"/>
      <c r="Y617" s="12">
        <v>5.0</v>
      </c>
      <c r="Z617" s="39">
        <f t="shared" si="809"/>
        <v>0</v>
      </c>
      <c r="AA617" s="40">
        <f t="shared" si="810"/>
        <v>0</v>
      </c>
      <c r="AB617" s="41">
        <f t="shared" si="811"/>
        <v>0</v>
      </c>
      <c r="AC617" s="42">
        <f t="shared" si="812"/>
        <v>0</v>
      </c>
      <c r="AD617" s="42">
        <f t="shared" si="813"/>
        <v>0</v>
      </c>
      <c r="AE617" s="43">
        <f t="shared" si="814"/>
        <v>0</v>
      </c>
      <c r="AF617" s="44">
        <f t="shared" si="815"/>
        <v>0</v>
      </c>
      <c r="AG617" s="48">
        <f t="shared" si="816"/>
        <v>0</v>
      </c>
      <c r="AH617" s="49">
        <f t="shared" si="817"/>
        <v>0</v>
      </c>
    </row>
    <row r="618" ht="13.5" customHeight="1">
      <c r="A618" s="47" t="s">
        <v>121</v>
      </c>
      <c r="B618" s="51">
        <v>22.328</v>
      </c>
      <c r="C618" s="12">
        <f t="shared" si="799"/>
        <v>0.6488999971</v>
      </c>
      <c r="D618" s="12">
        <v>0.066</v>
      </c>
      <c r="E618" s="39">
        <v>1.0</v>
      </c>
      <c r="F618" s="40">
        <v>24.0</v>
      </c>
      <c r="G618" s="41">
        <v>2200.0</v>
      </c>
      <c r="H618" s="42">
        <v>0.3</v>
      </c>
      <c r="I618" s="42">
        <v>9.305266939500001</v>
      </c>
      <c r="J618" s="43">
        <v>851.554</v>
      </c>
      <c r="K618" s="44">
        <v>3.3</v>
      </c>
      <c r="L618" s="48">
        <v>10.0</v>
      </c>
      <c r="M618" s="49">
        <v>16.9</v>
      </c>
      <c r="N618" s="35"/>
      <c r="O618" s="39">
        <f t="shared" si="800"/>
        <v>0.00004282739981</v>
      </c>
      <c r="P618" s="40">
        <f t="shared" si="801"/>
        <v>0.001027857595</v>
      </c>
      <c r="Q618" s="41">
        <f t="shared" si="802"/>
        <v>0.09422027958</v>
      </c>
      <c r="R618" s="42">
        <f t="shared" si="803"/>
        <v>46253.59179</v>
      </c>
      <c r="S618" s="42">
        <f t="shared" si="804"/>
        <v>1434673.395</v>
      </c>
      <c r="T618" s="43">
        <f t="shared" si="805"/>
        <v>131291437</v>
      </c>
      <c r="U618" s="44">
        <f t="shared" si="806"/>
        <v>141330.4194</v>
      </c>
      <c r="V618" s="48">
        <f t="shared" si="807"/>
        <v>428273.9981</v>
      </c>
      <c r="W618" s="49">
        <f t="shared" si="808"/>
        <v>723783.0568</v>
      </c>
      <c r="X618" s="35"/>
      <c r="Y618" s="12">
        <v>5.0</v>
      </c>
      <c r="Z618" s="39">
        <f t="shared" si="809"/>
        <v>0.003244499985</v>
      </c>
      <c r="AA618" s="40">
        <f t="shared" si="810"/>
        <v>0.07786799965</v>
      </c>
      <c r="AB618" s="41">
        <f t="shared" si="811"/>
        <v>7.137899968</v>
      </c>
      <c r="AC618" s="42">
        <f t="shared" si="812"/>
        <v>3504059.984</v>
      </c>
      <c r="AD618" s="42">
        <f t="shared" si="813"/>
        <v>108687378.4</v>
      </c>
      <c r="AE618" s="43">
        <f t="shared" si="814"/>
        <v>9946320986</v>
      </c>
      <c r="AF618" s="44">
        <f t="shared" si="815"/>
        <v>10706849.95</v>
      </c>
      <c r="AG618" s="48">
        <f t="shared" si="816"/>
        <v>32444999.85</v>
      </c>
      <c r="AH618" s="49">
        <f t="shared" si="817"/>
        <v>54832049.75</v>
      </c>
    </row>
    <row r="619" ht="13.5" customHeight="1">
      <c r="A619" s="47" t="s">
        <v>122</v>
      </c>
      <c r="B619" s="51">
        <v>0.045</v>
      </c>
      <c r="C619" s="12">
        <f t="shared" si="799"/>
        <v>0.001307797379</v>
      </c>
      <c r="D619" s="12">
        <v>0.066</v>
      </c>
      <c r="E619" s="39">
        <v>130.0</v>
      </c>
      <c r="F619" s="40">
        <v>230.0</v>
      </c>
      <c r="G619" s="50">
        <v>420.0</v>
      </c>
      <c r="H619" s="42">
        <v>20.0</v>
      </c>
      <c r="I619" s="42">
        <v>35.2904137931</v>
      </c>
      <c r="J619" s="43">
        <v>65.554</v>
      </c>
      <c r="K619" s="44">
        <v>13.0</v>
      </c>
      <c r="L619" s="48">
        <v>500.0</v>
      </c>
      <c r="M619" s="49">
        <v>810.0</v>
      </c>
      <c r="N619" s="35"/>
      <c r="O619" s="39">
        <f t="shared" si="800"/>
        <v>0.00001122090151</v>
      </c>
      <c r="P619" s="40">
        <f t="shared" si="801"/>
        <v>0.00001985236421</v>
      </c>
      <c r="Q619" s="41">
        <f t="shared" si="802"/>
        <v>0.00003625214333</v>
      </c>
      <c r="R619" s="42">
        <f t="shared" si="803"/>
        <v>6214.653143</v>
      </c>
      <c r="S619" s="42">
        <f t="shared" si="804"/>
        <v>10965.88405</v>
      </c>
      <c r="T619" s="43">
        <f t="shared" si="805"/>
        <v>20369.76861</v>
      </c>
      <c r="U619" s="44">
        <f t="shared" si="806"/>
        <v>1122.090151</v>
      </c>
      <c r="V619" s="48">
        <f t="shared" si="807"/>
        <v>43157.31349</v>
      </c>
      <c r="W619" s="49">
        <f t="shared" si="808"/>
        <v>69914.84786</v>
      </c>
      <c r="X619" s="35"/>
      <c r="Y619" s="12">
        <v>5.0</v>
      </c>
      <c r="Z619" s="39">
        <f t="shared" si="809"/>
        <v>0.0008500682961</v>
      </c>
      <c r="AA619" s="40">
        <f t="shared" si="810"/>
        <v>0.001503966985</v>
      </c>
      <c r="AB619" s="41">
        <f t="shared" si="811"/>
        <v>0.002746374495</v>
      </c>
      <c r="AC619" s="42">
        <f t="shared" si="812"/>
        <v>470807.0563</v>
      </c>
      <c r="AD619" s="42">
        <f t="shared" si="813"/>
        <v>830748.7917</v>
      </c>
      <c r="AE619" s="43">
        <f t="shared" si="814"/>
        <v>1543164.288</v>
      </c>
      <c r="AF619" s="44">
        <f t="shared" si="815"/>
        <v>85006.82961</v>
      </c>
      <c r="AG619" s="48">
        <f t="shared" si="816"/>
        <v>3269493.446</v>
      </c>
      <c r="AH619" s="49">
        <f t="shared" si="817"/>
        <v>5296579.383</v>
      </c>
    </row>
    <row r="620" ht="13.5" customHeight="1">
      <c r="A620" s="32" t="s">
        <v>123</v>
      </c>
      <c r="B620" s="51">
        <v>0.0</v>
      </c>
      <c r="C620" s="12">
        <f t="shared" si="799"/>
        <v>0</v>
      </c>
      <c r="D620" s="12">
        <v>0.066</v>
      </c>
      <c r="E620" s="39">
        <v>7.0</v>
      </c>
      <c r="F620" s="40">
        <v>11.0</v>
      </c>
      <c r="G620" s="41">
        <v>56.0</v>
      </c>
      <c r="H620" s="42">
        <v>2.0E-4</v>
      </c>
      <c r="I620" s="42">
        <v>0.11828163270000001</v>
      </c>
      <c r="J620" s="43">
        <v>1.5552000000000001</v>
      </c>
      <c r="K620" s="44">
        <v>0.3</v>
      </c>
      <c r="L620" s="48">
        <v>1.0</v>
      </c>
      <c r="M620" s="49">
        <v>1.3</v>
      </c>
      <c r="N620" s="35"/>
      <c r="O620" s="39">
        <f t="shared" si="800"/>
        <v>0</v>
      </c>
      <c r="P620" s="40">
        <f t="shared" si="801"/>
        <v>0</v>
      </c>
      <c r="Q620" s="41">
        <f t="shared" si="802"/>
        <v>0</v>
      </c>
      <c r="R620" s="42">
        <f t="shared" si="803"/>
        <v>0</v>
      </c>
      <c r="S620" s="42">
        <f t="shared" si="804"/>
        <v>0</v>
      </c>
      <c r="T620" s="43">
        <f t="shared" si="805"/>
        <v>0</v>
      </c>
      <c r="U620" s="44">
        <f t="shared" si="806"/>
        <v>0</v>
      </c>
      <c r="V620" s="48">
        <f t="shared" si="807"/>
        <v>0</v>
      </c>
      <c r="W620" s="49">
        <f t="shared" si="808"/>
        <v>0</v>
      </c>
      <c r="X620" s="35"/>
      <c r="Y620" s="12">
        <v>5.0</v>
      </c>
      <c r="Z620" s="39">
        <f t="shared" si="809"/>
        <v>0</v>
      </c>
      <c r="AA620" s="40">
        <f t="shared" si="810"/>
        <v>0</v>
      </c>
      <c r="AB620" s="41">
        <f t="shared" si="811"/>
        <v>0</v>
      </c>
      <c r="AC620" s="42">
        <f t="shared" si="812"/>
        <v>0</v>
      </c>
      <c r="AD620" s="42">
        <f t="shared" si="813"/>
        <v>0</v>
      </c>
      <c r="AE620" s="43">
        <f t="shared" si="814"/>
        <v>0</v>
      </c>
      <c r="AF620" s="44">
        <f t="shared" si="815"/>
        <v>0</v>
      </c>
      <c r="AG620" s="48">
        <f t="shared" si="816"/>
        <v>0</v>
      </c>
      <c r="AH620" s="49">
        <f t="shared" si="817"/>
        <v>0</v>
      </c>
    </row>
    <row r="621" ht="13.5" customHeight="1">
      <c r="A621" s="32" t="s">
        <v>124</v>
      </c>
      <c r="B621" s="51">
        <v>0.0</v>
      </c>
      <c r="C621" s="12">
        <f t="shared" si="799"/>
        <v>0</v>
      </c>
      <c r="D621" s="12">
        <v>0.066</v>
      </c>
      <c r="E621" s="39">
        <v>8.0</v>
      </c>
      <c r="F621" s="40">
        <v>12.0</v>
      </c>
      <c r="G621" s="41">
        <v>35.0</v>
      </c>
      <c r="H621" s="42">
        <v>2.0E-4</v>
      </c>
      <c r="I621" s="42">
        <v>0.11834814810000001</v>
      </c>
      <c r="J621" s="43">
        <v>1.5552000000000001</v>
      </c>
      <c r="K621" s="44">
        <v>0.3</v>
      </c>
      <c r="L621" s="48">
        <v>1.0</v>
      </c>
      <c r="M621" s="49">
        <v>1.3</v>
      </c>
      <c r="N621" s="35"/>
      <c r="O621" s="39">
        <f t="shared" si="800"/>
        <v>0</v>
      </c>
      <c r="P621" s="40">
        <f t="shared" si="801"/>
        <v>0</v>
      </c>
      <c r="Q621" s="41">
        <f t="shared" si="802"/>
        <v>0</v>
      </c>
      <c r="R621" s="42">
        <f t="shared" si="803"/>
        <v>0</v>
      </c>
      <c r="S621" s="42">
        <f t="shared" si="804"/>
        <v>0</v>
      </c>
      <c r="T621" s="43">
        <f t="shared" si="805"/>
        <v>0</v>
      </c>
      <c r="U621" s="44">
        <f t="shared" si="806"/>
        <v>0</v>
      </c>
      <c r="V621" s="48">
        <f t="shared" si="807"/>
        <v>0</v>
      </c>
      <c r="W621" s="49">
        <f t="shared" si="808"/>
        <v>0</v>
      </c>
      <c r="X621" s="35"/>
      <c r="Y621" s="12">
        <v>5.0</v>
      </c>
      <c r="Z621" s="39">
        <f t="shared" si="809"/>
        <v>0</v>
      </c>
      <c r="AA621" s="40">
        <f t="shared" si="810"/>
        <v>0</v>
      </c>
      <c r="AB621" s="41">
        <f t="shared" si="811"/>
        <v>0</v>
      </c>
      <c r="AC621" s="42">
        <f t="shared" si="812"/>
        <v>0</v>
      </c>
      <c r="AD621" s="42">
        <f t="shared" si="813"/>
        <v>0</v>
      </c>
      <c r="AE621" s="43">
        <f t="shared" si="814"/>
        <v>0</v>
      </c>
      <c r="AF621" s="44">
        <f t="shared" si="815"/>
        <v>0</v>
      </c>
      <c r="AG621" s="48">
        <f t="shared" si="816"/>
        <v>0</v>
      </c>
      <c r="AH621" s="49">
        <f t="shared" si="817"/>
        <v>0</v>
      </c>
    </row>
    <row r="622" ht="13.5" customHeight="1">
      <c r="A622" s="32" t="s">
        <v>125</v>
      </c>
      <c r="B622" s="51">
        <v>0.017</v>
      </c>
      <c r="C622" s="12">
        <f t="shared" si="799"/>
        <v>0.0004940567875</v>
      </c>
      <c r="D622" s="12">
        <v>0.066</v>
      </c>
      <c r="E622" s="39">
        <v>18.0</v>
      </c>
      <c r="F622" s="40">
        <v>48.0</v>
      </c>
      <c r="G622" s="41">
        <v>180.0</v>
      </c>
      <c r="H622" s="42">
        <v>0.0064</v>
      </c>
      <c r="I622" s="42">
        <v>0.17932592590000002</v>
      </c>
      <c r="J622" s="43">
        <v>1.857</v>
      </c>
      <c r="K622" s="44">
        <v>0.3</v>
      </c>
      <c r="L622" s="45">
        <v>10.0</v>
      </c>
      <c r="M622" s="46">
        <v>15.0</v>
      </c>
      <c r="N622" s="35"/>
      <c r="O622" s="39">
        <f t="shared" si="800"/>
        <v>0.0000005869394635</v>
      </c>
      <c r="P622" s="40">
        <f t="shared" si="801"/>
        <v>0.000001565171903</v>
      </c>
      <c r="Q622" s="41">
        <f t="shared" si="802"/>
        <v>0.000005869394635</v>
      </c>
      <c r="R622" s="42">
        <f t="shared" si="803"/>
        <v>0.7512825133</v>
      </c>
      <c r="S622" s="42">
        <f t="shared" si="804"/>
        <v>21.05069255</v>
      </c>
      <c r="T622" s="43">
        <f t="shared" si="805"/>
        <v>217.9893167</v>
      </c>
      <c r="U622" s="44">
        <f t="shared" si="806"/>
        <v>9.782324392</v>
      </c>
      <c r="V622" s="48">
        <f t="shared" si="807"/>
        <v>326.0774797</v>
      </c>
      <c r="W622" s="49">
        <f t="shared" si="808"/>
        <v>489.1162196</v>
      </c>
      <c r="X622" s="35"/>
      <c r="Y622" s="12">
        <v>5.0</v>
      </c>
      <c r="Z622" s="39">
        <f t="shared" si="809"/>
        <v>0.00004446511087</v>
      </c>
      <c r="AA622" s="40">
        <f t="shared" si="810"/>
        <v>0.000118573629</v>
      </c>
      <c r="AB622" s="41">
        <f t="shared" si="811"/>
        <v>0.0004446511087</v>
      </c>
      <c r="AC622" s="42">
        <f t="shared" si="812"/>
        <v>56.91534192</v>
      </c>
      <c r="AD622" s="42">
        <f t="shared" si="813"/>
        <v>1594.749435</v>
      </c>
      <c r="AE622" s="43">
        <f t="shared" si="814"/>
        <v>16514.34218</v>
      </c>
      <c r="AF622" s="44">
        <f t="shared" si="815"/>
        <v>741.0851812</v>
      </c>
      <c r="AG622" s="48">
        <f t="shared" si="816"/>
        <v>24702.83937</v>
      </c>
      <c r="AH622" s="49">
        <f t="shared" si="817"/>
        <v>37054.25906</v>
      </c>
    </row>
    <row r="623" ht="13.5" customHeight="1">
      <c r="A623" s="32" t="s">
        <v>126</v>
      </c>
      <c r="B623" s="51">
        <v>0.0</v>
      </c>
      <c r="C623" s="12">
        <f t="shared" si="799"/>
        <v>0</v>
      </c>
      <c r="D623" s="12">
        <v>0.066</v>
      </c>
      <c r="E623" s="39">
        <v>6.0</v>
      </c>
      <c r="F623" s="40">
        <v>38.0</v>
      </c>
      <c r="G623" s="41">
        <v>79.0</v>
      </c>
      <c r="H623" s="42">
        <v>0.0073</v>
      </c>
      <c r="I623" s="42">
        <v>0.4548123288</v>
      </c>
      <c r="J623" s="43">
        <v>2.313</v>
      </c>
      <c r="K623" s="44">
        <v>0.3</v>
      </c>
      <c r="L623" s="45">
        <v>2.5</v>
      </c>
      <c r="M623" s="46">
        <v>5.1</v>
      </c>
      <c r="N623" s="35"/>
      <c r="O623" s="39">
        <f t="shared" si="800"/>
        <v>0</v>
      </c>
      <c r="P623" s="40">
        <f t="shared" si="801"/>
        <v>0</v>
      </c>
      <c r="Q623" s="41">
        <f t="shared" si="802"/>
        <v>0</v>
      </c>
      <c r="R623" s="42">
        <f t="shared" si="803"/>
        <v>0</v>
      </c>
      <c r="S623" s="42">
        <f t="shared" si="804"/>
        <v>0</v>
      </c>
      <c r="T623" s="43">
        <f t="shared" si="805"/>
        <v>0</v>
      </c>
      <c r="U623" s="44">
        <f t="shared" si="806"/>
        <v>0</v>
      </c>
      <c r="V623" s="48">
        <f t="shared" si="807"/>
        <v>0</v>
      </c>
      <c r="W623" s="49">
        <f t="shared" si="808"/>
        <v>0</v>
      </c>
      <c r="X623" s="35"/>
      <c r="Y623" s="12">
        <v>5.0</v>
      </c>
      <c r="Z623" s="39">
        <f t="shared" si="809"/>
        <v>0</v>
      </c>
      <c r="AA623" s="40">
        <f t="shared" si="810"/>
        <v>0</v>
      </c>
      <c r="AB623" s="41">
        <f t="shared" si="811"/>
        <v>0</v>
      </c>
      <c r="AC623" s="42">
        <f t="shared" si="812"/>
        <v>0</v>
      </c>
      <c r="AD623" s="42">
        <f t="shared" si="813"/>
        <v>0</v>
      </c>
      <c r="AE623" s="43">
        <f t="shared" si="814"/>
        <v>0</v>
      </c>
      <c r="AF623" s="44">
        <f t="shared" si="815"/>
        <v>0</v>
      </c>
      <c r="AG623" s="48">
        <f t="shared" si="816"/>
        <v>0</v>
      </c>
      <c r="AH623" s="49">
        <f t="shared" si="817"/>
        <v>0</v>
      </c>
    </row>
    <row r="624" ht="13.5" customHeight="1">
      <c r="A624" s="32" t="s">
        <v>127</v>
      </c>
      <c r="B624" s="51">
        <v>0.0</v>
      </c>
      <c r="C624" s="12">
        <f t="shared" si="799"/>
        <v>0</v>
      </c>
      <c r="D624" s="12">
        <v>0.066</v>
      </c>
      <c r="E624" s="52">
        <v>8.8</v>
      </c>
      <c r="F624" s="53">
        <v>27.0</v>
      </c>
      <c r="G624" s="54">
        <v>63.0</v>
      </c>
      <c r="H624" s="55">
        <v>0.118</v>
      </c>
      <c r="I624" s="55">
        <v>0.9284059041</v>
      </c>
      <c r="J624" s="56">
        <v>3.734</v>
      </c>
      <c r="K624" s="57">
        <v>7.8</v>
      </c>
      <c r="L624" s="58">
        <v>15.0</v>
      </c>
      <c r="M624" s="59">
        <v>19.3</v>
      </c>
      <c r="N624" s="35"/>
      <c r="O624" s="39">
        <f t="shared" si="800"/>
        <v>0</v>
      </c>
      <c r="P624" s="40">
        <f t="shared" si="801"/>
        <v>0</v>
      </c>
      <c r="Q624" s="41">
        <f t="shared" si="802"/>
        <v>0</v>
      </c>
      <c r="R624" s="42">
        <f t="shared" si="803"/>
        <v>0</v>
      </c>
      <c r="S624" s="42">
        <f t="shared" si="804"/>
        <v>0</v>
      </c>
      <c r="T624" s="43">
        <f t="shared" si="805"/>
        <v>0</v>
      </c>
      <c r="U624" s="44">
        <f t="shared" si="806"/>
        <v>0</v>
      </c>
      <c r="V624" s="48">
        <f t="shared" si="807"/>
        <v>0</v>
      </c>
      <c r="W624" s="49">
        <f t="shared" si="808"/>
        <v>0</v>
      </c>
      <c r="X624" s="35"/>
      <c r="Y624" s="12">
        <v>5.0</v>
      </c>
      <c r="Z624" s="39">
        <f t="shared" si="809"/>
        <v>0</v>
      </c>
      <c r="AA624" s="40">
        <f t="shared" si="810"/>
        <v>0</v>
      </c>
      <c r="AB624" s="41">
        <f t="shared" si="811"/>
        <v>0</v>
      </c>
      <c r="AC624" s="42">
        <f t="shared" si="812"/>
        <v>0</v>
      </c>
      <c r="AD624" s="42">
        <f t="shared" si="813"/>
        <v>0</v>
      </c>
      <c r="AE624" s="43">
        <f t="shared" si="814"/>
        <v>0</v>
      </c>
      <c r="AF624" s="44">
        <f t="shared" si="815"/>
        <v>0</v>
      </c>
      <c r="AG624" s="48">
        <f t="shared" si="816"/>
        <v>0</v>
      </c>
      <c r="AH624" s="49">
        <f t="shared" si="817"/>
        <v>0</v>
      </c>
    </row>
    <row r="625" ht="13.5" customHeight="1">
      <c r="A625" s="60" t="s">
        <v>90</v>
      </c>
      <c r="B625" s="61">
        <f>SUM(B614:B624)</f>
        <v>34.409</v>
      </c>
      <c r="C625" s="60"/>
      <c r="D625" s="60"/>
      <c r="E625" s="60"/>
      <c r="F625" s="60"/>
      <c r="G625" s="60"/>
      <c r="H625" s="60"/>
      <c r="I625" s="60"/>
      <c r="J625" s="60"/>
      <c r="K625" s="60"/>
      <c r="L625" s="60"/>
      <c r="M625" s="60"/>
      <c r="N625" s="60"/>
      <c r="O625" s="61">
        <f t="shared" ref="O625:W625" si="818">SUM(O614:O624)</f>
        <v>0.01711435683</v>
      </c>
      <c r="P625" s="61">
        <f t="shared" si="818"/>
        <v>0.01995329094</v>
      </c>
      <c r="Q625" s="61">
        <f t="shared" si="818"/>
        <v>0.1152412479</v>
      </c>
      <c r="R625" s="61">
        <f t="shared" si="818"/>
        <v>59025.46219</v>
      </c>
      <c r="S625" s="61">
        <f t="shared" si="818"/>
        <v>1540941.452</v>
      </c>
      <c r="T625" s="61">
        <f t="shared" si="818"/>
        <v>131615282.1</v>
      </c>
      <c r="U625" s="61">
        <f t="shared" si="818"/>
        <v>147073.0274</v>
      </c>
      <c r="V625" s="61">
        <f t="shared" si="818"/>
        <v>587025.7781</v>
      </c>
      <c r="W625" s="61">
        <f t="shared" si="818"/>
        <v>1139992.188</v>
      </c>
      <c r="X625" s="60"/>
      <c r="Y625" s="12"/>
      <c r="Z625" s="61">
        <f t="shared" ref="Z625:AH625" si="819">SUM(Z614:Z624)</f>
        <v>1.296542184</v>
      </c>
      <c r="AA625" s="61">
        <f t="shared" si="819"/>
        <v>1.51161295</v>
      </c>
      <c r="AB625" s="61">
        <f t="shared" si="819"/>
        <v>8.73039757</v>
      </c>
      <c r="AC625" s="61">
        <f t="shared" si="819"/>
        <v>4471625.923</v>
      </c>
      <c r="AD625" s="61">
        <f t="shared" si="819"/>
        <v>116737988.8</v>
      </c>
      <c r="AE625" s="61">
        <f t="shared" si="819"/>
        <v>9970854703</v>
      </c>
      <c r="AF625" s="61">
        <f t="shared" si="819"/>
        <v>11141896.02</v>
      </c>
      <c r="AG625" s="61">
        <f t="shared" si="819"/>
        <v>44471649.86</v>
      </c>
      <c r="AH625" s="61">
        <f t="shared" si="819"/>
        <v>86363044.55</v>
      </c>
    </row>
    <row r="626" ht="13.5" customHeight="1">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c r="AA626" s="35"/>
      <c r="AB626" s="35"/>
      <c r="AC626" s="35"/>
      <c r="AD626" s="35"/>
      <c r="AE626" s="35"/>
      <c r="AF626" s="35"/>
      <c r="AG626" s="35"/>
      <c r="AH626" s="35"/>
    </row>
    <row r="627" ht="13.5" customHeight="1">
      <c r="A627" s="64" t="s">
        <v>139</v>
      </c>
      <c r="B627" s="35"/>
      <c r="C627" s="12"/>
      <c r="D627" s="12"/>
      <c r="E627" s="35"/>
      <c r="F627" s="35"/>
      <c r="G627" s="35"/>
      <c r="H627" s="35"/>
      <c r="I627" s="35"/>
      <c r="J627" s="35"/>
      <c r="K627" s="35"/>
      <c r="L627" s="35"/>
      <c r="M627" s="35"/>
      <c r="N627" s="35"/>
      <c r="O627" s="35"/>
      <c r="P627" s="35"/>
      <c r="Q627" s="35"/>
      <c r="R627" s="35"/>
      <c r="S627" s="35"/>
      <c r="T627" s="35"/>
      <c r="U627" s="35"/>
      <c r="V627" s="35"/>
      <c r="W627" s="35"/>
      <c r="X627" s="35"/>
      <c r="Y627" s="35"/>
      <c r="Z627" s="35"/>
      <c r="AA627" s="35"/>
      <c r="AB627" s="35"/>
      <c r="AC627" s="35"/>
      <c r="AD627" s="35"/>
      <c r="AE627" s="35"/>
      <c r="AF627" s="35"/>
      <c r="AG627" s="35"/>
      <c r="AH627" s="35"/>
    </row>
    <row r="628" ht="13.5" customHeight="1">
      <c r="A628" s="12" t="s">
        <v>105</v>
      </c>
      <c r="C628" s="12"/>
      <c r="D628" s="12"/>
      <c r="E628" s="36" t="s">
        <v>129</v>
      </c>
      <c r="F628" s="3"/>
      <c r="G628" s="4"/>
      <c r="H628" s="37" t="s">
        <v>130</v>
      </c>
      <c r="I628" s="3"/>
      <c r="J628" s="4"/>
      <c r="K628" s="38" t="s">
        <v>131</v>
      </c>
      <c r="L628" s="3"/>
      <c r="M628" s="4"/>
      <c r="N628" s="35"/>
      <c r="O628" s="36" t="s">
        <v>110</v>
      </c>
      <c r="P628" s="3"/>
      <c r="Q628" s="4"/>
      <c r="R628" s="37" t="s">
        <v>111</v>
      </c>
      <c r="S628" s="3"/>
      <c r="T628" s="4"/>
      <c r="U628" s="38" t="s">
        <v>112</v>
      </c>
      <c r="V628" s="3"/>
      <c r="W628" s="4"/>
      <c r="X628" s="35"/>
      <c r="Y628" s="35"/>
      <c r="Z628" s="36" t="s">
        <v>110</v>
      </c>
      <c r="AA628" s="3"/>
      <c r="AB628" s="4"/>
      <c r="AC628" s="37" t="s">
        <v>111</v>
      </c>
      <c r="AD628" s="3"/>
      <c r="AE628" s="4"/>
      <c r="AF628" s="38" t="s">
        <v>112</v>
      </c>
      <c r="AG628" s="3"/>
      <c r="AH628" s="4"/>
    </row>
    <row r="629" ht="13.5" customHeight="1">
      <c r="A629" s="12" t="s">
        <v>94</v>
      </c>
      <c r="B629" s="12" t="s">
        <v>114</v>
      </c>
      <c r="C629" s="12" t="s">
        <v>115</v>
      </c>
      <c r="D629" s="12"/>
      <c r="E629" s="39" t="s">
        <v>12</v>
      </c>
      <c r="F629" s="40" t="s">
        <v>13</v>
      </c>
      <c r="G629" s="41" t="s">
        <v>14</v>
      </c>
      <c r="H629" s="42" t="s">
        <v>12</v>
      </c>
      <c r="I629" s="42" t="s">
        <v>13</v>
      </c>
      <c r="J629" s="43" t="s">
        <v>14</v>
      </c>
      <c r="K629" s="44" t="s">
        <v>12</v>
      </c>
      <c r="L629" s="45" t="s">
        <v>116</v>
      </c>
      <c r="M629" s="46" t="s">
        <v>14</v>
      </c>
      <c r="N629" s="35"/>
      <c r="O629" s="39" t="s">
        <v>12</v>
      </c>
      <c r="P629" s="40" t="s">
        <v>13</v>
      </c>
      <c r="Q629" s="41" t="s">
        <v>14</v>
      </c>
      <c r="R629" s="42" t="s">
        <v>12</v>
      </c>
      <c r="S629" s="42" t="s">
        <v>13</v>
      </c>
      <c r="T629" s="43" t="s">
        <v>14</v>
      </c>
      <c r="U629" s="44" t="s">
        <v>12</v>
      </c>
      <c r="V629" s="45" t="s">
        <v>116</v>
      </c>
      <c r="W629" s="46" t="s">
        <v>14</v>
      </c>
      <c r="X629" s="35"/>
      <c r="Y629" s="35"/>
      <c r="Z629" s="39" t="s">
        <v>12</v>
      </c>
      <c r="AA629" s="40" t="s">
        <v>13</v>
      </c>
      <c r="AB629" s="41" t="s">
        <v>14</v>
      </c>
      <c r="AC629" s="42" t="s">
        <v>12</v>
      </c>
      <c r="AD629" s="42" t="s">
        <v>13</v>
      </c>
      <c r="AE629" s="43" t="s">
        <v>14</v>
      </c>
      <c r="AF629" s="44" t="s">
        <v>12</v>
      </c>
      <c r="AG629" s="45" t="s">
        <v>116</v>
      </c>
      <c r="AH629" s="46" t="s">
        <v>14</v>
      </c>
    </row>
    <row r="630" ht="13.5" customHeight="1">
      <c r="A630" s="47" t="s">
        <v>117</v>
      </c>
      <c r="B630" s="51">
        <v>258.286</v>
      </c>
      <c r="C630" s="12">
        <f t="shared" ref="C630:C640" si="820">B630/$B$641</f>
        <v>0.439918041</v>
      </c>
      <c r="D630" s="12">
        <v>0.0528</v>
      </c>
      <c r="E630" s="39">
        <v>740.0</v>
      </c>
      <c r="F630" s="40">
        <v>820.0</v>
      </c>
      <c r="G630" s="41">
        <v>910.0</v>
      </c>
      <c r="H630" s="42">
        <v>0.079</v>
      </c>
      <c r="I630" s="42">
        <v>1.1480588235000002</v>
      </c>
      <c r="J630" s="43">
        <v>3.654</v>
      </c>
      <c r="K630" s="44">
        <v>0.2</v>
      </c>
      <c r="L630" s="48">
        <v>5.0</v>
      </c>
      <c r="M630" s="49">
        <v>15.0</v>
      </c>
      <c r="N630" s="35"/>
      <c r="O630" s="39">
        <f t="shared" ref="O630:O640" si="821">C630*D630*E630*10^(-3)</f>
        <v>0.0171884777</v>
      </c>
      <c r="P630" s="40">
        <f t="shared" ref="P630:P640" si="822">C630*D630*F630*10^(-3)</f>
        <v>0.0190466915</v>
      </c>
      <c r="Q630" s="41">
        <f t="shared" ref="Q630:Q640" si="823">C630*D630*G630*10^(-3)</f>
        <v>0.02113718204</v>
      </c>
      <c r="R630" s="42">
        <f t="shared" ref="R630:R640" si="824">(C630*D630*H630*3.6*10^(-3))*10^(9)</f>
        <v>6605.950078</v>
      </c>
      <c r="S630" s="42">
        <f t="shared" ref="S630:S640" si="825">(C630*D630*I630*3.6*10^(-3))*10^(9)</f>
        <v>96000.24398</v>
      </c>
      <c r="T630" s="43">
        <f t="shared" ref="T630:T640" si="826">(C630*D630*J630*3.6*10^(-3))*10^(9)</f>
        <v>305546.096</v>
      </c>
      <c r="U630" s="44">
        <f t="shared" ref="U630:U640" si="827">C630*D630*10^(-3)*K630*10^9</f>
        <v>4645.534513</v>
      </c>
      <c r="V630" s="48">
        <f t="shared" ref="V630:V640" si="828">C630*D630*10^(-3)*L630*10^9</f>
        <v>116138.3628</v>
      </c>
      <c r="W630" s="49">
        <f t="shared" ref="W630:W640" si="829">C630*D630*10^(-3)*M630*10^9</f>
        <v>348415.0885</v>
      </c>
      <c r="X630" s="35"/>
      <c r="Y630" s="12">
        <v>571.9</v>
      </c>
      <c r="Z630" s="39">
        <f t="shared" ref="Z630:Z640" si="830">C630*Y630*E630*10^(-3)</f>
        <v>186.1759545</v>
      </c>
      <c r="AA630" s="40">
        <f t="shared" ref="AA630:AA640" si="831">C630*Y630*F630*10^(-3)</f>
        <v>206.3030847</v>
      </c>
      <c r="AB630" s="41">
        <f t="shared" ref="AB630:AB640" si="832">C630*Y630*G630*10^(-3)</f>
        <v>228.9461062</v>
      </c>
      <c r="AC630" s="42">
        <f t="shared" ref="AC630:AC640" si="833">(C630*Y630*H630*3.6*10^(-3))*10^(9)</f>
        <v>71551947.91</v>
      </c>
      <c r="AD630" s="42">
        <f t="shared" ref="AD630:AD640" si="834">(C630*Y630*I630*3.6*10^(-3))*10^(9)</f>
        <v>1039820824</v>
      </c>
      <c r="AE630" s="43">
        <f t="shared" ref="AE630:AE640" si="835">(C630*Y630*J630*3.6*10^(-3))*10^(9)</f>
        <v>3309504021</v>
      </c>
      <c r="AF630" s="44">
        <f t="shared" ref="AF630:AF640" si="836">C630*Y630*10^(-3)*K630*10^9</f>
        <v>50317825.53</v>
      </c>
      <c r="AG630" s="48">
        <f t="shared" ref="AG630:AG640" si="837">C630*Y630*10^(-3)*L630*10^9</f>
        <v>1257945638</v>
      </c>
      <c r="AH630" s="49">
        <f t="shared" ref="AH630:AH640" si="838">C630*Y630*10^(-3)*M630*10^9</f>
        <v>3773836915</v>
      </c>
    </row>
    <row r="631" ht="13.5" customHeight="1">
      <c r="A631" s="47" t="s">
        <v>118</v>
      </c>
      <c r="B631" s="51">
        <v>13.027</v>
      </c>
      <c r="C631" s="12">
        <f t="shared" si="820"/>
        <v>0.02218785502</v>
      </c>
      <c r="D631" s="12">
        <v>0.0528</v>
      </c>
      <c r="E631" s="39">
        <v>657.0</v>
      </c>
      <c r="F631" s="40">
        <v>702.0</v>
      </c>
      <c r="G631" s="41">
        <v>866.0</v>
      </c>
      <c r="H631" s="42">
        <v>0.214</v>
      </c>
      <c r="I631" s="42">
        <v>0.82</v>
      </c>
      <c r="J631" s="43">
        <v>2.7439999999999998</v>
      </c>
      <c r="K631" s="44">
        <v>0.1</v>
      </c>
      <c r="L631" s="45">
        <v>0.4</v>
      </c>
      <c r="M631" s="46">
        <v>0.6</v>
      </c>
      <c r="N631" s="35"/>
      <c r="O631" s="39">
        <f t="shared" si="821"/>
        <v>0.0007696878153</v>
      </c>
      <c r="P631" s="40">
        <f t="shared" si="822"/>
        <v>0.0008224061588</v>
      </c>
      <c r="Q631" s="41">
        <f t="shared" si="823"/>
        <v>0.001014535233</v>
      </c>
      <c r="R631" s="42">
        <f t="shared" si="824"/>
        <v>902.538041</v>
      </c>
      <c r="S631" s="42">
        <f t="shared" si="825"/>
        <v>3458.323335</v>
      </c>
      <c r="T631" s="43">
        <f t="shared" si="826"/>
        <v>11572.73077</v>
      </c>
      <c r="U631" s="44">
        <f t="shared" si="827"/>
        <v>117.1518745</v>
      </c>
      <c r="V631" s="48">
        <f t="shared" si="828"/>
        <v>468.6074979</v>
      </c>
      <c r="W631" s="49">
        <f t="shared" si="829"/>
        <v>702.9112469</v>
      </c>
      <c r="X631" s="35"/>
      <c r="Y631" s="12">
        <v>571.9</v>
      </c>
      <c r="Z631" s="39">
        <f t="shared" si="830"/>
        <v>8.336826924</v>
      </c>
      <c r="AA631" s="40">
        <f t="shared" si="831"/>
        <v>8.907842467</v>
      </c>
      <c r="AB631" s="41">
        <f t="shared" si="832"/>
        <v>10.98887689</v>
      </c>
      <c r="AC631" s="42">
        <f t="shared" si="833"/>
        <v>9775786.092</v>
      </c>
      <c r="AD631" s="42">
        <f t="shared" si="834"/>
        <v>37458619.6</v>
      </c>
      <c r="AE631" s="43">
        <f t="shared" si="835"/>
        <v>125349331.9</v>
      </c>
      <c r="AF631" s="44">
        <f t="shared" si="836"/>
        <v>1268923.428</v>
      </c>
      <c r="AG631" s="48">
        <f t="shared" si="837"/>
        <v>5075693.713</v>
      </c>
      <c r="AH631" s="49">
        <f t="shared" si="838"/>
        <v>7613540.57</v>
      </c>
    </row>
    <row r="632" ht="13.5" customHeight="1">
      <c r="A632" s="47" t="s">
        <v>119</v>
      </c>
      <c r="B632" s="51">
        <v>155.542</v>
      </c>
      <c r="C632" s="12">
        <f t="shared" si="820"/>
        <v>0.2649223417</v>
      </c>
      <c r="D632" s="12">
        <v>0.0528</v>
      </c>
      <c r="E632" s="39">
        <v>410.0</v>
      </c>
      <c r="F632" s="40">
        <v>490.0</v>
      </c>
      <c r="G632" s="41">
        <v>650.0</v>
      </c>
      <c r="H632" s="42">
        <v>0.076</v>
      </c>
      <c r="I632" s="42">
        <v>0.5820000000000001</v>
      </c>
      <c r="J632" s="43">
        <v>2.794</v>
      </c>
      <c r="K632" s="44">
        <v>0.1</v>
      </c>
      <c r="L632" s="45">
        <v>0.2</v>
      </c>
      <c r="M632" s="46">
        <v>1.0</v>
      </c>
      <c r="N632" s="35"/>
      <c r="O632" s="39">
        <f t="shared" si="821"/>
        <v>0.005735038852</v>
      </c>
      <c r="P632" s="40">
        <f t="shared" si="822"/>
        <v>0.006854070823</v>
      </c>
      <c r="Q632" s="41">
        <f t="shared" si="823"/>
        <v>0.009092134766</v>
      </c>
      <c r="R632" s="42">
        <f t="shared" si="824"/>
        <v>3827.089341</v>
      </c>
      <c r="S632" s="42">
        <f t="shared" si="825"/>
        <v>29307.44732</v>
      </c>
      <c r="T632" s="43">
        <f t="shared" si="826"/>
        <v>140695.8897</v>
      </c>
      <c r="U632" s="44">
        <f t="shared" si="827"/>
        <v>1398.789964</v>
      </c>
      <c r="V632" s="48">
        <f t="shared" si="828"/>
        <v>2797.579928</v>
      </c>
      <c r="W632" s="49">
        <f t="shared" si="829"/>
        <v>13987.89964</v>
      </c>
      <c r="X632" s="35"/>
      <c r="Y632" s="12">
        <v>571.9</v>
      </c>
      <c r="Z632" s="39">
        <f t="shared" si="830"/>
        <v>62.11872575</v>
      </c>
      <c r="AA632" s="40">
        <f t="shared" si="831"/>
        <v>74.23945272</v>
      </c>
      <c r="AB632" s="41">
        <f t="shared" si="832"/>
        <v>98.48090668</v>
      </c>
      <c r="AC632" s="42">
        <f t="shared" si="833"/>
        <v>41452886.26</v>
      </c>
      <c r="AD632" s="42">
        <f t="shared" si="834"/>
        <v>317441839.5</v>
      </c>
      <c r="AE632" s="43">
        <f t="shared" si="835"/>
        <v>1523939003</v>
      </c>
      <c r="AF632" s="44">
        <f t="shared" si="836"/>
        <v>15150908.72</v>
      </c>
      <c r="AG632" s="48">
        <f t="shared" si="837"/>
        <v>30301817.44</v>
      </c>
      <c r="AH632" s="49">
        <f t="shared" si="838"/>
        <v>151509087.2</v>
      </c>
    </row>
    <row r="633" ht="13.5" customHeight="1">
      <c r="A633" s="47" t="s">
        <v>120</v>
      </c>
      <c r="B633" s="51">
        <v>133.505</v>
      </c>
      <c r="C633" s="12">
        <f t="shared" si="820"/>
        <v>0.2273884689</v>
      </c>
      <c r="D633" s="12">
        <v>0.0528</v>
      </c>
      <c r="E633" s="39">
        <v>3.7</v>
      </c>
      <c r="F633" s="40">
        <v>12.0</v>
      </c>
      <c r="G633" s="41">
        <v>110.0</v>
      </c>
      <c r="H633" s="42">
        <v>0.018</v>
      </c>
      <c r="I633" s="42">
        <v>0.2478118532</v>
      </c>
      <c r="J633" s="43">
        <v>3.004</v>
      </c>
      <c r="K633" s="44">
        <v>0.1</v>
      </c>
      <c r="L633" s="45">
        <v>0.1</v>
      </c>
      <c r="M633" s="46">
        <v>1.0</v>
      </c>
      <c r="N633" s="35"/>
      <c r="O633" s="39">
        <f t="shared" si="821"/>
        <v>0.00004442261128</v>
      </c>
      <c r="P633" s="40">
        <f t="shared" si="822"/>
        <v>0.0001440733339</v>
      </c>
      <c r="Q633" s="41">
        <f t="shared" si="823"/>
        <v>0.001320672227</v>
      </c>
      <c r="R633" s="42">
        <f t="shared" si="824"/>
        <v>777.9960029</v>
      </c>
      <c r="S633" s="42">
        <f t="shared" si="825"/>
        <v>10710.92396</v>
      </c>
      <c r="T633" s="43">
        <f t="shared" si="826"/>
        <v>129838.8885</v>
      </c>
      <c r="U633" s="44">
        <f t="shared" si="827"/>
        <v>1200.611116</v>
      </c>
      <c r="V633" s="48">
        <f t="shared" si="828"/>
        <v>1200.611116</v>
      </c>
      <c r="W633" s="49">
        <f t="shared" si="829"/>
        <v>12006.11116</v>
      </c>
      <c r="X633" s="35"/>
      <c r="Y633" s="12">
        <v>571.9</v>
      </c>
      <c r="Z633" s="39">
        <f t="shared" si="830"/>
        <v>0.4811608218</v>
      </c>
      <c r="AA633" s="40">
        <f t="shared" si="831"/>
        <v>1.560521584</v>
      </c>
      <c r="AB633" s="41">
        <f t="shared" si="832"/>
        <v>14.30478119</v>
      </c>
      <c r="AC633" s="42">
        <f t="shared" si="833"/>
        <v>8426816.554</v>
      </c>
      <c r="AD633" s="42">
        <f t="shared" si="834"/>
        <v>116014723.7</v>
      </c>
      <c r="AE633" s="43">
        <f t="shared" si="835"/>
        <v>1406342052</v>
      </c>
      <c r="AF633" s="44">
        <f t="shared" si="836"/>
        <v>13004346.53</v>
      </c>
      <c r="AG633" s="48">
        <f t="shared" si="837"/>
        <v>13004346.53</v>
      </c>
      <c r="AH633" s="49">
        <f t="shared" si="838"/>
        <v>130043465.3</v>
      </c>
    </row>
    <row r="634" ht="13.5" customHeight="1">
      <c r="A634" s="47" t="s">
        <v>121</v>
      </c>
      <c r="B634" s="51">
        <v>7.27</v>
      </c>
      <c r="C634" s="12">
        <f t="shared" si="820"/>
        <v>0.01238241391</v>
      </c>
      <c r="D634" s="12">
        <v>0.0528</v>
      </c>
      <c r="E634" s="39">
        <v>1.0</v>
      </c>
      <c r="F634" s="40">
        <v>24.0</v>
      </c>
      <c r="G634" s="41">
        <v>2200.0</v>
      </c>
      <c r="H634" s="42">
        <v>0.3</v>
      </c>
      <c r="I634" s="42">
        <v>9.305266939500001</v>
      </c>
      <c r="J634" s="43">
        <v>851.554</v>
      </c>
      <c r="K634" s="44">
        <v>3.3</v>
      </c>
      <c r="L634" s="48">
        <v>10.0</v>
      </c>
      <c r="M634" s="49">
        <v>16.9</v>
      </c>
      <c r="N634" s="35"/>
      <c r="O634" s="39">
        <f t="shared" si="821"/>
        <v>0.0000006537914543</v>
      </c>
      <c r="P634" s="40">
        <f t="shared" si="822"/>
        <v>0.0000156909949</v>
      </c>
      <c r="Q634" s="41">
        <f t="shared" si="823"/>
        <v>0.001438341199</v>
      </c>
      <c r="R634" s="42">
        <f t="shared" si="824"/>
        <v>706.0947706</v>
      </c>
      <c r="S634" s="42">
        <f t="shared" si="825"/>
        <v>21901.33442</v>
      </c>
      <c r="T634" s="43">
        <f t="shared" si="826"/>
        <v>2004259.421</v>
      </c>
      <c r="U634" s="44">
        <f t="shared" si="827"/>
        <v>2157.511799</v>
      </c>
      <c r="V634" s="48">
        <f t="shared" si="828"/>
        <v>6537.914543</v>
      </c>
      <c r="W634" s="49">
        <f t="shared" si="829"/>
        <v>11049.07558</v>
      </c>
      <c r="X634" s="35"/>
      <c r="Y634" s="12">
        <v>571.9</v>
      </c>
      <c r="Z634" s="39">
        <f t="shared" si="830"/>
        <v>0.007081502513</v>
      </c>
      <c r="AA634" s="40">
        <f t="shared" si="831"/>
        <v>0.1699560603</v>
      </c>
      <c r="AB634" s="41">
        <f t="shared" si="832"/>
        <v>15.57930553</v>
      </c>
      <c r="AC634" s="42">
        <f t="shared" si="833"/>
        <v>7648022.714</v>
      </c>
      <c r="AD634" s="42">
        <f t="shared" si="834"/>
        <v>237222976.4</v>
      </c>
      <c r="AE634" s="43">
        <f t="shared" si="835"/>
        <v>21709014448</v>
      </c>
      <c r="AF634" s="44">
        <f t="shared" si="836"/>
        <v>23368958.29</v>
      </c>
      <c r="AG634" s="48">
        <f t="shared" si="837"/>
        <v>70815025.13</v>
      </c>
      <c r="AH634" s="49">
        <f t="shared" si="838"/>
        <v>119677392.5</v>
      </c>
    </row>
    <row r="635" ht="13.5" customHeight="1">
      <c r="A635" s="47" t="s">
        <v>122</v>
      </c>
      <c r="B635" s="51">
        <v>7.335</v>
      </c>
      <c r="C635" s="12">
        <f t="shared" si="820"/>
        <v>0.01249312325</v>
      </c>
      <c r="D635" s="12">
        <v>0.0528</v>
      </c>
      <c r="E635" s="39">
        <v>130.0</v>
      </c>
      <c r="F635" s="40">
        <v>230.0</v>
      </c>
      <c r="G635" s="50">
        <v>420.0</v>
      </c>
      <c r="H635" s="42">
        <v>20.0</v>
      </c>
      <c r="I635" s="42">
        <v>35.2904137931</v>
      </c>
      <c r="J635" s="43">
        <v>65.554</v>
      </c>
      <c r="K635" s="44">
        <v>13.0</v>
      </c>
      <c r="L635" s="48">
        <v>500.0</v>
      </c>
      <c r="M635" s="49">
        <v>810.0</v>
      </c>
      <c r="N635" s="35"/>
      <c r="O635" s="39">
        <f t="shared" si="821"/>
        <v>0.00008575279797</v>
      </c>
      <c r="P635" s="40">
        <f t="shared" si="822"/>
        <v>0.0001517164887</v>
      </c>
      <c r="Q635" s="41">
        <f t="shared" si="823"/>
        <v>0.0002770475011</v>
      </c>
      <c r="R635" s="42">
        <f t="shared" si="824"/>
        <v>47493.85733</v>
      </c>
      <c r="S635" s="42">
        <f t="shared" si="825"/>
        <v>83803.8939</v>
      </c>
      <c r="T635" s="43">
        <f t="shared" si="826"/>
        <v>155670.6162</v>
      </c>
      <c r="U635" s="44">
        <f t="shared" si="827"/>
        <v>8575.279797</v>
      </c>
      <c r="V635" s="48">
        <f t="shared" si="828"/>
        <v>329818.4537</v>
      </c>
      <c r="W635" s="49">
        <f t="shared" si="829"/>
        <v>534305.895</v>
      </c>
      <c r="X635" s="35"/>
      <c r="Y635" s="12">
        <v>571.9</v>
      </c>
      <c r="Z635" s="39">
        <f t="shared" si="830"/>
        <v>0.928826234</v>
      </c>
      <c r="AA635" s="40">
        <f t="shared" si="831"/>
        <v>1.643307953</v>
      </c>
      <c r="AB635" s="41">
        <f t="shared" si="832"/>
        <v>3.000823218</v>
      </c>
      <c r="AC635" s="42">
        <f t="shared" si="833"/>
        <v>514426837.3</v>
      </c>
      <c r="AD635" s="42">
        <f t="shared" si="834"/>
        <v>907716797.7</v>
      </c>
      <c r="AE635" s="43">
        <f t="shared" si="835"/>
        <v>1686136845</v>
      </c>
      <c r="AF635" s="44">
        <f t="shared" si="836"/>
        <v>92882623.4</v>
      </c>
      <c r="AG635" s="48">
        <f t="shared" si="837"/>
        <v>3572408592</v>
      </c>
      <c r="AH635" s="49">
        <f t="shared" si="838"/>
        <v>5787301920</v>
      </c>
    </row>
    <row r="636" ht="13.5" customHeight="1">
      <c r="A636" s="32" t="s">
        <v>123</v>
      </c>
      <c r="B636" s="51">
        <v>0.485</v>
      </c>
      <c r="C636" s="12">
        <f t="shared" si="820"/>
        <v>0.0008260620006</v>
      </c>
      <c r="D636" s="12">
        <v>0.0528</v>
      </c>
      <c r="E636" s="39">
        <v>7.0</v>
      </c>
      <c r="F636" s="40">
        <v>11.0</v>
      </c>
      <c r="G636" s="41">
        <v>56.0</v>
      </c>
      <c r="H636" s="42">
        <v>2.0E-4</v>
      </c>
      <c r="I636" s="42">
        <v>0.11828163270000001</v>
      </c>
      <c r="J636" s="43">
        <v>1.5552000000000001</v>
      </c>
      <c r="K636" s="44">
        <v>0.3</v>
      </c>
      <c r="L636" s="48">
        <v>1.0</v>
      </c>
      <c r="M636" s="49">
        <v>1.3</v>
      </c>
      <c r="N636" s="35"/>
      <c r="O636" s="39">
        <f t="shared" si="821"/>
        <v>0.0000003053125154</v>
      </c>
      <c r="P636" s="40">
        <f t="shared" si="822"/>
        <v>0.00000047977681</v>
      </c>
      <c r="Q636" s="41">
        <f t="shared" si="823"/>
        <v>0.000002442500123</v>
      </c>
      <c r="R636" s="42">
        <f t="shared" si="824"/>
        <v>0.03140357302</v>
      </c>
      <c r="S636" s="42">
        <f t="shared" si="825"/>
        <v>18.57232944</v>
      </c>
      <c r="T636" s="43">
        <f t="shared" si="826"/>
        <v>244.1941838</v>
      </c>
      <c r="U636" s="44">
        <f t="shared" si="827"/>
        <v>13.08482209</v>
      </c>
      <c r="V636" s="48">
        <f t="shared" si="828"/>
        <v>43.61607363</v>
      </c>
      <c r="W636" s="49">
        <f t="shared" si="829"/>
        <v>56.70089572</v>
      </c>
      <c r="X636" s="35"/>
      <c r="Y636" s="12">
        <v>571.9</v>
      </c>
      <c r="Z636" s="39">
        <f t="shared" si="830"/>
        <v>0.003306974007</v>
      </c>
      <c r="AA636" s="40">
        <f t="shared" si="831"/>
        <v>0.00519667344</v>
      </c>
      <c r="AB636" s="41">
        <f t="shared" si="832"/>
        <v>0.02645579206</v>
      </c>
      <c r="AC636" s="42">
        <f t="shared" si="833"/>
        <v>340.1458979</v>
      </c>
      <c r="AD636" s="42">
        <f t="shared" si="834"/>
        <v>201165.0608</v>
      </c>
      <c r="AE636" s="43">
        <f t="shared" si="835"/>
        <v>2644974.502</v>
      </c>
      <c r="AF636" s="44">
        <f t="shared" si="836"/>
        <v>141727.4574</v>
      </c>
      <c r="AG636" s="48">
        <f t="shared" si="837"/>
        <v>472424.8582</v>
      </c>
      <c r="AH636" s="49">
        <f t="shared" si="838"/>
        <v>614152.3156</v>
      </c>
    </row>
    <row r="637" ht="13.5" customHeight="1">
      <c r="A637" s="32" t="s">
        <v>124</v>
      </c>
      <c r="B637" s="51">
        <v>2.465</v>
      </c>
      <c r="C637" s="12">
        <f t="shared" si="820"/>
        <v>0.004198438828</v>
      </c>
      <c r="D637" s="12">
        <v>0.0528</v>
      </c>
      <c r="E637" s="39">
        <v>8.0</v>
      </c>
      <c r="F637" s="40">
        <v>12.0</v>
      </c>
      <c r="G637" s="41">
        <v>35.0</v>
      </c>
      <c r="H637" s="42">
        <v>2.0E-4</v>
      </c>
      <c r="I637" s="42">
        <v>0.11834814810000001</v>
      </c>
      <c r="J637" s="43">
        <v>1.5552000000000001</v>
      </c>
      <c r="K637" s="44">
        <v>0.3</v>
      </c>
      <c r="L637" s="48">
        <v>1.0</v>
      </c>
      <c r="M637" s="49">
        <v>1.3</v>
      </c>
      <c r="N637" s="35"/>
      <c r="O637" s="39">
        <f t="shared" si="821"/>
        <v>0.000001773420561</v>
      </c>
      <c r="P637" s="40">
        <f t="shared" si="822"/>
        <v>0.000002660130841</v>
      </c>
      <c r="Q637" s="41">
        <f t="shared" si="823"/>
        <v>0.000007758714954</v>
      </c>
      <c r="R637" s="42">
        <f t="shared" si="824"/>
        <v>0.1596078505</v>
      </c>
      <c r="S637" s="42">
        <f t="shared" si="825"/>
        <v>94.44646764</v>
      </c>
      <c r="T637" s="43">
        <f t="shared" si="826"/>
        <v>1241.110645</v>
      </c>
      <c r="U637" s="44">
        <f t="shared" si="827"/>
        <v>66.50327104</v>
      </c>
      <c r="V637" s="48">
        <f t="shared" si="828"/>
        <v>221.6775701</v>
      </c>
      <c r="W637" s="49">
        <f t="shared" si="829"/>
        <v>288.1808412</v>
      </c>
      <c r="X637" s="35"/>
      <c r="Y637" s="12">
        <v>571.9</v>
      </c>
      <c r="Z637" s="39">
        <f t="shared" si="830"/>
        <v>0.01920869733</v>
      </c>
      <c r="AA637" s="40">
        <f t="shared" si="831"/>
        <v>0.02881304599</v>
      </c>
      <c r="AB637" s="41">
        <f t="shared" si="832"/>
        <v>0.0840380508</v>
      </c>
      <c r="AC637" s="42">
        <f t="shared" si="833"/>
        <v>1728.782759</v>
      </c>
      <c r="AD637" s="42">
        <f t="shared" si="834"/>
        <v>1022991.19</v>
      </c>
      <c r="AE637" s="43">
        <f t="shared" si="835"/>
        <v>13443014.74</v>
      </c>
      <c r="AF637" s="44">
        <f t="shared" si="836"/>
        <v>720326.1497</v>
      </c>
      <c r="AG637" s="48">
        <f t="shared" si="837"/>
        <v>2401087.166</v>
      </c>
      <c r="AH637" s="49">
        <f t="shared" si="838"/>
        <v>3121413.315</v>
      </c>
    </row>
    <row r="638" ht="13.5" customHeight="1">
      <c r="A638" s="32" t="s">
        <v>125</v>
      </c>
      <c r="B638" s="51">
        <v>9.208</v>
      </c>
      <c r="C638" s="12">
        <f t="shared" si="820"/>
        <v>0.01568325547</v>
      </c>
      <c r="D638" s="12">
        <v>0.0528</v>
      </c>
      <c r="E638" s="39">
        <v>18.0</v>
      </c>
      <c r="F638" s="40">
        <v>48.0</v>
      </c>
      <c r="G638" s="41">
        <v>180.0</v>
      </c>
      <c r="H638" s="42">
        <v>0.0064</v>
      </c>
      <c r="I638" s="42">
        <v>0.17932592590000002</v>
      </c>
      <c r="J638" s="43">
        <v>1.857</v>
      </c>
      <c r="K638" s="44">
        <v>0.3</v>
      </c>
      <c r="L638" s="45">
        <v>10.0</v>
      </c>
      <c r="M638" s="46">
        <v>15.0</v>
      </c>
      <c r="N638" s="35"/>
      <c r="O638" s="39">
        <f t="shared" si="821"/>
        <v>0.000014905366</v>
      </c>
      <c r="P638" s="40">
        <f t="shared" si="822"/>
        <v>0.00003974764266</v>
      </c>
      <c r="Q638" s="41">
        <f t="shared" si="823"/>
        <v>0.00014905366</v>
      </c>
      <c r="R638" s="42">
        <f t="shared" si="824"/>
        <v>19.07886848</v>
      </c>
      <c r="S638" s="42">
        <f t="shared" si="825"/>
        <v>534.5837116</v>
      </c>
      <c r="T638" s="43">
        <f t="shared" si="826"/>
        <v>5535.852931</v>
      </c>
      <c r="U638" s="44">
        <f t="shared" si="827"/>
        <v>248.4227666</v>
      </c>
      <c r="V638" s="48">
        <f t="shared" si="828"/>
        <v>8280.758887</v>
      </c>
      <c r="W638" s="49">
        <f t="shared" si="829"/>
        <v>12421.13833</v>
      </c>
      <c r="X638" s="35"/>
      <c r="Y638" s="12">
        <v>571.9</v>
      </c>
      <c r="Z638" s="39">
        <f t="shared" si="830"/>
        <v>0.1614465684</v>
      </c>
      <c r="AA638" s="40">
        <f t="shared" si="831"/>
        <v>0.4305241825</v>
      </c>
      <c r="AB638" s="41">
        <f t="shared" si="832"/>
        <v>1.614465684</v>
      </c>
      <c r="AC638" s="42">
        <f t="shared" si="833"/>
        <v>206651.6076</v>
      </c>
      <c r="AD638" s="42">
        <f t="shared" si="834"/>
        <v>5790311.074</v>
      </c>
      <c r="AE638" s="43">
        <f t="shared" si="835"/>
        <v>59961255.52</v>
      </c>
      <c r="AF638" s="44">
        <f t="shared" si="836"/>
        <v>2690776.141</v>
      </c>
      <c r="AG638" s="48">
        <f t="shared" si="837"/>
        <v>89692538.02</v>
      </c>
      <c r="AH638" s="49">
        <f t="shared" si="838"/>
        <v>134538807</v>
      </c>
    </row>
    <row r="639" ht="13.5" customHeight="1">
      <c r="A639" s="32" t="s">
        <v>126</v>
      </c>
      <c r="B639" s="51">
        <v>0.0</v>
      </c>
      <c r="C639" s="12">
        <f t="shared" si="820"/>
        <v>0</v>
      </c>
      <c r="D639" s="12">
        <v>0.0528</v>
      </c>
      <c r="E639" s="39">
        <v>6.0</v>
      </c>
      <c r="F639" s="40">
        <v>38.0</v>
      </c>
      <c r="G639" s="41">
        <v>79.0</v>
      </c>
      <c r="H639" s="42">
        <v>0.0073</v>
      </c>
      <c r="I639" s="42">
        <v>0.4548123288</v>
      </c>
      <c r="J639" s="43">
        <v>2.313</v>
      </c>
      <c r="K639" s="44">
        <v>0.3</v>
      </c>
      <c r="L639" s="45">
        <v>2.5</v>
      </c>
      <c r="M639" s="46">
        <v>5.1</v>
      </c>
      <c r="N639" s="35"/>
      <c r="O639" s="39">
        <f t="shared" si="821"/>
        <v>0</v>
      </c>
      <c r="P639" s="40">
        <f t="shared" si="822"/>
        <v>0</v>
      </c>
      <c r="Q639" s="41">
        <f t="shared" si="823"/>
        <v>0</v>
      </c>
      <c r="R639" s="42">
        <f t="shared" si="824"/>
        <v>0</v>
      </c>
      <c r="S639" s="42">
        <f t="shared" si="825"/>
        <v>0</v>
      </c>
      <c r="T639" s="43">
        <f t="shared" si="826"/>
        <v>0</v>
      </c>
      <c r="U639" s="44">
        <f t="shared" si="827"/>
        <v>0</v>
      </c>
      <c r="V639" s="48">
        <f t="shared" si="828"/>
        <v>0</v>
      </c>
      <c r="W639" s="49">
        <f t="shared" si="829"/>
        <v>0</v>
      </c>
      <c r="X639" s="35"/>
      <c r="Y639" s="12">
        <v>571.9</v>
      </c>
      <c r="Z639" s="39">
        <f t="shared" si="830"/>
        <v>0</v>
      </c>
      <c r="AA639" s="40">
        <f t="shared" si="831"/>
        <v>0</v>
      </c>
      <c r="AB639" s="41">
        <f t="shared" si="832"/>
        <v>0</v>
      </c>
      <c r="AC639" s="42">
        <f t="shared" si="833"/>
        <v>0</v>
      </c>
      <c r="AD639" s="42">
        <f t="shared" si="834"/>
        <v>0</v>
      </c>
      <c r="AE639" s="43">
        <f t="shared" si="835"/>
        <v>0</v>
      </c>
      <c r="AF639" s="44">
        <f t="shared" si="836"/>
        <v>0</v>
      </c>
      <c r="AG639" s="48">
        <f t="shared" si="837"/>
        <v>0</v>
      </c>
      <c r="AH639" s="49">
        <f t="shared" si="838"/>
        <v>0</v>
      </c>
    </row>
    <row r="640" ht="13.5" customHeight="1">
      <c r="A640" s="32" t="s">
        <v>127</v>
      </c>
      <c r="B640" s="51">
        <v>0.0</v>
      </c>
      <c r="C640" s="12">
        <f t="shared" si="820"/>
        <v>0</v>
      </c>
      <c r="D640" s="12">
        <v>0.0528</v>
      </c>
      <c r="E640" s="52">
        <v>8.8</v>
      </c>
      <c r="F640" s="53">
        <v>27.0</v>
      </c>
      <c r="G640" s="54">
        <v>63.0</v>
      </c>
      <c r="H640" s="55">
        <v>0.118</v>
      </c>
      <c r="I640" s="55">
        <v>0.9284059041</v>
      </c>
      <c r="J640" s="56">
        <v>3.734</v>
      </c>
      <c r="K640" s="57">
        <v>7.8</v>
      </c>
      <c r="L640" s="58">
        <v>15.0</v>
      </c>
      <c r="M640" s="59">
        <v>19.3</v>
      </c>
      <c r="N640" s="35"/>
      <c r="O640" s="39">
        <f t="shared" si="821"/>
        <v>0</v>
      </c>
      <c r="P640" s="40">
        <f t="shared" si="822"/>
        <v>0</v>
      </c>
      <c r="Q640" s="41">
        <f t="shared" si="823"/>
        <v>0</v>
      </c>
      <c r="R640" s="42">
        <f t="shared" si="824"/>
        <v>0</v>
      </c>
      <c r="S640" s="42">
        <f t="shared" si="825"/>
        <v>0</v>
      </c>
      <c r="T640" s="43">
        <f t="shared" si="826"/>
        <v>0</v>
      </c>
      <c r="U640" s="44">
        <f t="shared" si="827"/>
        <v>0</v>
      </c>
      <c r="V640" s="48">
        <f t="shared" si="828"/>
        <v>0</v>
      </c>
      <c r="W640" s="49">
        <f t="shared" si="829"/>
        <v>0</v>
      </c>
      <c r="X640" s="35"/>
      <c r="Y640" s="12">
        <v>571.9</v>
      </c>
      <c r="Z640" s="39">
        <f t="shared" si="830"/>
        <v>0</v>
      </c>
      <c r="AA640" s="40">
        <f t="shared" si="831"/>
        <v>0</v>
      </c>
      <c r="AB640" s="41">
        <f t="shared" si="832"/>
        <v>0</v>
      </c>
      <c r="AC640" s="42">
        <f t="shared" si="833"/>
        <v>0</v>
      </c>
      <c r="AD640" s="42">
        <f t="shared" si="834"/>
        <v>0</v>
      </c>
      <c r="AE640" s="43">
        <f t="shared" si="835"/>
        <v>0</v>
      </c>
      <c r="AF640" s="44">
        <f t="shared" si="836"/>
        <v>0</v>
      </c>
      <c r="AG640" s="48">
        <f t="shared" si="837"/>
        <v>0</v>
      </c>
      <c r="AH640" s="49">
        <f t="shared" si="838"/>
        <v>0</v>
      </c>
    </row>
    <row r="641" ht="13.5" customHeight="1">
      <c r="A641" s="60" t="s">
        <v>90</v>
      </c>
      <c r="B641" s="61">
        <f>SUM(B630:B640)</f>
        <v>587.123</v>
      </c>
      <c r="C641" s="60"/>
      <c r="D641" s="60"/>
      <c r="E641" s="60"/>
      <c r="F641" s="60"/>
      <c r="G641" s="60"/>
      <c r="H641" s="60"/>
      <c r="I641" s="60"/>
      <c r="J641" s="60"/>
      <c r="K641" s="60"/>
      <c r="L641" s="60"/>
      <c r="M641" s="60"/>
      <c r="N641" s="60"/>
      <c r="O641" s="61">
        <f t="shared" ref="O641:W641" si="839">SUM(O630:O640)</f>
        <v>0.02384101767</v>
      </c>
      <c r="P641" s="61">
        <f t="shared" si="839"/>
        <v>0.02707753685</v>
      </c>
      <c r="Q641" s="61">
        <f t="shared" si="839"/>
        <v>0.03443916784</v>
      </c>
      <c r="R641" s="61">
        <f t="shared" si="839"/>
        <v>60332.79545</v>
      </c>
      <c r="S641" s="61">
        <f t="shared" si="839"/>
        <v>245829.7694</v>
      </c>
      <c r="T641" s="61">
        <f t="shared" si="839"/>
        <v>2754604.8</v>
      </c>
      <c r="U641" s="61">
        <f t="shared" si="839"/>
        <v>18422.88992</v>
      </c>
      <c r="V641" s="61">
        <f t="shared" si="839"/>
        <v>465507.5822</v>
      </c>
      <c r="W641" s="61">
        <f t="shared" si="839"/>
        <v>933233.0012</v>
      </c>
      <c r="X641" s="60"/>
      <c r="Y641" s="35"/>
      <c r="Z641" s="61">
        <f t="shared" ref="Z641:AH641" si="840">SUM(Z630:Z640)</f>
        <v>258.2325379</v>
      </c>
      <c r="AA641" s="61">
        <f t="shared" si="840"/>
        <v>293.2886994</v>
      </c>
      <c r="AB641" s="61">
        <f t="shared" si="840"/>
        <v>373.0257592</v>
      </c>
      <c r="AC641" s="61">
        <f t="shared" si="840"/>
        <v>653491017.4</v>
      </c>
      <c r="AD641" s="61">
        <f t="shared" si="840"/>
        <v>2662690249</v>
      </c>
      <c r="AE641" s="61">
        <f t="shared" si="840"/>
        <v>29836334944</v>
      </c>
      <c r="AF641" s="61">
        <f t="shared" si="840"/>
        <v>199546415.7</v>
      </c>
      <c r="AG641" s="61">
        <f t="shared" si="840"/>
        <v>5042117164</v>
      </c>
      <c r="AH641" s="61">
        <f t="shared" si="840"/>
        <v>10108256693</v>
      </c>
    </row>
    <row r="642" ht="13.5" customHeight="1">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c r="AA642" s="35"/>
      <c r="AB642" s="35"/>
      <c r="AC642" s="35"/>
      <c r="AD642" s="35"/>
      <c r="AE642" s="35"/>
      <c r="AF642" s="35"/>
      <c r="AG642" s="35"/>
      <c r="AH642" s="35"/>
    </row>
    <row r="643" ht="13.5" customHeight="1">
      <c r="A643" s="64" t="s">
        <v>55</v>
      </c>
      <c r="B643" s="35"/>
      <c r="C643" s="12"/>
      <c r="D643" s="12"/>
      <c r="E643" s="35"/>
      <c r="F643" s="35"/>
      <c r="G643" s="35"/>
      <c r="H643" s="35"/>
      <c r="I643" s="35"/>
      <c r="J643" s="35"/>
      <c r="K643" s="35"/>
      <c r="L643" s="35"/>
      <c r="M643" s="35"/>
      <c r="N643" s="35"/>
      <c r="O643" s="35"/>
      <c r="P643" s="35"/>
      <c r="Q643" s="35"/>
      <c r="R643" s="35"/>
      <c r="S643" s="35"/>
      <c r="T643" s="35"/>
      <c r="U643" s="35"/>
      <c r="V643" s="35"/>
      <c r="W643" s="35"/>
      <c r="X643" s="35"/>
      <c r="Y643" s="35"/>
      <c r="Z643" s="35"/>
      <c r="AA643" s="35"/>
      <c r="AB643" s="35"/>
      <c r="AC643" s="35"/>
      <c r="AD643" s="35"/>
      <c r="AE643" s="35"/>
      <c r="AF643" s="35"/>
      <c r="AG643" s="35"/>
      <c r="AH643" s="35"/>
    </row>
    <row r="644" ht="13.5" customHeight="1">
      <c r="A644" s="12" t="s">
        <v>105</v>
      </c>
      <c r="C644" s="12"/>
      <c r="D644" s="12"/>
      <c r="E644" s="36" t="s">
        <v>129</v>
      </c>
      <c r="F644" s="3"/>
      <c r="G644" s="4"/>
      <c r="H644" s="37" t="s">
        <v>130</v>
      </c>
      <c r="I644" s="3"/>
      <c r="J644" s="4"/>
      <c r="K644" s="38" t="s">
        <v>131</v>
      </c>
      <c r="L644" s="3"/>
      <c r="M644" s="4"/>
      <c r="N644" s="35"/>
      <c r="O644" s="36" t="s">
        <v>110</v>
      </c>
      <c r="P644" s="3"/>
      <c r="Q644" s="4"/>
      <c r="R644" s="37" t="s">
        <v>111</v>
      </c>
      <c r="S644" s="3"/>
      <c r="T644" s="4"/>
      <c r="U644" s="38" t="s">
        <v>112</v>
      </c>
      <c r="V644" s="3"/>
      <c r="W644" s="4"/>
      <c r="X644" s="35"/>
      <c r="Y644" s="35"/>
      <c r="Z644" s="36" t="s">
        <v>110</v>
      </c>
      <c r="AA644" s="3"/>
      <c r="AB644" s="4"/>
      <c r="AC644" s="37" t="s">
        <v>111</v>
      </c>
      <c r="AD644" s="3"/>
      <c r="AE644" s="4"/>
      <c r="AF644" s="38" t="s">
        <v>112</v>
      </c>
      <c r="AG644" s="3"/>
      <c r="AH644" s="4"/>
    </row>
    <row r="645" ht="13.5" customHeight="1">
      <c r="A645" s="12" t="s">
        <v>94</v>
      </c>
      <c r="B645" s="12" t="s">
        <v>114</v>
      </c>
      <c r="C645" s="12" t="s">
        <v>115</v>
      </c>
      <c r="D645" s="12"/>
      <c r="E645" s="39" t="s">
        <v>12</v>
      </c>
      <c r="F645" s="40" t="s">
        <v>13</v>
      </c>
      <c r="G645" s="41" t="s">
        <v>14</v>
      </c>
      <c r="H645" s="42" t="s">
        <v>12</v>
      </c>
      <c r="I645" s="42" t="s">
        <v>13</v>
      </c>
      <c r="J645" s="43" t="s">
        <v>14</v>
      </c>
      <c r="K645" s="44" t="s">
        <v>12</v>
      </c>
      <c r="L645" s="45" t="s">
        <v>116</v>
      </c>
      <c r="M645" s="46" t="s">
        <v>14</v>
      </c>
      <c r="N645" s="35"/>
      <c r="O645" s="39" t="s">
        <v>12</v>
      </c>
      <c r="P645" s="40" t="s">
        <v>13</v>
      </c>
      <c r="Q645" s="41" t="s">
        <v>14</v>
      </c>
      <c r="R645" s="42" t="s">
        <v>12</v>
      </c>
      <c r="S645" s="42" t="s">
        <v>13</v>
      </c>
      <c r="T645" s="43" t="s">
        <v>14</v>
      </c>
      <c r="U645" s="44" t="s">
        <v>12</v>
      </c>
      <c r="V645" s="45" t="s">
        <v>116</v>
      </c>
      <c r="W645" s="46" t="s">
        <v>14</v>
      </c>
      <c r="X645" s="35"/>
      <c r="Y645" s="35"/>
      <c r="Z645" s="39" t="s">
        <v>12</v>
      </c>
      <c r="AA645" s="40" t="s">
        <v>13</v>
      </c>
      <c r="AB645" s="41" t="s">
        <v>14</v>
      </c>
      <c r="AC645" s="42" t="s">
        <v>12</v>
      </c>
      <c r="AD645" s="42" t="s">
        <v>13</v>
      </c>
      <c r="AE645" s="43" t="s">
        <v>14</v>
      </c>
      <c r="AF645" s="44" t="s">
        <v>12</v>
      </c>
      <c r="AG645" s="45" t="s">
        <v>116</v>
      </c>
      <c r="AH645" s="46" t="s">
        <v>14</v>
      </c>
    </row>
    <row r="646" ht="13.5" customHeight="1">
      <c r="A646" s="47" t="s">
        <v>117</v>
      </c>
      <c r="B646" s="51">
        <v>29.144</v>
      </c>
      <c r="C646" s="12">
        <f t="shared" ref="C646:C656" si="841">B646/$B$657</f>
        <v>0.08697183204</v>
      </c>
      <c r="D646" s="12">
        <v>0.0528</v>
      </c>
      <c r="E646" s="39">
        <v>740.0</v>
      </c>
      <c r="F646" s="40">
        <v>820.0</v>
      </c>
      <c r="G646" s="41">
        <v>910.0</v>
      </c>
      <c r="H646" s="42">
        <v>0.079</v>
      </c>
      <c r="I646" s="42">
        <v>1.1480588235000002</v>
      </c>
      <c r="J646" s="43">
        <v>3.654</v>
      </c>
      <c r="K646" s="44">
        <v>0.2</v>
      </c>
      <c r="L646" s="48">
        <v>5.0</v>
      </c>
      <c r="M646" s="49">
        <v>15.0</v>
      </c>
      <c r="N646" s="35"/>
      <c r="O646" s="39">
        <f t="shared" ref="O646:O656" si="842">C646*D646*E646*10^(-3)</f>
        <v>0.003398163421</v>
      </c>
      <c r="P646" s="40">
        <f t="shared" ref="P646:P656" si="843">C646*D646*F646*10^(-3)</f>
        <v>0.00376553244</v>
      </c>
      <c r="Q646" s="41">
        <f t="shared" ref="Q646:Q656" si="844">C646*D646*G646*10^(-3)</f>
        <v>0.004178822586</v>
      </c>
      <c r="R646" s="42">
        <f t="shared" ref="R646:R656" si="845">(C646*D646*H646*3.6*10^(-3))*10^(9)</f>
        <v>1305.996861</v>
      </c>
      <c r="S646" s="42">
        <f t="shared" ref="S646:S656" si="846">(C646*D646*I646*3.6*10^(-3))*10^(9)</f>
        <v>18979.25594</v>
      </c>
      <c r="T646" s="43">
        <f t="shared" ref="T646:T656" si="847">(C646*D646*J646*3.6*10^(-3))*10^(9)</f>
        <v>60406.48772</v>
      </c>
      <c r="U646" s="44">
        <f t="shared" ref="U646:U656" si="848">C646*D646*10^(-3)*K646*10^9</f>
        <v>918.4225463</v>
      </c>
      <c r="V646" s="48">
        <f t="shared" ref="V646:V656" si="849">C646*D646*10^(-3)*L646*10^9</f>
        <v>22960.56366</v>
      </c>
      <c r="W646" s="49">
        <f t="shared" ref="W646:W656" si="850">C646*D646*10^(-3)*M646*10^9</f>
        <v>68881.69097</v>
      </c>
      <c r="X646" s="35"/>
      <c r="Y646" s="12">
        <v>290.1</v>
      </c>
      <c r="Z646" s="39">
        <f t="shared" ref="Z646:Z656" si="851">C646*Y646*E646*10^(-3)</f>
        <v>18.67059107</v>
      </c>
      <c r="AA646" s="40">
        <f t="shared" ref="AA646:AA656" si="852">C646*Y646*F646*10^(-3)</f>
        <v>20.68903335</v>
      </c>
      <c r="AB646" s="41">
        <f t="shared" ref="AB646:AB656" si="853">C646*Y646*G646*10^(-3)</f>
        <v>22.95978091</v>
      </c>
      <c r="AC646" s="42">
        <f t="shared" ref="AC646:AC656" si="854">(C646*Y646*H646*3.6*10^(-3))*10^(9)</f>
        <v>7175562.298</v>
      </c>
      <c r="AD646" s="42">
        <f t="shared" ref="AD646:AD656" si="855">(C646*Y646*I646*3.6*10^(-3))*10^(9)</f>
        <v>104278071</v>
      </c>
      <c r="AE646" s="43">
        <f t="shared" ref="AE646:AE656" si="856">(C646*Y646*J646*3.6*10^(-3))*10^(9)</f>
        <v>331892463.8</v>
      </c>
      <c r="AF646" s="44">
        <f t="shared" ref="AF646:AF656" si="857">C646*Y646*10^(-3)*K646*10^9</f>
        <v>5046105.695</v>
      </c>
      <c r="AG646" s="48">
        <f t="shared" ref="AG646:AG656" si="858">C646*Y646*10^(-3)*L646*10^9</f>
        <v>126152642.4</v>
      </c>
      <c r="AH646" s="49">
        <f t="shared" ref="AH646:AH656" si="859">C646*Y646*10^(-3)*M646*10^9</f>
        <v>378457927.1</v>
      </c>
    </row>
    <row r="647" ht="13.5" customHeight="1">
      <c r="A647" s="47" t="s">
        <v>118</v>
      </c>
      <c r="B647" s="51">
        <v>35.159</v>
      </c>
      <c r="C647" s="12">
        <f t="shared" si="841"/>
        <v>0.1049218584</v>
      </c>
      <c r="D647" s="12">
        <v>0.0528</v>
      </c>
      <c r="E647" s="39">
        <v>657.0</v>
      </c>
      <c r="F647" s="40">
        <v>702.0</v>
      </c>
      <c r="G647" s="41">
        <v>866.0</v>
      </c>
      <c r="H647" s="42">
        <v>0.214</v>
      </c>
      <c r="I647" s="42">
        <v>0.82</v>
      </c>
      <c r="J647" s="43">
        <v>2.7439999999999998</v>
      </c>
      <c r="K647" s="44">
        <v>0.1</v>
      </c>
      <c r="L647" s="45">
        <v>0.4</v>
      </c>
      <c r="M647" s="46">
        <v>0.6</v>
      </c>
      <c r="N647" s="35"/>
      <c r="O647" s="39">
        <f t="shared" si="842"/>
        <v>0.003639697301</v>
      </c>
      <c r="P647" s="40">
        <f t="shared" si="843"/>
        <v>0.003888991636</v>
      </c>
      <c r="Q647" s="41">
        <f t="shared" si="844"/>
        <v>0.004797530993</v>
      </c>
      <c r="R647" s="42">
        <f t="shared" si="845"/>
        <v>4267.919027</v>
      </c>
      <c r="S647" s="42">
        <f t="shared" si="846"/>
        <v>16353.70842</v>
      </c>
      <c r="T647" s="43">
        <f t="shared" si="847"/>
        <v>54725.09257</v>
      </c>
      <c r="U647" s="44">
        <f t="shared" si="848"/>
        <v>553.9874126</v>
      </c>
      <c r="V647" s="48">
        <f t="shared" si="849"/>
        <v>2215.94965</v>
      </c>
      <c r="W647" s="49">
        <f t="shared" si="850"/>
        <v>3323.924476</v>
      </c>
      <c r="X647" s="35"/>
      <c r="Y647" s="12">
        <v>290.1</v>
      </c>
      <c r="Z647" s="39">
        <f t="shared" si="851"/>
        <v>19.99765506</v>
      </c>
      <c r="AA647" s="40">
        <f t="shared" si="852"/>
        <v>21.36735746</v>
      </c>
      <c r="AB647" s="41">
        <f t="shared" si="853"/>
        <v>26.35916176</v>
      </c>
      <c r="AC647" s="42">
        <f t="shared" si="854"/>
        <v>23449305.11</v>
      </c>
      <c r="AD647" s="42">
        <f t="shared" si="855"/>
        <v>89852477.51</v>
      </c>
      <c r="AE647" s="43">
        <f t="shared" si="856"/>
        <v>300677071.1</v>
      </c>
      <c r="AF647" s="44">
        <f t="shared" si="857"/>
        <v>3043783.114</v>
      </c>
      <c r="AG647" s="48">
        <f t="shared" si="858"/>
        <v>12175132.45</v>
      </c>
      <c r="AH647" s="49">
        <f t="shared" si="859"/>
        <v>18262698.68</v>
      </c>
    </row>
    <row r="648" ht="13.5" customHeight="1">
      <c r="A648" s="47" t="s">
        <v>119</v>
      </c>
      <c r="B648" s="51">
        <v>202.424</v>
      </c>
      <c r="C648" s="12">
        <f t="shared" si="841"/>
        <v>0.6040758348</v>
      </c>
      <c r="D648" s="12">
        <v>0.0528</v>
      </c>
      <c r="E648" s="39">
        <v>410.0</v>
      </c>
      <c r="F648" s="40">
        <v>490.0</v>
      </c>
      <c r="G648" s="41">
        <v>650.0</v>
      </c>
      <c r="H648" s="42">
        <v>0.076</v>
      </c>
      <c r="I648" s="42">
        <v>0.5820000000000001</v>
      </c>
      <c r="J648" s="43">
        <v>2.794</v>
      </c>
      <c r="K648" s="44">
        <v>0.1</v>
      </c>
      <c r="L648" s="45">
        <v>0.2</v>
      </c>
      <c r="M648" s="46">
        <v>1.0</v>
      </c>
      <c r="N648" s="35"/>
      <c r="O648" s="39">
        <f t="shared" si="842"/>
        <v>0.01307703367</v>
      </c>
      <c r="P648" s="40">
        <f t="shared" si="843"/>
        <v>0.01562865</v>
      </c>
      <c r="Q648" s="41">
        <f t="shared" si="844"/>
        <v>0.02073188265</v>
      </c>
      <c r="R648" s="42">
        <f t="shared" si="845"/>
        <v>8726.527835</v>
      </c>
      <c r="S648" s="42">
        <f t="shared" si="846"/>
        <v>66826.83158</v>
      </c>
      <c r="T648" s="43">
        <f t="shared" si="847"/>
        <v>320814.7207</v>
      </c>
      <c r="U648" s="44">
        <f t="shared" si="848"/>
        <v>3189.520408</v>
      </c>
      <c r="V648" s="48">
        <f t="shared" si="849"/>
        <v>6379.040815</v>
      </c>
      <c r="W648" s="49">
        <f t="shared" si="850"/>
        <v>31895.20408</v>
      </c>
      <c r="X648" s="35"/>
      <c r="Y648" s="12">
        <v>290.1</v>
      </c>
      <c r="Z648" s="39">
        <f t="shared" si="851"/>
        <v>71.84938386</v>
      </c>
      <c r="AA648" s="40">
        <f t="shared" si="852"/>
        <v>85.86877584</v>
      </c>
      <c r="AB648" s="41">
        <f t="shared" si="853"/>
        <v>113.9075598</v>
      </c>
      <c r="AC648" s="42">
        <f t="shared" si="854"/>
        <v>47946320.55</v>
      </c>
      <c r="AD648" s="42">
        <f t="shared" si="855"/>
        <v>367167875.8</v>
      </c>
      <c r="AE648" s="43">
        <f t="shared" si="856"/>
        <v>1762658153</v>
      </c>
      <c r="AF648" s="44">
        <f t="shared" si="857"/>
        <v>17524239.97</v>
      </c>
      <c r="AG648" s="48">
        <f t="shared" si="858"/>
        <v>35048479.93</v>
      </c>
      <c r="AH648" s="49">
        <f t="shared" si="859"/>
        <v>175242399.7</v>
      </c>
    </row>
    <row r="649" ht="13.5" customHeight="1">
      <c r="A649" s="47" t="s">
        <v>120</v>
      </c>
      <c r="B649" s="51">
        <v>13.675</v>
      </c>
      <c r="C649" s="12">
        <f t="shared" si="841"/>
        <v>0.04080907916</v>
      </c>
      <c r="D649" s="12">
        <v>0.0528</v>
      </c>
      <c r="E649" s="39">
        <v>3.7</v>
      </c>
      <c r="F649" s="40">
        <v>12.0</v>
      </c>
      <c r="G649" s="41">
        <v>110.0</v>
      </c>
      <c r="H649" s="42">
        <v>0.018</v>
      </c>
      <c r="I649" s="42">
        <v>0.2478118532</v>
      </c>
      <c r="J649" s="43">
        <v>3.004</v>
      </c>
      <c r="K649" s="44">
        <v>0.1</v>
      </c>
      <c r="L649" s="45">
        <v>0.1</v>
      </c>
      <c r="M649" s="46">
        <v>1.0</v>
      </c>
      <c r="N649" s="35"/>
      <c r="O649" s="39">
        <f t="shared" si="842"/>
        <v>0.000007972461705</v>
      </c>
      <c r="P649" s="40">
        <f t="shared" si="843"/>
        <v>0.00002585663256</v>
      </c>
      <c r="Q649" s="41">
        <f t="shared" si="844"/>
        <v>0.0002370191318</v>
      </c>
      <c r="R649" s="42">
        <f t="shared" si="845"/>
        <v>139.6258158</v>
      </c>
      <c r="S649" s="42">
        <f t="shared" si="846"/>
        <v>1922.274009</v>
      </c>
      <c r="T649" s="43">
        <f t="shared" si="847"/>
        <v>23301.99726</v>
      </c>
      <c r="U649" s="44">
        <f t="shared" si="848"/>
        <v>215.471938</v>
      </c>
      <c r="V649" s="48">
        <f t="shared" si="849"/>
        <v>215.471938</v>
      </c>
      <c r="W649" s="49">
        <f t="shared" si="850"/>
        <v>2154.71938</v>
      </c>
      <c r="X649" s="35"/>
      <c r="Y649" s="12">
        <v>290.1</v>
      </c>
      <c r="Z649" s="39">
        <f t="shared" si="851"/>
        <v>0.0438032413</v>
      </c>
      <c r="AA649" s="40">
        <f t="shared" si="852"/>
        <v>0.1420645664</v>
      </c>
      <c r="AB649" s="41">
        <f t="shared" si="853"/>
        <v>1.302258525</v>
      </c>
      <c r="AC649" s="42">
        <f t="shared" si="854"/>
        <v>767148.6584</v>
      </c>
      <c r="AD649" s="42">
        <f t="shared" si="855"/>
        <v>10561585.04</v>
      </c>
      <c r="AE649" s="43">
        <f t="shared" si="856"/>
        <v>128028587.2</v>
      </c>
      <c r="AF649" s="44">
        <f t="shared" si="857"/>
        <v>1183871.386</v>
      </c>
      <c r="AG649" s="48">
        <f t="shared" si="858"/>
        <v>1183871.386</v>
      </c>
      <c r="AH649" s="49">
        <f t="shared" si="859"/>
        <v>11838713.86</v>
      </c>
    </row>
    <row r="650" ht="13.5" customHeight="1">
      <c r="A650" s="47" t="s">
        <v>121</v>
      </c>
      <c r="B650" s="51">
        <v>32.636</v>
      </c>
      <c r="C650" s="12">
        <f t="shared" si="841"/>
        <v>0.09739269525</v>
      </c>
      <c r="D650" s="12">
        <v>0.0528</v>
      </c>
      <c r="E650" s="39">
        <v>1.0</v>
      </c>
      <c r="F650" s="40">
        <v>24.0</v>
      </c>
      <c r="G650" s="41">
        <v>2200.0</v>
      </c>
      <c r="H650" s="42">
        <v>0.3</v>
      </c>
      <c r="I650" s="42">
        <v>9.305266939500001</v>
      </c>
      <c r="J650" s="43">
        <v>851.554</v>
      </c>
      <c r="K650" s="44">
        <v>3.3</v>
      </c>
      <c r="L650" s="48">
        <v>10.0</v>
      </c>
      <c r="M650" s="49">
        <v>16.9</v>
      </c>
      <c r="N650" s="35"/>
      <c r="O650" s="39">
        <f t="shared" si="842"/>
        <v>0.000005142334309</v>
      </c>
      <c r="P650" s="40">
        <f t="shared" si="843"/>
        <v>0.0001234160234</v>
      </c>
      <c r="Q650" s="41">
        <f t="shared" si="844"/>
        <v>0.01131313548</v>
      </c>
      <c r="R650" s="42">
        <f t="shared" si="845"/>
        <v>5553.721054</v>
      </c>
      <c r="S650" s="42">
        <f t="shared" si="846"/>
        <v>172262.8564</v>
      </c>
      <c r="T650" s="43">
        <f t="shared" si="847"/>
        <v>15764311.26</v>
      </c>
      <c r="U650" s="44">
        <f t="shared" si="848"/>
        <v>16969.70322</v>
      </c>
      <c r="V650" s="48">
        <f t="shared" si="849"/>
        <v>51423.34309</v>
      </c>
      <c r="W650" s="49">
        <f t="shared" si="850"/>
        <v>86905.44982</v>
      </c>
      <c r="X650" s="35"/>
      <c r="Y650" s="12">
        <v>290.1</v>
      </c>
      <c r="Z650" s="39">
        <f t="shared" si="851"/>
        <v>0.02825362089</v>
      </c>
      <c r="AA650" s="40">
        <f t="shared" si="852"/>
        <v>0.6780869014</v>
      </c>
      <c r="AB650" s="41">
        <f t="shared" si="853"/>
        <v>62.15796596</v>
      </c>
      <c r="AC650" s="42">
        <f t="shared" si="854"/>
        <v>30513910.56</v>
      </c>
      <c r="AD650" s="42">
        <f t="shared" si="855"/>
        <v>946466943.9</v>
      </c>
      <c r="AE650" s="43">
        <f t="shared" si="856"/>
        <v>86614141986</v>
      </c>
      <c r="AF650" s="44">
        <f t="shared" si="857"/>
        <v>93236948.94</v>
      </c>
      <c r="AG650" s="48">
        <f t="shared" si="858"/>
        <v>282536208.9</v>
      </c>
      <c r="AH650" s="49">
        <f t="shared" si="859"/>
        <v>477486193.1</v>
      </c>
    </row>
    <row r="651" ht="13.5" customHeight="1">
      <c r="A651" s="47" t="s">
        <v>122</v>
      </c>
      <c r="B651" s="51">
        <v>2.045</v>
      </c>
      <c r="C651" s="12">
        <f t="shared" si="841"/>
        <v>0.006102710558</v>
      </c>
      <c r="D651" s="12">
        <v>0.0528</v>
      </c>
      <c r="E651" s="39">
        <v>130.0</v>
      </c>
      <c r="F651" s="40">
        <v>230.0</v>
      </c>
      <c r="G651" s="50">
        <v>420.0</v>
      </c>
      <c r="H651" s="42">
        <v>20.0</v>
      </c>
      <c r="I651" s="42">
        <v>35.2904137931</v>
      </c>
      <c r="J651" s="43">
        <v>65.554</v>
      </c>
      <c r="K651" s="44">
        <v>13.0</v>
      </c>
      <c r="L651" s="48">
        <v>500.0</v>
      </c>
      <c r="M651" s="49">
        <v>810.0</v>
      </c>
      <c r="N651" s="35"/>
      <c r="O651" s="39">
        <f t="shared" si="842"/>
        <v>0.00004188900527</v>
      </c>
      <c r="P651" s="40">
        <f t="shared" si="843"/>
        <v>0.00007411131702</v>
      </c>
      <c r="Q651" s="41">
        <f t="shared" si="844"/>
        <v>0.0001353337093</v>
      </c>
      <c r="R651" s="42">
        <f t="shared" si="845"/>
        <v>23200.06446</v>
      </c>
      <c r="S651" s="42">
        <f t="shared" si="846"/>
        <v>40936.99374</v>
      </c>
      <c r="T651" s="43">
        <f t="shared" si="847"/>
        <v>76042.85128</v>
      </c>
      <c r="U651" s="44">
        <f t="shared" si="848"/>
        <v>4188.900527</v>
      </c>
      <c r="V651" s="48">
        <f t="shared" si="849"/>
        <v>161111.5587</v>
      </c>
      <c r="W651" s="49">
        <f t="shared" si="850"/>
        <v>261000.7252</v>
      </c>
      <c r="X651" s="35"/>
      <c r="Y651" s="12">
        <v>290.1</v>
      </c>
      <c r="Z651" s="39">
        <f t="shared" si="851"/>
        <v>0.2301515233</v>
      </c>
      <c r="AA651" s="40">
        <f t="shared" si="852"/>
        <v>0.4071911566</v>
      </c>
      <c r="AB651" s="41">
        <f t="shared" si="853"/>
        <v>0.7435664599</v>
      </c>
      <c r="AC651" s="42">
        <f t="shared" si="854"/>
        <v>127468536</v>
      </c>
      <c r="AD651" s="42">
        <f t="shared" si="855"/>
        <v>224920869</v>
      </c>
      <c r="AE651" s="43">
        <f t="shared" si="856"/>
        <v>417803620.4</v>
      </c>
      <c r="AF651" s="44">
        <f t="shared" si="857"/>
        <v>23015152.33</v>
      </c>
      <c r="AG651" s="48">
        <f t="shared" si="858"/>
        <v>885198166.5</v>
      </c>
      <c r="AH651" s="49">
        <f t="shared" si="859"/>
        <v>1434021030</v>
      </c>
    </row>
    <row r="652" ht="13.5" customHeight="1">
      <c r="A652" s="32" t="s">
        <v>123</v>
      </c>
      <c r="B652" s="51">
        <v>0.0</v>
      </c>
      <c r="C652" s="12">
        <f t="shared" si="841"/>
        <v>0</v>
      </c>
      <c r="D652" s="12">
        <v>0.0528</v>
      </c>
      <c r="E652" s="39">
        <v>7.0</v>
      </c>
      <c r="F652" s="40">
        <v>11.0</v>
      </c>
      <c r="G652" s="41">
        <v>56.0</v>
      </c>
      <c r="H652" s="42">
        <v>2.0E-4</v>
      </c>
      <c r="I652" s="42">
        <v>0.11828163270000001</v>
      </c>
      <c r="J652" s="43">
        <v>1.5552000000000001</v>
      </c>
      <c r="K652" s="44">
        <v>0.3</v>
      </c>
      <c r="L652" s="48">
        <v>1.0</v>
      </c>
      <c r="M652" s="49">
        <v>1.3</v>
      </c>
      <c r="N652" s="35"/>
      <c r="O652" s="39">
        <f t="shared" si="842"/>
        <v>0</v>
      </c>
      <c r="P652" s="40">
        <f t="shared" si="843"/>
        <v>0</v>
      </c>
      <c r="Q652" s="41">
        <f t="shared" si="844"/>
        <v>0</v>
      </c>
      <c r="R652" s="42">
        <f t="shared" si="845"/>
        <v>0</v>
      </c>
      <c r="S652" s="42">
        <f t="shared" si="846"/>
        <v>0</v>
      </c>
      <c r="T652" s="43">
        <f t="shared" si="847"/>
        <v>0</v>
      </c>
      <c r="U652" s="44">
        <f t="shared" si="848"/>
        <v>0</v>
      </c>
      <c r="V652" s="48">
        <f t="shared" si="849"/>
        <v>0</v>
      </c>
      <c r="W652" s="49">
        <f t="shared" si="850"/>
        <v>0</v>
      </c>
      <c r="X652" s="35"/>
      <c r="Y652" s="12">
        <v>290.1</v>
      </c>
      <c r="Z652" s="39">
        <f t="shared" si="851"/>
        <v>0</v>
      </c>
      <c r="AA652" s="40">
        <f t="shared" si="852"/>
        <v>0</v>
      </c>
      <c r="AB652" s="41">
        <f t="shared" si="853"/>
        <v>0</v>
      </c>
      <c r="AC652" s="42">
        <f t="shared" si="854"/>
        <v>0</v>
      </c>
      <c r="AD652" s="42">
        <f t="shared" si="855"/>
        <v>0</v>
      </c>
      <c r="AE652" s="43">
        <f t="shared" si="856"/>
        <v>0</v>
      </c>
      <c r="AF652" s="44">
        <f t="shared" si="857"/>
        <v>0</v>
      </c>
      <c r="AG652" s="48">
        <f t="shared" si="858"/>
        <v>0</v>
      </c>
      <c r="AH652" s="49">
        <f t="shared" si="859"/>
        <v>0</v>
      </c>
    </row>
    <row r="653" ht="13.5" customHeight="1">
      <c r="A653" s="32" t="s">
        <v>124</v>
      </c>
      <c r="B653" s="51">
        <v>12.875</v>
      </c>
      <c r="C653" s="12">
        <f t="shared" si="841"/>
        <v>0.03842171073</v>
      </c>
      <c r="D653" s="12">
        <v>0.0528</v>
      </c>
      <c r="E653" s="39">
        <v>8.0</v>
      </c>
      <c r="F653" s="40">
        <v>12.0</v>
      </c>
      <c r="G653" s="41">
        <v>35.0</v>
      </c>
      <c r="H653" s="42">
        <v>2.0E-4</v>
      </c>
      <c r="I653" s="42">
        <v>0.11834814810000001</v>
      </c>
      <c r="J653" s="43">
        <v>1.5552000000000001</v>
      </c>
      <c r="K653" s="44">
        <v>0.3</v>
      </c>
      <c r="L653" s="48">
        <v>1.0</v>
      </c>
      <c r="M653" s="49">
        <v>1.3</v>
      </c>
      <c r="N653" s="35"/>
      <c r="O653" s="39">
        <f t="shared" si="842"/>
        <v>0.00001622933061</v>
      </c>
      <c r="P653" s="40">
        <f t="shared" si="843"/>
        <v>0.00002434399592</v>
      </c>
      <c r="Q653" s="41">
        <f t="shared" si="844"/>
        <v>0.00007100332143</v>
      </c>
      <c r="R653" s="42">
        <f t="shared" si="845"/>
        <v>1.460639755</v>
      </c>
      <c r="S653" s="42">
        <f t="shared" si="846"/>
        <v>864.3200503</v>
      </c>
      <c r="T653" s="43">
        <f t="shared" si="847"/>
        <v>11357.93474</v>
      </c>
      <c r="U653" s="44">
        <f t="shared" si="848"/>
        <v>608.5998979</v>
      </c>
      <c r="V653" s="48">
        <f t="shared" si="849"/>
        <v>2028.666326</v>
      </c>
      <c r="W653" s="49">
        <f t="shared" si="850"/>
        <v>2637.266224</v>
      </c>
      <c r="X653" s="35"/>
      <c r="Y653" s="12">
        <v>290.1</v>
      </c>
      <c r="Z653" s="39">
        <f t="shared" si="851"/>
        <v>0.08916910626</v>
      </c>
      <c r="AA653" s="40">
        <f t="shared" si="852"/>
        <v>0.1337536594</v>
      </c>
      <c r="AB653" s="41">
        <f t="shared" si="853"/>
        <v>0.3901148399</v>
      </c>
      <c r="AC653" s="42">
        <f t="shared" si="854"/>
        <v>8025.219563</v>
      </c>
      <c r="AD653" s="42">
        <f t="shared" si="855"/>
        <v>4748849.367</v>
      </c>
      <c r="AE653" s="43">
        <f t="shared" si="856"/>
        <v>62404107.32</v>
      </c>
      <c r="AF653" s="44">
        <f t="shared" si="857"/>
        <v>3343841.485</v>
      </c>
      <c r="AG653" s="48">
        <f t="shared" si="858"/>
        <v>11146138.28</v>
      </c>
      <c r="AH653" s="49">
        <f t="shared" si="859"/>
        <v>14489979.77</v>
      </c>
    </row>
    <row r="654" ht="13.5" customHeight="1">
      <c r="A654" s="32" t="s">
        <v>125</v>
      </c>
      <c r="B654" s="51">
        <v>1.856</v>
      </c>
      <c r="C654" s="12">
        <f t="shared" si="841"/>
        <v>0.005538694766</v>
      </c>
      <c r="D654" s="12">
        <v>0.0528</v>
      </c>
      <c r="E654" s="39">
        <v>18.0</v>
      </c>
      <c r="F654" s="40">
        <v>48.0</v>
      </c>
      <c r="G654" s="41">
        <v>180.0</v>
      </c>
      <c r="H654" s="42">
        <v>0.0064</v>
      </c>
      <c r="I654" s="42">
        <v>0.17932592590000002</v>
      </c>
      <c r="J654" s="43">
        <v>1.857</v>
      </c>
      <c r="K654" s="44">
        <v>0.3</v>
      </c>
      <c r="L654" s="45">
        <v>10.0</v>
      </c>
      <c r="M654" s="46">
        <v>15.0</v>
      </c>
      <c r="N654" s="35"/>
      <c r="O654" s="39">
        <f t="shared" si="842"/>
        <v>0.000005263975506</v>
      </c>
      <c r="P654" s="40">
        <f t="shared" si="843"/>
        <v>0.00001403726801</v>
      </c>
      <c r="Q654" s="41">
        <f t="shared" si="844"/>
        <v>0.00005263975506</v>
      </c>
      <c r="R654" s="42">
        <f t="shared" si="845"/>
        <v>6.737888647</v>
      </c>
      <c r="S654" s="42">
        <f t="shared" si="846"/>
        <v>188.7934563</v>
      </c>
      <c r="T654" s="43">
        <f t="shared" si="847"/>
        <v>1955.040503</v>
      </c>
      <c r="U654" s="44">
        <f t="shared" si="848"/>
        <v>87.73292509</v>
      </c>
      <c r="V654" s="48">
        <f t="shared" si="849"/>
        <v>2924.430836</v>
      </c>
      <c r="W654" s="49">
        <f t="shared" si="850"/>
        <v>4386.646255</v>
      </c>
      <c r="X654" s="35"/>
      <c r="Y654" s="12">
        <v>290.1</v>
      </c>
      <c r="Z654" s="39">
        <f t="shared" si="851"/>
        <v>0.02892195633</v>
      </c>
      <c r="AA654" s="40">
        <f t="shared" si="852"/>
        <v>0.07712521688</v>
      </c>
      <c r="AB654" s="41">
        <f t="shared" si="853"/>
        <v>0.2892195633</v>
      </c>
      <c r="AC654" s="42">
        <f t="shared" si="854"/>
        <v>37020.1041</v>
      </c>
      <c r="AD654" s="42">
        <f t="shared" si="855"/>
        <v>1037291.32</v>
      </c>
      <c r="AE654" s="43">
        <f t="shared" si="856"/>
        <v>10741614.58</v>
      </c>
      <c r="AF654" s="44">
        <f t="shared" si="857"/>
        <v>482032.6055</v>
      </c>
      <c r="AG654" s="48">
        <f t="shared" si="858"/>
        <v>16067753.52</v>
      </c>
      <c r="AH654" s="49">
        <f t="shared" si="859"/>
        <v>24101630.27</v>
      </c>
    </row>
    <row r="655" ht="13.5" customHeight="1">
      <c r="A655" s="32" t="s">
        <v>126</v>
      </c>
      <c r="B655" s="51">
        <v>5.283</v>
      </c>
      <c r="C655" s="12">
        <f t="shared" si="841"/>
        <v>0.01576558429</v>
      </c>
      <c r="D655" s="12">
        <v>0.0528</v>
      </c>
      <c r="E655" s="39">
        <v>6.0</v>
      </c>
      <c r="F655" s="40">
        <v>38.0</v>
      </c>
      <c r="G655" s="41">
        <v>79.0</v>
      </c>
      <c r="H655" s="42">
        <v>0.0073</v>
      </c>
      <c r="I655" s="42">
        <v>0.4548123288</v>
      </c>
      <c r="J655" s="43">
        <v>2.313</v>
      </c>
      <c r="K655" s="44">
        <v>0.3</v>
      </c>
      <c r="L655" s="45">
        <v>2.5</v>
      </c>
      <c r="M655" s="46">
        <v>5.1</v>
      </c>
      <c r="N655" s="35"/>
      <c r="O655" s="39">
        <f t="shared" si="842"/>
        <v>0.000004994537104</v>
      </c>
      <c r="P655" s="40">
        <f t="shared" si="843"/>
        <v>0.00003163206833</v>
      </c>
      <c r="Q655" s="41">
        <f t="shared" si="844"/>
        <v>0.00006576140521</v>
      </c>
      <c r="R655" s="42">
        <f t="shared" si="845"/>
        <v>21.87607252</v>
      </c>
      <c r="S655" s="42">
        <f t="shared" si="846"/>
        <v>1362.946231</v>
      </c>
      <c r="T655" s="43">
        <f t="shared" si="847"/>
        <v>6931.418593</v>
      </c>
      <c r="U655" s="44">
        <f t="shared" si="848"/>
        <v>249.7268552</v>
      </c>
      <c r="V655" s="48">
        <f t="shared" si="849"/>
        <v>2081.057127</v>
      </c>
      <c r="W655" s="49">
        <f t="shared" si="850"/>
        <v>4245.356539</v>
      </c>
      <c r="X655" s="35"/>
      <c r="Y655" s="12">
        <v>290.1</v>
      </c>
      <c r="Z655" s="39">
        <f t="shared" si="851"/>
        <v>0.02744157602</v>
      </c>
      <c r="AA655" s="40">
        <f t="shared" si="852"/>
        <v>0.1737966481</v>
      </c>
      <c r="AB655" s="41">
        <f t="shared" si="853"/>
        <v>0.3613140843</v>
      </c>
      <c r="AC655" s="42">
        <f t="shared" si="854"/>
        <v>120194.103</v>
      </c>
      <c r="AD655" s="42">
        <f t="shared" si="855"/>
        <v>7488460.258</v>
      </c>
      <c r="AE655" s="43">
        <f t="shared" si="856"/>
        <v>38083419.2</v>
      </c>
      <c r="AF655" s="44">
        <f t="shared" si="857"/>
        <v>1372078.801</v>
      </c>
      <c r="AG655" s="48">
        <f t="shared" si="858"/>
        <v>11433990.01</v>
      </c>
      <c r="AH655" s="49">
        <f t="shared" si="859"/>
        <v>23325339.62</v>
      </c>
    </row>
    <row r="656" ht="13.5" customHeight="1">
      <c r="A656" s="32" t="s">
        <v>127</v>
      </c>
      <c r="B656" s="51">
        <v>0.0</v>
      </c>
      <c r="C656" s="12">
        <f t="shared" si="841"/>
        <v>0</v>
      </c>
      <c r="D656" s="12">
        <v>0.0528</v>
      </c>
      <c r="E656" s="52">
        <v>8.8</v>
      </c>
      <c r="F656" s="53">
        <v>27.0</v>
      </c>
      <c r="G656" s="54">
        <v>63.0</v>
      </c>
      <c r="H656" s="55">
        <v>0.118</v>
      </c>
      <c r="I656" s="55">
        <v>0.9284059041</v>
      </c>
      <c r="J656" s="56">
        <v>3.734</v>
      </c>
      <c r="K656" s="57">
        <v>7.8</v>
      </c>
      <c r="L656" s="58">
        <v>15.0</v>
      </c>
      <c r="M656" s="59">
        <v>19.3</v>
      </c>
      <c r="N656" s="35"/>
      <c r="O656" s="39">
        <f t="shared" si="842"/>
        <v>0</v>
      </c>
      <c r="P656" s="40">
        <f t="shared" si="843"/>
        <v>0</v>
      </c>
      <c r="Q656" s="41">
        <f t="shared" si="844"/>
        <v>0</v>
      </c>
      <c r="R656" s="42">
        <f t="shared" si="845"/>
        <v>0</v>
      </c>
      <c r="S656" s="42">
        <f t="shared" si="846"/>
        <v>0</v>
      </c>
      <c r="T656" s="43">
        <f t="shared" si="847"/>
        <v>0</v>
      </c>
      <c r="U656" s="44">
        <f t="shared" si="848"/>
        <v>0</v>
      </c>
      <c r="V656" s="48">
        <f t="shared" si="849"/>
        <v>0</v>
      </c>
      <c r="W656" s="49">
        <f t="shared" si="850"/>
        <v>0</v>
      </c>
      <c r="X656" s="35"/>
      <c r="Y656" s="12">
        <v>290.1</v>
      </c>
      <c r="Z656" s="39">
        <f t="shared" si="851"/>
        <v>0</v>
      </c>
      <c r="AA656" s="40">
        <f t="shared" si="852"/>
        <v>0</v>
      </c>
      <c r="AB656" s="41">
        <f t="shared" si="853"/>
        <v>0</v>
      </c>
      <c r="AC656" s="42">
        <f t="shared" si="854"/>
        <v>0</v>
      </c>
      <c r="AD656" s="42">
        <f t="shared" si="855"/>
        <v>0</v>
      </c>
      <c r="AE656" s="43">
        <f t="shared" si="856"/>
        <v>0</v>
      </c>
      <c r="AF656" s="44">
        <f t="shared" si="857"/>
        <v>0</v>
      </c>
      <c r="AG656" s="48">
        <f t="shared" si="858"/>
        <v>0</v>
      </c>
      <c r="AH656" s="49">
        <f t="shared" si="859"/>
        <v>0</v>
      </c>
    </row>
    <row r="657" ht="13.5" customHeight="1">
      <c r="A657" s="60" t="s">
        <v>90</v>
      </c>
      <c r="B657" s="61">
        <f>SUM(B646:B656)</f>
        <v>335.097</v>
      </c>
      <c r="C657" s="60"/>
      <c r="D657" s="60"/>
      <c r="E657" s="60"/>
      <c r="F657" s="60"/>
      <c r="G657" s="60"/>
      <c r="H657" s="60"/>
      <c r="I657" s="60"/>
      <c r="J657" s="60"/>
      <c r="K657" s="60"/>
      <c r="L657" s="60"/>
      <c r="M657" s="60"/>
      <c r="N657" s="60"/>
      <c r="O657" s="61">
        <f t="shared" ref="O657:W657" si="860">SUM(O646:O656)</f>
        <v>0.02019638604</v>
      </c>
      <c r="P657" s="61">
        <f t="shared" si="860"/>
        <v>0.02357657138</v>
      </c>
      <c r="Q657" s="61">
        <f t="shared" si="860"/>
        <v>0.04158312903</v>
      </c>
      <c r="R657" s="61">
        <f t="shared" si="860"/>
        <v>43223.92965</v>
      </c>
      <c r="S657" s="61">
        <f t="shared" si="860"/>
        <v>319697.9798</v>
      </c>
      <c r="T657" s="61">
        <f t="shared" si="860"/>
        <v>16319846.8</v>
      </c>
      <c r="U657" s="61">
        <f t="shared" si="860"/>
        <v>26982.06573</v>
      </c>
      <c r="V657" s="61">
        <f t="shared" si="860"/>
        <v>251340.0822</v>
      </c>
      <c r="W657" s="61">
        <f t="shared" si="860"/>
        <v>465430.9829</v>
      </c>
      <c r="X657" s="60"/>
      <c r="Y657" s="35"/>
      <c r="Z657" s="61">
        <f t="shared" ref="Z657:AH657" si="861">SUM(Z646:Z656)</f>
        <v>110.965371</v>
      </c>
      <c r="AA657" s="61">
        <f t="shared" si="861"/>
        <v>129.5371848</v>
      </c>
      <c r="AB657" s="61">
        <f t="shared" si="861"/>
        <v>228.4709419</v>
      </c>
      <c r="AC657" s="61">
        <f t="shared" si="861"/>
        <v>237486022.6</v>
      </c>
      <c r="AD657" s="61">
        <f t="shared" si="861"/>
        <v>1756522423</v>
      </c>
      <c r="AE657" s="61">
        <f t="shared" si="861"/>
        <v>89666431022</v>
      </c>
      <c r="AF657" s="61">
        <f t="shared" si="861"/>
        <v>148248054.3</v>
      </c>
      <c r="AG657" s="61">
        <f t="shared" si="861"/>
        <v>1380942383</v>
      </c>
      <c r="AH657" s="61">
        <f t="shared" si="861"/>
        <v>2557225912</v>
      </c>
    </row>
    <row r="658" ht="13.5" customHeight="1">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c r="AA658" s="35"/>
      <c r="AB658" s="35"/>
      <c r="AC658" s="35"/>
      <c r="AD658" s="35"/>
      <c r="AE658" s="35"/>
      <c r="AF658" s="35"/>
      <c r="AG658" s="35"/>
      <c r="AH658" s="35"/>
    </row>
    <row r="659" ht="13.5" customHeight="1">
      <c r="A659" s="64" t="s">
        <v>56</v>
      </c>
      <c r="B659" s="35"/>
      <c r="C659" s="12"/>
      <c r="D659" s="12"/>
      <c r="E659" s="35"/>
      <c r="F659" s="35"/>
      <c r="G659" s="35"/>
      <c r="H659" s="35"/>
      <c r="I659" s="35"/>
      <c r="J659" s="35"/>
      <c r="K659" s="35"/>
      <c r="L659" s="35"/>
      <c r="M659" s="35"/>
      <c r="N659" s="35"/>
      <c r="O659" s="35"/>
      <c r="P659" s="35"/>
      <c r="Q659" s="35"/>
      <c r="R659" s="35"/>
      <c r="S659" s="35"/>
      <c r="T659" s="35"/>
      <c r="U659" s="35"/>
      <c r="V659" s="35"/>
      <c r="W659" s="35"/>
      <c r="X659" s="35"/>
      <c r="Y659" s="35"/>
      <c r="Z659" s="35"/>
      <c r="AA659" s="35"/>
      <c r="AB659" s="35"/>
      <c r="AC659" s="35"/>
      <c r="AD659" s="35"/>
      <c r="AE659" s="35"/>
      <c r="AF659" s="35"/>
      <c r="AG659" s="35"/>
      <c r="AH659" s="35"/>
    </row>
    <row r="660" ht="13.5" customHeight="1">
      <c r="A660" s="12" t="s">
        <v>105</v>
      </c>
      <c r="C660" s="12"/>
      <c r="D660" s="12"/>
      <c r="E660" s="36" t="s">
        <v>129</v>
      </c>
      <c r="F660" s="3"/>
      <c r="G660" s="4"/>
      <c r="H660" s="37" t="s">
        <v>130</v>
      </c>
      <c r="I660" s="3"/>
      <c r="J660" s="4"/>
      <c r="K660" s="38" t="s">
        <v>131</v>
      </c>
      <c r="L660" s="3"/>
      <c r="M660" s="4"/>
      <c r="N660" s="35"/>
      <c r="O660" s="36" t="s">
        <v>110</v>
      </c>
      <c r="P660" s="3"/>
      <c r="Q660" s="4"/>
      <c r="R660" s="37" t="s">
        <v>111</v>
      </c>
      <c r="S660" s="3"/>
      <c r="T660" s="4"/>
      <c r="U660" s="38" t="s">
        <v>112</v>
      </c>
      <c r="V660" s="3"/>
      <c r="W660" s="4"/>
      <c r="X660" s="35"/>
      <c r="Y660" s="35"/>
      <c r="Z660" s="36" t="s">
        <v>110</v>
      </c>
      <c r="AA660" s="3"/>
      <c r="AB660" s="4"/>
      <c r="AC660" s="37" t="s">
        <v>111</v>
      </c>
      <c r="AD660" s="3"/>
      <c r="AE660" s="4"/>
      <c r="AF660" s="38" t="s">
        <v>112</v>
      </c>
      <c r="AG660" s="3"/>
      <c r="AH660" s="4"/>
    </row>
    <row r="661" ht="13.5" customHeight="1">
      <c r="A661" s="12" t="s">
        <v>94</v>
      </c>
      <c r="B661" s="12" t="s">
        <v>114</v>
      </c>
      <c r="C661" s="12" t="s">
        <v>115</v>
      </c>
      <c r="D661" s="12"/>
      <c r="E661" s="39" t="s">
        <v>12</v>
      </c>
      <c r="F661" s="40" t="s">
        <v>13</v>
      </c>
      <c r="G661" s="41" t="s">
        <v>14</v>
      </c>
      <c r="H661" s="42" t="s">
        <v>12</v>
      </c>
      <c r="I661" s="42" t="s">
        <v>13</v>
      </c>
      <c r="J661" s="43" t="s">
        <v>14</v>
      </c>
      <c r="K661" s="44" t="s">
        <v>12</v>
      </c>
      <c r="L661" s="45" t="s">
        <v>116</v>
      </c>
      <c r="M661" s="46" t="s">
        <v>14</v>
      </c>
      <c r="N661" s="35"/>
      <c r="O661" s="39" t="s">
        <v>12</v>
      </c>
      <c r="P661" s="40" t="s">
        <v>13</v>
      </c>
      <c r="Q661" s="41" t="s">
        <v>14</v>
      </c>
      <c r="R661" s="42" t="s">
        <v>12</v>
      </c>
      <c r="S661" s="42" t="s">
        <v>13</v>
      </c>
      <c r="T661" s="43" t="s">
        <v>14</v>
      </c>
      <c r="U661" s="44" t="s">
        <v>12</v>
      </c>
      <c r="V661" s="45" t="s">
        <v>116</v>
      </c>
      <c r="W661" s="46" t="s">
        <v>14</v>
      </c>
      <c r="X661" s="35"/>
      <c r="Y661" s="35"/>
      <c r="Z661" s="39" t="s">
        <v>12</v>
      </c>
      <c r="AA661" s="40" t="s">
        <v>13</v>
      </c>
      <c r="AB661" s="41" t="s">
        <v>14</v>
      </c>
      <c r="AC661" s="42" t="s">
        <v>12</v>
      </c>
      <c r="AD661" s="42" t="s">
        <v>13</v>
      </c>
      <c r="AE661" s="43" t="s">
        <v>14</v>
      </c>
      <c r="AF661" s="44" t="s">
        <v>12</v>
      </c>
      <c r="AG661" s="45" t="s">
        <v>116</v>
      </c>
      <c r="AH661" s="46" t="s">
        <v>14</v>
      </c>
    </row>
    <row r="662" ht="13.5" customHeight="1">
      <c r="A662" s="47" t="s">
        <v>117</v>
      </c>
      <c r="B662" s="51">
        <v>133.008</v>
      </c>
      <c r="C662" s="12">
        <f t="shared" ref="C662:C672" si="862">B662/$B$673</f>
        <v>0.7852129098</v>
      </c>
      <c r="D662" s="12">
        <v>0.0528</v>
      </c>
      <c r="E662" s="39">
        <v>740.0</v>
      </c>
      <c r="F662" s="40">
        <v>820.0</v>
      </c>
      <c r="G662" s="41">
        <v>910.0</v>
      </c>
      <c r="H662" s="42">
        <v>0.079</v>
      </c>
      <c r="I662" s="42">
        <v>1.1480588235000002</v>
      </c>
      <c r="J662" s="43">
        <v>3.654</v>
      </c>
      <c r="K662" s="44">
        <v>0.2</v>
      </c>
      <c r="L662" s="48">
        <v>5.0</v>
      </c>
      <c r="M662" s="49">
        <v>15.0</v>
      </c>
      <c r="N662" s="35"/>
      <c r="O662" s="39">
        <f t="shared" ref="O662:O672" si="863">C662*D662*E662*10^(-3)</f>
        <v>0.03067983881</v>
      </c>
      <c r="P662" s="40">
        <f t="shared" ref="P662:P672" si="864">C662*D662*F662*10^(-3)</f>
        <v>0.03399657814</v>
      </c>
      <c r="Q662" s="41">
        <f t="shared" ref="Q662:Q672" si="865">C662*D662*G662*10^(-3)</f>
        <v>0.03772790989</v>
      </c>
      <c r="R662" s="42">
        <f t="shared" ref="R662:R672" si="866">(C662*D662*H662*3.6*10^(-3))*10^(9)</f>
        <v>11791.00832</v>
      </c>
      <c r="S662" s="42">
        <f t="shared" ref="S662:S672" si="867">(C662*D662*I662*3.6*10^(-3))*10^(9)</f>
        <v>171351.5334</v>
      </c>
      <c r="T662" s="43">
        <f t="shared" ref="T662:T672" si="868">(C662*D662*J662*3.6*10^(-3))*10^(9)</f>
        <v>545371.4482</v>
      </c>
      <c r="U662" s="44">
        <f t="shared" ref="U662:U672" si="869">C662*D662*10^(-3)*K662*10^9</f>
        <v>8291.848327</v>
      </c>
      <c r="V662" s="48">
        <f t="shared" ref="V662:V672" si="870">C662*D662*10^(-3)*L662*10^9</f>
        <v>207296.2082</v>
      </c>
      <c r="W662" s="49">
        <f t="shared" ref="W662:W672" si="871">C662*D662*10^(-3)*M662*10^9</f>
        <v>621888.6245</v>
      </c>
      <c r="X662" s="35"/>
      <c r="Y662" s="12">
        <v>166.8</v>
      </c>
      <c r="Z662" s="39">
        <f t="shared" ref="Z662:Z672" si="872">C662*Y662*E662*10^(-3)</f>
        <v>96.92039988</v>
      </c>
      <c r="AA662" s="40">
        <f t="shared" ref="AA662:AA672" si="873">C662*Y662*F662*10^(-3)</f>
        <v>107.3982809</v>
      </c>
      <c r="AB662" s="41">
        <f t="shared" ref="AB662:AB672" si="874">C662*Y662*G662*10^(-3)</f>
        <v>119.1858971</v>
      </c>
      <c r="AC662" s="42">
        <f t="shared" ref="AC662:AC672" si="875">(C662*Y662*H662*3.6*10^(-3))*10^(9)</f>
        <v>37248867.2</v>
      </c>
      <c r="AD662" s="42">
        <f t="shared" ref="AD662:AD672" si="876">(C662*Y662*I662*3.6*10^(-3))*10^(9)</f>
        <v>541315071.5</v>
      </c>
      <c r="AE662" s="43">
        <f t="shared" ref="AE662:AE672" si="877">(C662*Y662*J662*3.6*10^(-3))*10^(9)</f>
        <v>1722877984</v>
      </c>
      <c r="AF662" s="44">
        <f t="shared" ref="AF662:AF672" si="878">C662*Y662*10^(-3)*K662*10^9</f>
        <v>26194702.67</v>
      </c>
      <c r="AG662" s="48">
        <f t="shared" ref="AG662:AG672" si="879">C662*Y662*10^(-3)*L662*10^9</f>
        <v>654867566.8</v>
      </c>
      <c r="AH662" s="49">
        <f t="shared" ref="AH662:AH672" si="880">C662*Y662*10^(-3)*M662*10^9</f>
        <v>1964602700</v>
      </c>
    </row>
    <row r="663" ht="13.5" customHeight="1">
      <c r="A663" s="47" t="s">
        <v>118</v>
      </c>
      <c r="B663" s="51">
        <v>1.8</v>
      </c>
      <c r="C663" s="12">
        <f t="shared" si="862"/>
        <v>0.01062630246</v>
      </c>
      <c r="D663" s="12">
        <v>0.0528</v>
      </c>
      <c r="E663" s="39">
        <v>657.0</v>
      </c>
      <c r="F663" s="40">
        <v>702.0</v>
      </c>
      <c r="G663" s="41">
        <v>866.0</v>
      </c>
      <c r="H663" s="42">
        <v>0.214</v>
      </c>
      <c r="I663" s="42">
        <v>0.82</v>
      </c>
      <c r="J663" s="43">
        <v>2.7439999999999998</v>
      </c>
      <c r="K663" s="44">
        <v>0.1</v>
      </c>
      <c r="L663" s="45">
        <v>0.4</v>
      </c>
      <c r="M663" s="46">
        <v>0.6</v>
      </c>
      <c r="N663" s="35"/>
      <c r="O663" s="39">
        <f t="shared" si="863"/>
        <v>0.0003686221818</v>
      </c>
      <c r="P663" s="40">
        <f t="shared" si="864"/>
        <v>0.0003938702765</v>
      </c>
      <c r="Q663" s="41">
        <f t="shared" si="865"/>
        <v>0.0004858855547</v>
      </c>
      <c r="R663" s="42">
        <f t="shared" si="866"/>
        <v>432.2473803</v>
      </c>
      <c r="S663" s="42">
        <f t="shared" si="867"/>
        <v>1656.275009</v>
      </c>
      <c r="T663" s="43">
        <f t="shared" si="868"/>
        <v>5542.461736</v>
      </c>
      <c r="U663" s="44">
        <f t="shared" si="869"/>
        <v>56.10687699</v>
      </c>
      <c r="V663" s="48">
        <f t="shared" si="870"/>
        <v>224.427508</v>
      </c>
      <c r="W663" s="49">
        <f t="shared" si="871"/>
        <v>336.6412619</v>
      </c>
      <c r="X663" s="35"/>
      <c r="Y663" s="12">
        <v>166.8</v>
      </c>
      <c r="Z663" s="39">
        <f t="shared" si="872"/>
        <v>1.164510983</v>
      </c>
      <c r="AA663" s="40">
        <f t="shared" si="873"/>
        <v>1.24427201</v>
      </c>
      <c r="AB663" s="41">
        <f t="shared" si="874"/>
        <v>1.534956639</v>
      </c>
      <c r="AC663" s="42">
        <f t="shared" si="875"/>
        <v>1365508.77</v>
      </c>
      <c r="AD663" s="42">
        <f t="shared" si="876"/>
        <v>5232323.323</v>
      </c>
      <c r="AE663" s="43">
        <f t="shared" si="877"/>
        <v>17509140.49</v>
      </c>
      <c r="AF663" s="44">
        <f t="shared" si="878"/>
        <v>177246.725</v>
      </c>
      <c r="AG663" s="48">
        <f t="shared" si="879"/>
        <v>708986.9001</v>
      </c>
      <c r="AH663" s="49">
        <f t="shared" si="880"/>
        <v>1063480.35</v>
      </c>
    </row>
    <row r="664" ht="13.5" customHeight="1">
      <c r="A664" s="47" t="s">
        <v>119</v>
      </c>
      <c r="B664" s="51">
        <v>12.634</v>
      </c>
      <c r="C664" s="12">
        <f t="shared" si="862"/>
        <v>0.07458483627</v>
      </c>
      <c r="D664" s="12">
        <v>0.0528</v>
      </c>
      <c r="E664" s="39">
        <v>410.0</v>
      </c>
      <c r="F664" s="40">
        <v>490.0</v>
      </c>
      <c r="G664" s="41">
        <v>650.0</v>
      </c>
      <c r="H664" s="42">
        <v>0.076</v>
      </c>
      <c r="I664" s="42">
        <v>0.5820000000000001</v>
      </c>
      <c r="J664" s="43">
        <v>2.794</v>
      </c>
      <c r="K664" s="44">
        <v>0.1</v>
      </c>
      <c r="L664" s="45">
        <v>0.2</v>
      </c>
      <c r="M664" s="46">
        <v>1.0</v>
      </c>
      <c r="N664" s="35"/>
      <c r="O664" s="39">
        <f t="shared" si="863"/>
        <v>0.001614612535</v>
      </c>
      <c r="P664" s="40">
        <f t="shared" si="864"/>
        <v>0.001929658884</v>
      </c>
      <c r="Q664" s="41">
        <f t="shared" si="865"/>
        <v>0.002559751581</v>
      </c>
      <c r="R664" s="42">
        <f t="shared" si="866"/>
        <v>1077.458511</v>
      </c>
      <c r="S664" s="42">
        <f t="shared" si="867"/>
        <v>8251.063864</v>
      </c>
      <c r="T664" s="43">
        <f t="shared" si="868"/>
        <v>39610.77738</v>
      </c>
      <c r="U664" s="44">
        <f t="shared" si="869"/>
        <v>393.8079355</v>
      </c>
      <c r="V664" s="48">
        <f t="shared" si="870"/>
        <v>787.615871</v>
      </c>
      <c r="W664" s="49">
        <f t="shared" si="871"/>
        <v>3938.079355</v>
      </c>
      <c r="X664" s="35"/>
      <c r="Y664" s="12">
        <v>166.8</v>
      </c>
      <c r="Z664" s="39">
        <f t="shared" si="872"/>
        <v>5.100707783</v>
      </c>
      <c r="AA664" s="40">
        <f t="shared" si="873"/>
        <v>6.095967838</v>
      </c>
      <c r="AB664" s="41">
        <f t="shared" si="874"/>
        <v>8.086487948</v>
      </c>
      <c r="AC664" s="42">
        <f t="shared" si="875"/>
        <v>3403789.389</v>
      </c>
      <c r="AD664" s="42">
        <f t="shared" si="876"/>
        <v>26065860.84</v>
      </c>
      <c r="AE664" s="43">
        <f t="shared" si="877"/>
        <v>125134046.7</v>
      </c>
      <c r="AF664" s="44">
        <f t="shared" si="878"/>
        <v>1244075.069</v>
      </c>
      <c r="AG664" s="48">
        <f t="shared" si="879"/>
        <v>2488150.138</v>
      </c>
      <c r="AH664" s="49">
        <f t="shared" si="880"/>
        <v>12440750.69</v>
      </c>
    </row>
    <row r="665" ht="13.5" customHeight="1">
      <c r="A665" s="47" t="s">
        <v>120</v>
      </c>
      <c r="B665" s="51">
        <v>0.0</v>
      </c>
      <c r="C665" s="12">
        <f t="shared" si="862"/>
        <v>0</v>
      </c>
      <c r="D665" s="12">
        <v>0.0528</v>
      </c>
      <c r="E665" s="39">
        <v>3.7</v>
      </c>
      <c r="F665" s="40">
        <v>12.0</v>
      </c>
      <c r="G665" s="41">
        <v>110.0</v>
      </c>
      <c r="H665" s="42">
        <v>0.018</v>
      </c>
      <c r="I665" s="42">
        <v>0.2478118532</v>
      </c>
      <c r="J665" s="43">
        <v>3.004</v>
      </c>
      <c r="K665" s="44">
        <v>0.1</v>
      </c>
      <c r="L665" s="45">
        <v>0.1</v>
      </c>
      <c r="M665" s="46">
        <v>1.0</v>
      </c>
      <c r="N665" s="35"/>
      <c r="O665" s="39">
        <f t="shared" si="863"/>
        <v>0</v>
      </c>
      <c r="P665" s="40">
        <f t="shared" si="864"/>
        <v>0</v>
      </c>
      <c r="Q665" s="41">
        <f t="shared" si="865"/>
        <v>0</v>
      </c>
      <c r="R665" s="42">
        <f t="shared" si="866"/>
        <v>0</v>
      </c>
      <c r="S665" s="42">
        <f t="shared" si="867"/>
        <v>0</v>
      </c>
      <c r="T665" s="43">
        <f t="shared" si="868"/>
        <v>0</v>
      </c>
      <c r="U665" s="44">
        <f t="shared" si="869"/>
        <v>0</v>
      </c>
      <c r="V665" s="48">
        <f t="shared" si="870"/>
        <v>0</v>
      </c>
      <c r="W665" s="49">
        <f t="shared" si="871"/>
        <v>0</v>
      </c>
      <c r="X665" s="35"/>
      <c r="Y665" s="12">
        <v>166.8</v>
      </c>
      <c r="Z665" s="39">
        <f t="shared" si="872"/>
        <v>0</v>
      </c>
      <c r="AA665" s="40">
        <f t="shared" si="873"/>
        <v>0</v>
      </c>
      <c r="AB665" s="41">
        <f t="shared" si="874"/>
        <v>0</v>
      </c>
      <c r="AC665" s="42">
        <f t="shared" si="875"/>
        <v>0</v>
      </c>
      <c r="AD665" s="42">
        <f t="shared" si="876"/>
        <v>0</v>
      </c>
      <c r="AE665" s="43">
        <f t="shared" si="877"/>
        <v>0</v>
      </c>
      <c r="AF665" s="44">
        <f t="shared" si="878"/>
        <v>0</v>
      </c>
      <c r="AG665" s="48">
        <f t="shared" si="879"/>
        <v>0</v>
      </c>
      <c r="AH665" s="49">
        <f t="shared" si="880"/>
        <v>0</v>
      </c>
    </row>
    <row r="666" ht="13.5" customHeight="1">
      <c r="A666" s="47" t="s">
        <v>121</v>
      </c>
      <c r="B666" s="51">
        <v>2.387</v>
      </c>
      <c r="C666" s="12">
        <f t="shared" si="862"/>
        <v>0.01409165776</v>
      </c>
      <c r="D666" s="12">
        <v>0.0528</v>
      </c>
      <c r="E666" s="39">
        <v>1.0</v>
      </c>
      <c r="F666" s="40">
        <v>24.0</v>
      </c>
      <c r="G666" s="41">
        <v>2200.0</v>
      </c>
      <c r="H666" s="42">
        <v>0.3</v>
      </c>
      <c r="I666" s="42">
        <v>9.305266939500001</v>
      </c>
      <c r="J666" s="43">
        <v>851.554</v>
      </c>
      <c r="K666" s="44">
        <v>3.3</v>
      </c>
      <c r="L666" s="48">
        <v>10.0</v>
      </c>
      <c r="M666" s="49">
        <v>16.9</v>
      </c>
      <c r="N666" s="35"/>
      <c r="O666" s="39">
        <f t="shared" si="863"/>
        <v>0.0000007440395298</v>
      </c>
      <c r="P666" s="40">
        <f t="shared" si="864"/>
        <v>0.00001785694872</v>
      </c>
      <c r="Q666" s="41">
        <f t="shared" si="865"/>
        <v>0.001636886966</v>
      </c>
      <c r="R666" s="42">
        <f t="shared" si="866"/>
        <v>803.5626922</v>
      </c>
      <c r="S666" s="42">
        <f t="shared" si="867"/>
        <v>24924.55118</v>
      </c>
      <c r="T666" s="43">
        <f t="shared" si="868"/>
        <v>2280923.416</v>
      </c>
      <c r="U666" s="44">
        <f t="shared" si="869"/>
        <v>2455.330448</v>
      </c>
      <c r="V666" s="48">
        <f t="shared" si="870"/>
        <v>7440.395298</v>
      </c>
      <c r="W666" s="49">
        <f t="shared" si="871"/>
        <v>12574.26805</v>
      </c>
      <c r="X666" s="35"/>
      <c r="Y666" s="12">
        <v>166.8</v>
      </c>
      <c r="Z666" s="39">
        <f t="shared" si="872"/>
        <v>0.002350488515</v>
      </c>
      <c r="AA666" s="40">
        <f t="shared" si="873"/>
        <v>0.05641172435</v>
      </c>
      <c r="AB666" s="41">
        <f t="shared" si="874"/>
        <v>5.171074732</v>
      </c>
      <c r="AC666" s="42">
        <f t="shared" si="875"/>
        <v>2538527.596</v>
      </c>
      <c r="AD666" s="42">
        <f t="shared" si="876"/>
        <v>78738923.04</v>
      </c>
      <c r="AE666" s="43">
        <f t="shared" si="877"/>
        <v>7205644428</v>
      </c>
      <c r="AF666" s="44">
        <f t="shared" si="878"/>
        <v>7756612.099</v>
      </c>
      <c r="AG666" s="48">
        <f t="shared" si="879"/>
        <v>23504885.15</v>
      </c>
      <c r="AH666" s="49">
        <f t="shared" si="880"/>
        <v>39723255.9</v>
      </c>
    </row>
    <row r="667" ht="13.5" customHeight="1">
      <c r="A667" s="47" t="s">
        <v>122</v>
      </c>
      <c r="B667" s="51">
        <v>6.463</v>
      </c>
      <c r="C667" s="12">
        <f t="shared" si="862"/>
        <v>0.03815432933</v>
      </c>
      <c r="D667" s="12">
        <v>0.0528</v>
      </c>
      <c r="E667" s="39">
        <v>130.0</v>
      </c>
      <c r="F667" s="40">
        <v>230.0</v>
      </c>
      <c r="G667" s="50">
        <v>420.0</v>
      </c>
      <c r="H667" s="42">
        <v>20.0</v>
      </c>
      <c r="I667" s="42">
        <v>35.2904137931</v>
      </c>
      <c r="J667" s="43">
        <v>65.554</v>
      </c>
      <c r="K667" s="44">
        <v>13.0</v>
      </c>
      <c r="L667" s="48">
        <v>500.0</v>
      </c>
      <c r="M667" s="49">
        <v>810.0</v>
      </c>
      <c r="N667" s="35"/>
      <c r="O667" s="39">
        <f t="shared" si="863"/>
        <v>0.0002618913165</v>
      </c>
      <c r="P667" s="40">
        <f t="shared" si="864"/>
        <v>0.0004633461754</v>
      </c>
      <c r="Q667" s="41">
        <f t="shared" si="865"/>
        <v>0.0008461104073</v>
      </c>
      <c r="R667" s="42">
        <f t="shared" si="866"/>
        <v>145047.4984</v>
      </c>
      <c r="S667" s="42">
        <f t="shared" si="867"/>
        <v>255939.3119</v>
      </c>
      <c r="T667" s="43">
        <f t="shared" si="868"/>
        <v>475422.1855</v>
      </c>
      <c r="U667" s="44">
        <f t="shared" si="869"/>
        <v>26189.13165</v>
      </c>
      <c r="V667" s="48">
        <f t="shared" si="870"/>
        <v>1007274.294</v>
      </c>
      <c r="W667" s="49">
        <f t="shared" si="871"/>
        <v>1631784.357</v>
      </c>
      <c r="X667" s="35"/>
      <c r="Y667" s="12">
        <v>166.8</v>
      </c>
      <c r="Z667" s="39">
        <f t="shared" si="872"/>
        <v>0.8273384773</v>
      </c>
      <c r="AA667" s="40">
        <f t="shared" si="873"/>
        <v>1.463752691</v>
      </c>
      <c r="AB667" s="41">
        <f t="shared" si="874"/>
        <v>2.672939696</v>
      </c>
      <c r="AC667" s="42">
        <f t="shared" si="875"/>
        <v>458218233.6</v>
      </c>
      <c r="AD667" s="42">
        <f t="shared" si="876"/>
        <v>808535553.5</v>
      </c>
      <c r="AE667" s="43">
        <f t="shared" si="877"/>
        <v>1501901904</v>
      </c>
      <c r="AF667" s="44">
        <f t="shared" si="878"/>
        <v>82733847.73</v>
      </c>
      <c r="AG667" s="48">
        <f t="shared" si="879"/>
        <v>3182071066</v>
      </c>
      <c r="AH667" s="49">
        <f t="shared" si="880"/>
        <v>5154955127</v>
      </c>
    </row>
    <row r="668" ht="13.5" customHeight="1">
      <c r="A668" s="32" t="s">
        <v>123</v>
      </c>
      <c r="B668" s="51">
        <v>0.0</v>
      </c>
      <c r="C668" s="12">
        <f t="shared" si="862"/>
        <v>0</v>
      </c>
      <c r="D668" s="12">
        <v>0.0528</v>
      </c>
      <c r="E668" s="39">
        <v>7.0</v>
      </c>
      <c r="F668" s="40">
        <v>11.0</v>
      </c>
      <c r="G668" s="41">
        <v>56.0</v>
      </c>
      <c r="H668" s="42">
        <v>2.0E-4</v>
      </c>
      <c r="I668" s="42">
        <v>0.11828163270000001</v>
      </c>
      <c r="J668" s="43">
        <v>1.5552000000000001</v>
      </c>
      <c r="K668" s="44">
        <v>0.3</v>
      </c>
      <c r="L668" s="48">
        <v>1.0</v>
      </c>
      <c r="M668" s="49">
        <v>1.3</v>
      </c>
      <c r="N668" s="35"/>
      <c r="O668" s="39">
        <f t="shared" si="863"/>
        <v>0</v>
      </c>
      <c r="P668" s="40">
        <f t="shared" si="864"/>
        <v>0</v>
      </c>
      <c r="Q668" s="41">
        <f t="shared" si="865"/>
        <v>0</v>
      </c>
      <c r="R668" s="42">
        <f t="shared" si="866"/>
        <v>0</v>
      </c>
      <c r="S668" s="42">
        <f t="shared" si="867"/>
        <v>0</v>
      </c>
      <c r="T668" s="43">
        <f t="shared" si="868"/>
        <v>0</v>
      </c>
      <c r="U668" s="44">
        <f t="shared" si="869"/>
        <v>0</v>
      </c>
      <c r="V668" s="48">
        <f t="shared" si="870"/>
        <v>0</v>
      </c>
      <c r="W668" s="49">
        <f t="shared" si="871"/>
        <v>0</v>
      </c>
      <c r="X668" s="35"/>
      <c r="Y668" s="12">
        <v>166.8</v>
      </c>
      <c r="Z668" s="39">
        <f t="shared" si="872"/>
        <v>0</v>
      </c>
      <c r="AA668" s="40">
        <f t="shared" si="873"/>
        <v>0</v>
      </c>
      <c r="AB668" s="41">
        <f t="shared" si="874"/>
        <v>0</v>
      </c>
      <c r="AC668" s="42">
        <f t="shared" si="875"/>
        <v>0</v>
      </c>
      <c r="AD668" s="42">
        <f t="shared" si="876"/>
        <v>0</v>
      </c>
      <c r="AE668" s="43">
        <f t="shared" si="877"/>
        <v>0</v>
      </c>
      <c r="AF668" s="44">
        <f t="shared" si="878"/>
        <v>0</v>
      </c>
      <c r="AG668" s="48">
        <f t="shared" si="879"/>
        <v>0</v>
      </c>
      <c r="AH668" s="49">
        <f t="shared" si="880"/>
        <v>0</v>
      </c>
    </row>
    <row r="669" ht="13.5" customHeight="1">
      <c r="A669" s="32" t="s">
        <v>124</v>
      </c>
      <c r="B669" s="51">
        <v>12.799</v>
      </c>
      <c r="C669" s="12">
        <f t="shared" si="862"/>
        <v>0.07555891399</v>
      </c>
      <c r="D669" s="12">
        <v>0.0528</v>
      </c>
      <c r="E669" s="39">
        <v>8.0</v>
      </c>
      <c r="F669" s="40">
        <v>12.0</v>
      </c>
      <c r="G669" s="41">
        <v>35.0</v>
      </c>
      <c r="H669" s="42">
        <v>2.0E-4</v>
      </c>
      <c r="I669" s="42">
        <v>0.11834814810000001</v>
      </c>
      <c r="J669" s="43">
        <v>1.5552000000000001</v>
      </c>
      <c r="K669" s="44">
        <v>0.3</v>
      </c>
      <c r="L669" s="48">
        <v>1.0</v>
      </c>
      <c r="M669" s="49">
        <v>1.3</v>
      </c>
      <c r="N669" s="35"/>
      <c r="O669" s="39">
        <f t="shared" si="863"/>
        <v>0.00003191608527</v>
      </c>
      <c r="P669" s="40">
        <f t="shared" si="864"/>
        <v>0.00004787412791</v>
      </c>
      <c r="Q669" s="41">
        <f t="shared" si="865"/>
        <v>0.0001396328731</v>
      </c>
      <c r="R669" s="42">
        <f t="shared" si="866"/>
        <v>2.872447674</v>
      </c>
      <c r="S669" s="42">
        <f t="shared" si="867"/>
        <v>1699.744314</v>
      </c>
      <c r="T669" s="43">
        <f t="shared" si="868"/>
        <v>22336.15312</v>
      </c>
      <c r="U669" s="44">
        <f t="shared" si="869"/>
        <v>1196.853198</v>
      </c>
      <c r="V669" s="48">
        <f t="shared" si="870"/>
        <v>3989.510659</v>
      </c>
      <c r="W669" s="49">
        <f t="shared" si="871"/>
        <v>5186.363856</v>
      </c>
      <c r="X669" s="35"/>
      <c r="Y669" s="12">
        <v>166.8</v>
      </c>
      <c r="Z669" s="39">
        <f t="shared" si="872"/>
        <v>0.1008258148</v>
      </c>
      <c r="AA669" s="40">
        <f t="shared" si="873"/>
        <v>0.1512387222</v>
      </c>
      <c r="AB669" s="41">
        <f t="shared" si="874"/>
        <v>0.4411129399</v>
      </c>
      <c r="AC669" s="42">
        <f t="shared" si="875"/>
        <v>9074.323335</v>
      </c>
      <c r="AD669" s="42">
        <f t="shared" si="876"/>
        <v>5369646.81</v>
      </c>
      <c r="AE669" s="43">
        <f t="shared" si="877"/>
        <v>70561938.25</v>
      </c>
      <c r="AF669" s="44">
        <f t="shared" si="878"/>
        <v>3780968.056</v>
      </c>
      <c r="AG669" s="48">
        <f t="shared" si="879"/>
        <v>12603226.85</v>
      </c>
      <c r="AH669" s="49">
        <f t="shared" si="880"/>
        <v>16384194.91</v>
      </c>
    </row>
    <row r="670" ht="13.5" customHeight="1">
      <c r="A670" s="32" t="s">
        <v>125</v>
      </c>
      <c r="B670" s="51">
        <v>0.3</v>
      </c>
      <c r="C670" s="12">
        <f t="shared" si="862"/>
        <v>0.00177105041</v>
      </c>
      <c r="D670" s="12">
        <v>0.0528</v>
      </c>
      <c r="E670" s="39">
        <v>18.0</v>
      </c>
      <c r="F670" s="40">
        <v>48.0</v>
      </c>
      <c r="G670" s="41">
        <v>180.0</v>
      </c>
      <c r="H670" s="42">
        <v>0.0064</v>
      </c>
      <c r="I670" s="42">
        <v>0.17932592590000002</v>
      </c>
      <c r="J670" s="43">
        <v>1.857</v>
      </c>
      <c r="K670" s="44">
        <v>0.3</v>
      </c>
      <c r="L670" s="45">
        <v>10.0</v>
      </c>
      <c r="M670" s="46">
        <v>15.0</v>
      </c>
      <c r="N670" s="35"/>
      <c r="O670" s="39">
        <f t="shared" si="863"/>
        <v>0.00000168320631</v>
      </c>
      <c r="P670" s="40">
        <f t="shared" si="864"/>
        <v>0.000004488550159</v>
      </c>
      <c r="Q670" s="41">
        <f t="shared" si="865"/>
        <v>0.0000168320631</v>
      </c>
      <c r="R670" s="42">
        <f t="shared" si="866"/>
        <v>2.154504076</v>
      </c>
      <c r="S670" s="42">
        <f t="shared" si="867"/>
        <v>60.36850599</v>
      </c>
      <c r="T670" s="43">
        <f t="shared" si="868"/>
        <v>625.1428234</v>
      </c>
      <c r="U670" s="44">
        <f t="shared" si="869"/>
        <v>28.05343849</v>
      </c>
      <c r="V670" s="48">
        <f t="shared" si="870"/>
        <v>935.1146165</v>
      </c>
      <c r="W670" s="49">
        <f t="shared" si="871"/>
        <v>1402.671925</v>
      </c>
      <c r="X670" s="35"/>
      <c r="Y670" s="12">
        <v>166.8</v>
      </c>
      <c r="Z670" s="39">
        <f t="shared" si="872"/>
        <v>0.005317401751</v>
      </c>
      <c r="AA670" s="40">
        <f t="shared" si="873"/>
        <v>0.014179738</v>
      </c>
      <c r="AB670" s="41">
        <f t="shared" si="874"/>
        <v>0.05317401751</v>
      </c>
      <c r="AC670" s="42">
        <f t="shared" si="875"/>
        <v>6806.274241</v>
      </c>
      <c r="AD670" s="42">
        <f t="shared" si="876"/>
        <v>190709.5985</v>
      </c>
      <c r="AE670" s="43">
        <f t="shared" si="877"/>
        <v>1974883.01</v>
      </c>
      <c r="AF670" s="44">
        <f t="shared" si="878"/>
        <v>88623.36252</v>
      </c>
      <c r="AG670" s="48">
        <f t="shared" si="879"/>
        <v>2954112.084</v>
      </c>
      <c r="AH670" s="49">
        <f t="shared" si="880"/>
        <v>4431168.126</v>
      </c>
    </row>
    <row r="671" ht="13.5" customHeight="1">
      <c r="A671" s="32" t="s">
        <v>126</v>
      </c>
      <c r="B671" s="51">
        <v>0.0</v>
      </c>
      <c r="C671" s="12">
        <f t="shared" si="862"/>
        <v>0</v>
      </c>
      <c r="D671" s="12">
        <v>0.0528</v>
      </c>
      <c r="E671" s="39">
        <v>6.0</v>
      </c>
      <c r="F671" s="40">
        <v>38.0</v>
      </c>
      <c r="G671" s="41">
        <v>79.0</v>
      </c>
      <c r="H671" s="42">
        <v>0.0073</v>
      </c>
      <c r="I671" s="42">
        <v>0.4548123288</v>
      </c>
      <c r="J671" s="43">
        <v>2.313</v>
      </c>
      <c r="K671" s="44">
        <v>0.3</v>
      </c>
      <c r="L671" s="45">
        <v>2.5</v>
      </c>
      <c r="M671" s="46">
        <v>5.1</v>
      </c>
      <c r="N671" s="35"/>
      <c r="O671" s="39">
        <f t="shared" si="863"/>
        <v>0</v>
      </c>
      <c r="P671" s="40">
        <f t="shared" si="864"/>
        <v>0</v>
      </c>
      <c r="Q671" s="41">
        <f t="shared" si="865"/>
        <v>0</v>
      </c>
      <c r="R671" s="42">
        <f t="shared" si="866"/>
        <v>0</v>
      </c>
      <c r="S671" s="42">
        <f t="shared" si="867"/>
        <v>0</v>
      </c>
      <c r="T671" s="43">
        <f t="shared" si="868"/>
        <v>0</v>
      </c>
      <c r="U671" s="44">
        <f t="shared" si="869"/>
        <v>0</v>
      </c>
      <c r="V671" s="48">
        <f t="shared" si="870"/>
        <v>0</v>
      </c>
      <c r="W671" s="49">
        <f t="shared" si="871"/>
        <v>0</v>
      </c>
      <c r="X671" s="35"/>
      <c r="Y671" s="12">
        <v>166.8</v>
      </c>
      <c r="Z671" s="39">
        <f t="shared" si="872"/>
        <v>0</v>
      </c>
      <c r="AA671" s="40">
        <f t="shared" si="873"/>
        <v>0</v>
      </c>
      <c r="AB671" s="41">
        <f t="shared" si="874"/>
        <v>0</v>
      </c>
      <c r="AC671" s="42">
        <f t="shared" si="875"/>
        <v>0</v>
      </c>
      <c r="AD671" s="42">
        <f t="shared" si="876"/>
        <v>0</v>
      </c>
      <c r="AE671" s="43">
        <f t="shared" si="877"/>
        <v>0</v>
      </c>
      <c r="AF671" s="44">
        <f t="shared" si="878"/>
        <v>0</v>
      </c>
      <c r="AG671" s="48">
        <f t="shared" si="879"/>
        <v>0</v>
      </c>
      <c r="AH671" s="49">
        <f t="shared" si="880"/>
        <v>0</v>
      </c>
    </row>
    <row r="672" ht="13.5" customHeight="1">
      <c r="A672" s="32" t="s">
        <v>127</v>
      </c>
      <c r="B672" s="51">
        <v>0.0</v>
      </c>
      <c r="C672" s="12">
        <f t="shared" si="862"/>
        <v>0</v>
      </c>
      <c r="D672" s="12">
        <v>0.0528</v>
      </c>
      <c r="E672" s="52">
        <v>8.8</v>
      </c>
      <c r="F672" s="53">
        <v>27.0</v>
      </c>
      <c r="G672" s="54">
        <v>63.0</v>
      </c>
      <c r="H672" s="55">
        <v>0.118</v>
      </c>
      <c r="I672" s="55">
        <v>0.9284059041</v>
      </c>
      <c r="J672" s="56">
        <v>3.734</v>
      </c>
      <c r="K672" s="57">
        <v>7.8</v>
      </c>
      <c r="L672" s="58">
        <v>15.0</v>
      </c>
      <c r="M672" s="59">
        <v>19.3</v>
      </c>
      <c r="N672" s="35"/>
      <c r="O672" s="39">
        <f t="shared" si="863"/>
        <v>0</v>
      </c>
      <c r="P672" s="40">
        <f t="shared" si="864"/>
        <v>0</v>
      </c>
      <c r="Q672" s="41">
        <f t="shared" si="865"/>
        <v>0</v>
      </c>
      <c r="R672" s="42">
        <f t="shared" si="866"/>
        <v>0</v>
      </c>
      <c r="S672" s="42">
        <f t="shared" si="867"/>
        <v>0</v>
      </c>
      <c r="T672" s="43">
        <f t="shared" si="868"/>
        <v>0</v>
      </c>
      <c r="U672" s="44">
        <f t="shared" si="869"/>
        <v>0</v>
      </c>
      <c r="V672" s="48">
        <f t="shared" si="870"/>
        <v>0</v>
      </c>
      <c r="W672" s="49">
        <f t="shared" si="871"/>
        <v>0</v>
      </c>
      <c r="X672" s="35"/>
      <c r="Y672" s="12">
        <v>166.8</v>
      </c>
      <c r="Z672" s="39">
        <f t="shared" si="872"/>
        <v>0</v>
      </c>
      <c r="AA672" s="40">
        <f t="shared" si="873"/>
        <v>0</v>
      </c>
      <c r="AB672" s="41">
        <f t="shared" si="874"/>
        <v>0</v>
      </c>
      <c r="AC672" s="42">
        <f t="shared" si="875"/>
        <v>0</v>
      </c>
      <c r="AD672" s="42">
        <f t="shared" si="876"/>
        <v>0</v>
      </c>
      <c r="AE672" s="43">
        <f t="shared" si="877"/>
        <v>0</v>
      </c>
      <c r="AF672" s="44">
        <f t="shared" si="878"/>
        <v>0</v>
      </c>
      <c r="AG672" s="48">
        <f t="shared" si="879"/>
        <v>0</v>
      </c>
      <c r="AH672" s="49">
        <f t="shared" si="880"/>
        <v>0</v>
      </c>
    </row>
    <row r="673" ht="13.5" customHeight="1">
      <c r="A673" s="60" t="s">
        <v>90</v>
      </c>
      <c r="B673" s="61">
        <f>SUM(B662:B672)</f>
        <v>169.391</v>
      </c>
      <c r="C673" s="60"/>
      <c r="D673" s="60"/>
      <c r="E673" s="60"/>
      <c r="F673" s="60"/>
      <c r="G673" s="60"/>
      <c r="H673" s="60"/>
      <c r="I673" s="60"/>
      <c r="J673" s="60"/>
      <c r="K673" s="60"/>
      <c r="L673" s="60"/>
      <c r="M673" s="60"/>
      <c r="N673" s="60"/>
      <c r="O673" s="61">
        <f t="shared" ref="O673:W673" si="881">SUM(O662:O672)</f>
        <v>0.03295930818</v>
      </c>
      <c r="P673" s="61">
        <f t="shared" si="881"/>
        <v>0.0368536731</v>
      </c>
      <c r="Q673" s="61">
        <f t="shared" si="881"/>
        <v>0.04341300933</v>
      </c>
      <c r="R673" s="61">
        <f t="shared" si="881"/>
        <v>159156.8022</v>
      </c>
      <c r="S673" s="61">
        <f t="shared" si="881"/>
        <v>463882.8482</v>
      </c>
      <c r="T673" s="61">
        <f t="shared" si="881"/>
        <v>3369831.585</v>
      </c>
      <c r="U673" s="61">
        <f t="shared" si="881"/>
        <v>38611.13188</v>
      </c>
      <c r="V673" s="61">
        <f t="shared" si="881"/>
        <v>1227947.567</v>
      </c>
      <c r="W673" s="61">
        <f t="shared" si="881"/>
        <v>2277111.006</v>
      </c>
      <c r="X673" s="60"/>
      <c r="Y673" s="35"/>
      <c r="Z673" s="61">
        <f t="shared" ref="Z673:AH673" si="882">SUM(Z662:Z672)</f>
        <v>104.1214508</v>
      </c>
      <c r="AA673" s="61">
        <f t="shared" si="882"/>
        <v>116.4241037</v>
      </c>
      <c r="AB673" s="61">
        <f t="shared" si="882"/>
        <v>137.1456431</v>
      </c>
      <c r="AC673" s="61">
        <f t="shared" si="882"/>
        <v>502790807.1</v>
      </c>
      <c r="AD673" s="61">
        <f t="shared" si="882"/>
        <v>1465448089</v>
      </c>
      <c r="AE673" s="61">
        <f t="shared" si="882"/>
        <v>10645604325</v>
      </c>
      <c r="AF673" s="61">
        <f t="shared" si="882"/>
        <v>121976075.7</v>
      </c>
      <c r="AG673" s="61">
        <f t="shared" si="882"/>
        <v>3879197994</v>
      </c>
      <c r="AH673" s="61">
        <f t="shared" si="882"/>
        <v>7193600678</v>
      </c>
    </row>
    <row r="674" ht="13.5" customHeight="1">
      <c r="A674" s="35"/>
      <c r="B674" s="51"/>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c r="AA674" s="35"/>
      <c r="AB674" s="35"/>
      <c r="AC674" s="35"/>
      <c r="AD674" s="35"/>
      <c r="AE674" s="35"/>
      <c r="AF674" s="35"/>
      <c r="AG674" s="35"/>
      <c r="AH674" s="35"/>
    </row>
    <row r="675" ht="13.5" customHeight="1">
      <c r="A675" s="64" t="s">
        <v>57</v>
      </c>
      <c r="B675" s="35"/>
      <c r="C675" s="12"/>
      <c r="D675" s="12"/>
      <c r="E675" s="35"/>
      <c r="F675" s="35"/>
      <c r="G675" s="35"/>
      <c r="H675" s="35"/>
      <c r="I675" s="35"/>
      <c r="J675" s="35"/>
      <c r="K675" s="35"/>
      <c r="L675" s="35"/>
      <c r="M675" s="35"/>
      <c r="N675" s="35"/>
      <c r="O675" s="35"/>
      <c r="P675" s="35"/>
      <c r="Q675" s="35"/>
      <c r="R675" s="35"/>
      <c r="S675" s="35"/>
      <c r="T675" s="35"/>
      <c r="U675" s="35"/>
      <c r="V675" s="35"/>
      <c r="W675" s="35"/>
      <c r="X675" s="35"/>
      <c r="Y675" s="35"/>
      <c r="Z675" s="35"/>
      <c r="AA675" s="35"/>
      <c r="AB675" s="35"/>
      <c r="AC675" s="35"/>
      <c r="AD675" s="35"/>
      <c r="AE675" s="35"/>
      <c r="AF675" s="35"/>
      <c r="AG675" s="35"/>
      <c r="AH675" s="35"/>
    </row>
    <row r="676" ht="13.5" customHeight="1">
      <c r="A676" s="12" t="s">
        <v>105</v>
      </c>
      <c r="C676" s="12"/>
      <c r="D676" s="12"/>
      <c r="E676" s="36" t="s">
        <v>129</v>
      </c>
      <c r="F676" s="3"/>
      <c r="G676" s="4"/>
      <c r="H676" s="37" t="s">
        <v>130</v>
      </c>
      <c r="I676" s="3"/>
      <c r="J676" s="4"/>
      <c r="K676" s="38" t="s">
        <v>131</v>
      </c>
      <c r="L676" s="3"/>
      <c r="M676" s="4"/>
      <c r="N676" s="35"/>
      <c r="O676" s="36" t="s">
        <v>110</v>
      </c>
      <c r="P676" s="3"/>
      <c r="Q676" s="4"/>
      <c r="R676" s="37" t="s">
        <v>111</v>
      </c>
      <c r="S676" s="3"/>
      <c r="T676" s="4"/>
      <c r="U676" s="38" t="s">
        <v>112</v>
      </c>
      <c r="V676" s="3"/>
      <c r="W676" s="4"/>
      <c r="X676" s="35"/>
      <c r="Y676" s="35"/>
      <c r="Z676" s="36" t="s">
        <v>110</v>
      </c>
      <c r="AA676" s="3"/>
      <c r="AB676" s="4"/>
      <c r="AC676" s="37" t="s">
        <v>111</v>
      </c>
      <c r="AD676" s="3"/>
      <c r="AE676" s="4"/>
      <c r="AF676" s="38" t="s">
        <v>112</v>
      </c>
      <c r="AG676" s="3"/>
      <c r="AH676" s="4"/>
    </row>
    <row r="677" ht="13.5" customHeight="1">
      <c r="A677" s="12" t="s">
        <v>94</v>
      </c>
      <c r="B677" s="12" t="s">
        <v>114</v>
      </c>
      <c r="C677" s="12" t="s">
        <v>115</v>
      </c>
      <c r="D677" s="12"/>
      <c r="E677" s="39" t="s">
        <v>12</v>
      </c>
      <c r="F677" s="40" t="s">
        <v>13</v>
      </c>
      <c r="G677" s="41" t="s">
        <v>14</v>
      </c>
      <c r="H677" s="42" t="s">
        <v>12</v>
      </c>
      <c r="I677" s="42" t="s">
        <v>13</v>
      </c>
      <c r="J677" s="43" t="s">
        <v>14</v>
      </c>
      <c r="K677" s="44" t="s">
        <v>12</v>
      </c>
      <c r="L677" s="45" t="s">
        <v>116</v>
      </c>
      <c r="M677" s="46" t="s">
        <v>14</v>
      </c>
      <c r="N677" s="35"/>
      <c r="O677" s="39" t="s">
        <v>12</v>
      </c>
      <c r="P677" s="40" t="s">
        <v>13</v>
      </c>
      <c r="Q677" s="41" t="s">
        <v>14</v>
      </c>
      <c r="R677" s="42" t="s">
        <v>12</v>
      </c>
      <c r="S677" s="42" t="s">
        <v>13</v>
      </c>
      <c r="T677" s="43" t="s">
        <v>14</v>
      </c>
      <c r="U677" s="44" t="s">
        <v>12</v>
      </c>
      <c r="V677" s="45" t="s">
        <v>116</v>
      </c>
      <c r="W677" s="46" t="s">
        <v>14</v>
      </c>
      <c r="X677" s="35"/>
      <c r="Y677" s="35"/>
      <c r="Z677" s="39" t="s">
        <v>12</v>
      </c>
      <c r="AA677" s="40" t="s">
        <v>13</v>
      </c>
      <c r="AB677" s="41" t="s">
        <v>14</v>
      </c>
      <c r="AC677" s="42" t="s">
        <v>12</v>
      </c>
      <c r="AD677" s="42" t="s">
        <v>13</v>
      </c>
      <c r="AE677" s="43" t="s">
        <v>14</v>
      </c>
      <c r="AF677" s="44" t="s">
        <v>12</v>
      </c>
      <c r="AG677" s="45" t="s">
        <v>116</v>
      </c>
      <c r="AH677" s="46" t="s">
        <v>14</v>
      </c>
    </row>
    <row r="678" ht="13.5" customHeight="1">
      <c r="A678" s="47" t="s">
        <v>117</v>
      </c>
      <c r="B678" s="51">
        <v>113.249</v>
      </c>
      <c r="C678" s="12">
        <f t="shared" ref="C678:C688" si="883">B678/$B$689</f>
        <v>0.3727539934</v>
      </c>
      <c r="D678" s="12">
        <v>0.039599999999999996</v>
      </c>
      <c r="E678" s="39">
        <v>740.0</v>
      </c>
      <c r="F678" s="40">
        <v>820.0</v>
      </c>
      <c r="G678" s="41">
        <v>910.0</v>
      </c>
      <c r="H678" s="42">
        <v>0.079</v>
      </c>
      <c r="I678" s="42">
        <v>1.1480588235000002</v>
      </c>
      <c r="J678" s="43">
        <v>3.654</v>
      </c>
      <c r="K678" s="44">
        <v>0.2</v>
      </c>
      <c r="L678" s="48">
        <v>5.0</v>
      </c>
      <c r="M678" s="49">
        <v>15.0</v>
      </c>
      <c r="N678" s="35"/>
      <c r="O678" s="39">
        <f t="shared" ref="O678:O688" si="884">C678*D678*E678*10^(-3)</f>
        <v>0.01092318302</v>
      </c>
      <c r="P678" s="40">
        <f t="shared" ref="P678:P688" si="885">C678*D678*F678*10^(-3)</f>
        <v>0.01210406767</v>
      </c>
      <c r="Q678" s="41">
        <f t="shared" ref="Q678:Q688" si="886">C678*D678*G678*10^(-3)</f>
        <v>0.0134325629</v>
      </c>
      <c r="R678" s="42">
        <f t="shared" ref="R678:R688" si="887">(C678*D678*H678*3.6*10^(-3))*10^(9)</f>
        <v>4198.044934</v>
      </c>
      <c r="S678" s="42">
        <f t="shared" ref="S678:S688" si="888">(C678*D678*I678*3.6*10^(-3))*10^(9)</f>
        <v>61007.62694</v>
      </c>
      <c r="T678" s="43">
        <f t="shared" ref="T678:T688" si="889">(C678*D678*J678*3.6*10^(-3))*10^(9)</f>
        <v>194172.8632</v>
      </c>
      <c r="U678" s="44">
        <f t="shared" ref="U678:U688" si="890">C678*D678*10^(-3)*K678*10^9</f>
        <v>2952.211627</v>
      </c>
      <c r="V678" s="48">
        <f t="shared" ref="V678:V688" si="891">C678*D678*10^(-3)*L678*10^9</f>
        <v>73805.29068</v>
      </c>
      <c r="W678" s="49">
        <f t="shared" ref="W678:W688" si="892">C678*D678*10^(-3)*M678*10^9</f>
        <v>221415.8721</v>
      </c>
      <c r="X678" s="35"/>
      <c r="Y678" s="12">
        <v>272.5</v>
      </c>
      <c r="Z678" s="39">
        <f t="shared" ref="Z678:Z688" si="893">C678*Y678*E678*10^(-3)</f>
        <v>75.16584276</v>
      </c>
      <c r="AA678" s="40">
        <f t="shared" ref="AA678:AA688" si="894">C678*Y678*F678*10^(-3)</f>
        <v>83.29187982</v>
      </c>
      <c r="AB678" s="41">
        <f t="shared" ref="AB678:AB688" si="895">C678*Y678*G678*10^(-3)</f>
        <v>92.4336715</v>
      </c>
      <c r="AC678" s="42">
        <f t="shared" ref="AC678:AC688" si="896">(C678*Y678*H678*3.6*10^(-3))*10^(9)</f>
        <v>28888061.73</v>
      </c>
      <c r="AD678" s="42">
        <f t="shared" ref="AD678:AD688" si="897">(C678*Y678*I678*3.6*10^(-3))*10^(9)</f>
        <v>419812584.4</v>
      </c>
      <c r="AE678" s="43">
        <f t="shared" ref="AE678:AE688" si="898">(C678*Y678*J678*3.6*10^(-3))*10^(9)</f>
        <v>1336164273</v>
      </c>
      <c r="AF678" s="44">
        <f t="shared" ref="AF678:AF688" si="899">C678*Y678*10^(-3)*K678*10^9</f>
        <v>20315092.64</v>
      </c>
      <c r="AG678" s="48">
        <f t="shared" ref="AG678:AG688" si="900">C678*Y678*10^(-3)*L678*10^9</f>
        <v>507877316</v>
      </c>
      <c r="AH678" s="49">
        <f t="shared" ref="AH678:AH688" si="901">C678*Y678*10^(-3)*M678*10^9</f>
        <v>1523631948</v>
      </c>
    </row>
    <row r="679" ht="13.5" customHeight="1">
      <c r="A679" s="47" t="s">
        <v>118</v>
      </c>
      <c r="B679" s="51">
        <v>0.329</v>
      </c>
      <c r="C679" s="12">
        <f t="shared" si="883"/>
        <v>0.001082888713</v>
      </c>
      <c r="D679" s="12">
        <v>0.039599999999999996</v>
      </c>
      <c r="E679" s="39">
        <v>657.0</v>
      </c>
      <c r="F679" s="40">
        <v>702.0</v>
      </c>
      <c r="G679" s="41">
        <v>866.0</v>
      </c>
      <c r="H679" s="42">
        <v>0.214</v>
      </c>
      <c r="I679" s="42">
        <v>0.82</v>
      </c>
      <c r="J679" s="43">
        <v>2.7439999999999998</v>
      </c>
      <c r="K679" s="44">
        <v>0.1</v>
      </c>
      <c r="L679" s="45">
        <v>0.4</v>
      </c>
      <c r="M679" s="46">
        <v>0.6</v>
      </c>
      <c r="N679" s="35"/>
      <c r="O679" s="39">
        <f t="shared" si="884"/>
        <v>0.00002817373221</v>
      </c>
      <c r="P679" s="40">
        <f t="shared" si="885"/>
        <v>0.0000301034399</v>
      </c>
      <c r="Q679" s="41">
        <f t="shared" si="886"/>
        <v>0.00003713615235</v>
      </c>
      <c r="R679" s="42">
        <f t="shared" si="887"/>
        <v>33.03659558</v>
      </c>
      <c r="S679" s="42">
        <f t="shared" si="888"/>
        <v>126.5888242</v>
      </c>
      <c r="T679" s="43">
        <f t="shared" si="889"/>
        <v>423.6094312</v>
      </c>
      <c r="U679" s="44">
        <f t="shared" si="890"/>
        <v>4.288239302</v>
      </c>
      <c r="V679" s="48">
        <f t="shared" si="891"/>
        <v>17.15295721</v>
      </c>
      <c r="W679" s="49">
        <f t="shared" si="892"/>
        <v>25.72943581</v>
      </c>
      <c r="X679" s="35"/>
      <c r="Y679" s="12">
        <v>272.5</v>
      </c>
      <c r="Z679" s="39">
        <f t="shared" si="893"/>
        <v>0.1938722734</v>
      </c>
      <c r="AA679" s="40">
        <f t="shared" si="894"/>
        <v>0.2071511963</v>
      </c>
      <c r="AB679" s="41">
        <f t="shared" si="895"/>
        <v>0.2555454928</v>
      </c>
      <c r="AC679" s="42">
        <f t="shared" si="896"/>
        <v>227335.159</v>
      </c>
      <c r="AD679" s="42">
        <f t="shared" si="897"/>
        <v>871097.3382</v>
      </c>
      <c r="AE679" s="43">
        <f t="shared" si="898"/>
        <v>2914989.141</v>
      </c>
      <c r="AF679" s="44">
        <f t="shared" si="899"/>
        <v>29508.71742</v>
      </c>
      <c r="AG679" s="48">
        <f t="shared" si="900"/>
        <v>118034.8697</v>
      </c>
      <c r="AH679" s="49">
        <f t="shared" si="901"/>
        <v>177052.3045</v>
      </c>
    </row>
    <row r="680" ht="13.5" customHeight="1">
      <c r="A680" s="47" t="s">
        <v>119</v>
      </c>
      <c r="B680" s="51">
        <v>92.483</v>
      </c>
      <c r="C680" s="12">
        <f t="shared" si="883"/>
        <v>0.3044036377</v>
      </c>
      <c r="D680" s="12">
        <v>0.039599999999999996</v>
      </c>
      <c r="E680" s="39">
        <v>410.0</v>
      </c>
      <c r="F680" s="40">
        <v>490.0</v>
      </c>
      <c r="G680" s="41">
        <v>650.0</v>
      </c>
      <c r="H680" s="42">
        <v>0.076</v>
      </c>
      <c r="I680" s="42">
        <v>0.5820000000000001</v>
      </c>
      <c r="J680" s="43">
        <v>2.794</v>
      </c>
      <c r="K680" s="44">
        <v>0.1</v>
      </c>
      <c r="L680" s="45">
        <v>0.2</v>
      </c>
      <c r="M680" s="46">
        <v>1.0</v>
      </c>
      <c r="N680" s="35"/>
      <c r="O680" s="39">
        <f t="shared" si="884"/>
        <v>0.004942297462</v>
      </c>
      <c r="P680" s="40">
        <f t="shared" si="885"/>
        <v>0.005906648186</v>
      </c>
      <c r="Q680" s="41">
        <f t="shared" si="886"/>
        <v>0.007835349635</v>
      </c>
      <c r="R680" s="42">
        <f t="shared" si="887"/>
        <v>3298.079477</v>
      </c>
      <c r="S680" s="42">
        <f t="shared" si="888"/>
        <v>25256.34547</v>
      </c>
      <c r="T680" s="43">
        <f t="shared" si="889"/>
        <v>121247.8166</v>
      </c>
      <c r="U680" s="44">
        <f t="shared" si="890"/>
        <v>1205.438405</v>
      </c>
      <c r="V680" s="48">
        <f t="shared" si="891"/>
        <v>2410.876811</v>
      </c>
      <c r="W680" s="49">
        <f t="shared" si="892"/>
        <v>12054.38405</v>
      </c>
      <c r="X680" s="35"/>
      <c r="Y680" s="12">
        <v>272.5</v>
      </c>
      <c r="Z680" s="39">
        <f t="shared" si="893"/>
        <v>34.00949642</v>
      </c>
      <c r="AA680" s="40">
        <f t="shared" si="894"/>
        <v>40.64549573</v>
      </c>
      <c r="AB680" s="41">
        <f t="shared" si="895"/>
        <v>53.91749433</v>
      </c>
      <c r="AC680" s="42">
        <f t="shared" si="896"/>
        <v>22695117.61</v>
      </c>
      <c r="AD680" s="42">
        <f t="shared" si="897"/>
        <v>173796821.7</v>
      </c>
      <c r="AE680" s="43">
        <f t="shared" si="898"/>
        <v>834344192.3</v>
      </c>
      <c r="AF680" s="44">
        <f t="shared" si="899"/>
        <v>8294999.128</v>
      </c>
      <c r="AG680" s="48">
        <f t="shared" si="900"/>
        <v>16589998.26</v>
      </c>
      <c r="AH680" s="49">
        <f t="shared" si="901"/>
        <v>82949991.28</v>
      </c>
    </row>
    <row r="681" ht="13.5" customHeight="1">
      <c r="A681" s="47" t="s">
        <v>120</v>
      </c>
      <c r="B681" s="51">
        <v>0.0</v>
      </c>
      <c r="C681" s="12">
        <f t="shared" si="883"/>
        <v>0</v>
      </c>
      <c r="D681" s="12">
        <v>0.039599999999999996</v>
      </c>
      <c r="E681" s="39">
        <v>3.7</v>
      </c>
      <c r="F681" s="40">
        <v>12.0</v>
      </c>
      <c r="G681" s="41">
        <v>110.0</v>
      </c>
      <c r="H681" s="42">
        <v>0.018</v>
      </c>
      <c r="I681" s="42">
        <v>0.2478118532</v>
      </c>
      <c r="J681" s="43">
        <v>3.004</v>
      </c>
      <c r="K681" s="44">
        <v>0.1</v>
      </c>
      <c r="L681" s="45">
        <v>0.1</v>
      </c>
      <c r="M681" s="46">
        <v>1.0</v>
      </c>
      <c r="N681" s="35"/>
      <c r="O681" s="39">
        <f t="shared" si="884"/>
        <v>0</v>
      </c>
      <c r="P681" s="40">
        <f t="shared" si="885"/>
        <v>0</v>
      </c>
      <c r="Q681" s="41">
        <f t="shared" si="886"/>
        <v>0</v>
      </c>
      <c r="R681" s="42">
        <f t="shared" si="887"/>
        <v>0</v>
      </c>
      <c r="S681" s="42">
        <f t="shared" si="888"/>
        <v>0</v>
      </c>
      <c r="T681" s="43">
        <f t="shared" si="889"/>
        <v>0</v>
      </c>
      <c r="U681" s="44">
        <f t="shared" si="890"/>
        <v>0</v>
      </c>
      <c r="V681" s="48">
        <f t="shared" si="891"/>
        <v>0</v>
      </c>
      <c r="W681" s="49">
        <f t="shared" si="892"/>
        <v>0</v>
      </c>
      <c r="X681" s="35"/>
      <c r="Y681" s="12">
        <v>272.5</v>
      </c>
      <c r="Z681" s="39">
        <f t="shared" si="893"/>
        <v>0</v>
      </c>
      <c r="AA681" s="40">
        <f t="shared" si="894"/>
        <v>0</v>
      </c>
      <c r="AB681" s="41">
        <f t="shared" si="895"/>
        <v>0</v>
      </c>
      <c r="AC681" s="42">
        <f t="shared" si="896"/>
        <v>0</v>
      </c>
      <c r="AD681" s="42">
        <f t="shared" si="897"/>
        <v>0</v>
      </c>
      <c r="AE681" s="43">
        <f t="shared" si="898"/>
        <v>0</v>
      </c>
      <c r="AF681" s="44">
        <f t="shared" si="899"/>
        <v>0</v>
      </c>
      <c r="AG681" s="48">
        <f t="shared" si="900"/>
        <v>0</v>
      </c>
      <c r="AH681" s="49">
        <f t="shared" si="901"/>
        <v>0</v>
      </c>
    </row>
    <row r="682" ht="13.5" customHeight="1">
      <c r="A682" s="47" t="s">
        <v>121</v>
      </c>
      <c r="B682" s="51">
        <v>59.938</v>
      </c>
      <c r="C682" s="12">
        <f t="shared" si="883"/>
        <v>0.197283233</v>
      </c>
      <c r="D682" s="12">
        <v>0.039599999999999996</v>
      </c>
      <c r="E682" s="39">
        <v>1.0</v>
      </c>
      <c r="F682" s="40">
        <v>24.0</v>
      </c>
      <c r="G682" s="41">
        <v>2200.0</v>
      </c>
      <c r="H682" s="42">
        <v>0.3</v>
      </c>
      <c r="I682" s="42">
        <v>9.305266939500001</v>
      </c>
      <c r="J682" s="43">
        <v>851.554</v>
      </c>
      <c r="K682" s="44">
        <v>3.3</v>
      </c>
      <c r="L682" s="48">
        <v>10.0</v>
      </c>
      <c r="M682" s="49">
        <v>16.9</v>
      </c>
      <c r="N682" s="35"/>
      <c r="O682" s="39">
        <f t="shared" si="884"/>
        <v>0.000007812416027</v>
      </c>
      <c r="P682" s="40">
        <f t="shared" si="885"/>
        <v>0.0001874979846</v>
      </c>
      <c r="Q682" s="41">
        <f t="shared" si="886"/>
        <v>0.01718731526</v>
      </c>
      <c r="R682" s="42">
        <f t="shared" si="887"/>
        <v>8437.409309</v>
      </c>
      <c r="S682" s="42">
        <f t="shared" si="888"/>
        <v>261707.8197</v>
      </c>
      <c r="T682" s="43">
        <f t="shared" si="889"/>
        <v>23949698.82</v>
      </c>
      <c r="U682" s="44">
        <f t="shared" si="890"/>
        <v>25780.97289</v>
      </c>
      <c r="V682" s="48">
        <f t="shared" si="891"/>
        <v>78124.16027</v>
      </c>
      <c r="W682" s="49">
        <f t="shared" si="892"/>
        <v>132029.8309</v>
      </c>
      <c r="X682" s="35"/>
      <c r="Y682" s="12">
        <v>272.5</v>
      </c>
      <c r="Z682" s="39">
        <f t="shared" si="893"/>
        <v>0.05375968099</v>
      </c>
      <c r="AA682" s="40">
        <f t="shared" si="894"/>
        <v>1.290232344</v>
      </c>
      <c r="AB682" s="41">
        <f t="shared" si="895"/>
        <v>118.2712982</v>
      </c>
      <c r="AC682" s="42">
        <f t="shared" si="896"/>
        <v>58060455.47</v>
      </c>
      <c r="AD682" s="42">
        <f t="shared" si="897"/>
        <v>1800893456</v>
      </c>
      <c r="AE682" s="43">
        <f t="shared" si="898"/>
        <v>164805376995</v>
      </c>
      <c r="AF682" s="44">
        <f t="shared" si="899"/>
        <v>177406947.3</v>
      </c>
      <c r="AG682" s="48">
        <f t="shared" si="900"/>
        <v>537596809.9</v>
      </c>
      <c r="AH682" s="49">
        <f t="shared" si="901"/>
        <v>908538608.8</v>
      </c>
    </row>
    <row r="683" ht="13.5" customHeight="1">
      <c r="A683" s="47" t="s">
        <v>122</v>
      </c>
      <c r="B683" s="51">
        <v>2.638</v>
      </c>
      <c r="C683" s="12">
        <f t="shared" si="883"/>
        <v>0.008682858431</v>
      </c>
      <c r="D683" s="12">
        <v>0.039599999999999996</v>
      </c>
      <c r="E683" s="39">
        <v>130.0</v>
      </c>
      <c r="F683" s="40">
        <v>230.0</v>
      </c>
      <c r="G683" s="50">
        <v>420.0</v>
      </c>
      <c r="H683" s="42">
        <v>20.0</v>
      </c>
      <c r="I683" s="42">
        <v>35.2904137931</v>
      </c>
      <c r="J683" s="43">
        <v>65.554</v>
      </c>
      <c r="K683" s="44">
        <v>13.0</v>
      </c>
      <c r="L683" s="48">
        <v>500.0</v>
      </c>
      <c r="M683" s="49">
        <v>810.0</v>
      </c>
      <c r="N683" s="35"/>
      <c r="O683" s="39">
        <f t="shared" si="884"/>
        <v>0.0000446993552</v>
      </c>
      <c r="P683" s="40">
        <f t="shared" si="885"/>
        <v>0.00007908347459</v>
      </c>
      <c r="Q683" s="41">
        <f t="shared" si="886"/>
        <v>0.0001444133014</v>
      </c>
      <c r="R683" s="42">
        <f t="shared" si="887"/>
        <v>24756.56596</v>
      </c>
      <c r="S683" s="42">
        <f t="shared" si="888"/>
        <v>43683.47284</v>
      </c>
      <c r="T683" s="43">
        <f t="shared" si="889"/>
        <v>81144.59624</v>
      </c>
      <c r="U683" s="44">
        <f t="shared" si="890"/>
        <v>4469.93552</v>
      </c>
      <c r="V683" s="48">
        <f t="shared" si="891"/>
        <v>171920.5969</v>
      </c>
      <c r="W683" s="49">
        <f t="shared" si="892"/>
        <v>278511.367</v>
      </c>
      <c r="X683" s="35"/>
      <c r="Y683" s="12">
        <v>272.5</v>
      </c>
      <c r="Z683" s="39">
        <f t="shared" si="893"/>
        <v>0.3075902599</v>
      </c>
      <c r="AA683" s="40">
        <f t="shared" si="894"/>
        <v>0.5441981522</v>
      </c>
      <c r="AB683" s="41">
        <f t="shared" si="895"/>
        <v>0.9937531475</v>
      </c>
      <c r="AC683" s="42">
        <f t="shared" si="896"/>
        <v>170357682.4</v>
      </c>
      <c r="AD683" s="42">
        <f t="shared" si="897"/>
        <v>300599655.3</v>
      </c>
      <c r="AE683" s="43">
        <f t="shared" si="898"/>
        <v>558381375.7</v>
      </c>
      <c r="AF683" s="44">
        <f t="shared" si="899"/>
        <v>30759025.99</v>
      </c>
      <c r="AG683" s="48">
        <f t="shared" si="900"/>
        <v>1183039461</v>
      </c>
      <c r="AH683" s="49">
        <f t="shared" si="901"/>
        <v>1916523927</v>
      </c>
    </row>
    <row r="684" ht="13.5" customHeight="1">
      <c r="A684" s="32" t="s">
        <v>123</v>
      </c>
      <c r="B684" s="51">
        <v>0.0</v>
      </c>
      <c r="C684" s="12">
        <f t="shared" si="883"/>
        <v>0</v>
      </c>
      <c r="D684" s="12">
        <v>0.039599999999999996</v>
      </c>
      <c r="E684" s="39">
        <v>7.0</v>
      </c>
      <c r="F684" s="40">
        <v>11.0</v>
      </c>
      <c r="G684" s="41">
        <v>56.0</v>
      </c>
      <c r="H684" s="42">
        <v>2.0E-4</v>
      </c>
      <c r="I684" s="42">
        <v>0.11828163270000001</v>
      </c>
      <c r="J684" s="43">
        <v>1.5552000000000001</v>
      </c>
      <c r="K684" s="44">
        <v>0.3</v>
      </c>
      <c r="L684" s="48">
        <v>1.0</v>
      </c>
      <c r="M684" s="49">
        <v>1.3</v>
      </c>
      <c r="N684" s="35"/>
      <c r="O684" s="39">
        <f t="shared" si="884"/>
        <v>0</v>
      </c>
      <c r="P684" s="40">
        <f t="shared" si="885"/>
        <v>0</v>
      </c>
      <c r="Q684" s="41">
        <f t="shared" si="886"/>
        <v>0</v>
      </c>
      <c r="R684" s="42">
        <f t="shared" si="887"/>
        <v>0</v>
      </c>
      <c r="S684" s="42">
        <f t="shared" si="888"/>
        <v>0</v>
      </c>
      <c r="T684" s="43">
        <f t="shared" si="889"/>
        <v>0</v>
      </c>
      <c r="U684" s="44">
        <f t="shared" si="890"/>
        <v>0</v>
      </c>
      <c r="V684" s="48">
        <f t="shared" si="891"/>
        <v>0</v>
      </c>
      <c r="W684" s="49">
        <f t="shared" si="892"/>
        <v>0</v>
      </c>
      <c r="X684" s="35"/>
      <c r="Y684" s="12">
        <v>272.5</v>
      </c>
      <c r="Z684" s="39">
        <f t="shared" si="893"/>
        <v>0</v>
      </c>
      <c r="AA684" s="40">
        <f t="shared" si="894"/>
        <v>0</v>
      </c>
      <c r="AB684" s="41">
        <f t="shared" si="895"/>
        <v>0</v>
      </c>
      <c r="AC684" s="42">
        <f t="shared" si="896"/>
        <v>0</v>
      </c>
      <c r="AD684" s="42">
        <f t="shared" si="897"/>
        <v>0</v>
      </c>
      <c r="AE684" s="43">
        <f t="shared" si="898"/>
        <v>0</v>
      </c>
      <c r="AF684" s="44">
        <f t="shared" si="899"/>
        <v>0</v>
      </c>
      <c r="AG684" s="48">
        <f t="shared" si="900"/>
        <v>0</v>
      </c>
      <c r="AH684" s="49">
        <f t="shared" si="901"/>
        <v>0</v>
      </c>
    </row>
    <row r="685" ht="13.5" customHeight="1">
      <c r="A685" s="32" t="s">
        <v>124</v>
      </c>
      <c r="B685" s="51">
        <v>19.949</v>
      </c>
      <c r="C685" s="12">
        <f t="shared" si="883"/>
        <v>0.06566123686</v>
      </c>
      <c r="D685" s="12">
        <v>0.039599999999999996</v>
      </c>
      <c r="E685" s="39">
        <v>8.0</v>
      </c>
      <c r="F685" s="40">
        <v>12.0</v>
      </c>
      <c r="G685" s="41">
        <v>35.0</v>
      </c>
      <c r="H685" s="42">
        <v>2.0E-4</v>
      </c>
      <c r="I685" s="42">
        <v>0.11834814810000001</v>
      </c>
      <c r="J685" s="43">
        <v>1.5552000000000001</v>
      </c>
      <c r="K685" s="44">
        <v>0.3</v>
      </c>
      <c r="L685" s="48">
        <v>1.0</v>
      </c>
      <c r="M685" s="49">
        <v>1.3</v>
      </c>
      <c r="N685" s="35"/>
      <c r="O685" s="39">
        <f t="shared" si="884"/>
        <v>0.00002080147984</v>
      </c>
      <c r="P685" s="40">
        <f t="shared" si="885"/>
        <v>0.00003120221976</v>
      </c>
      <c r="Q685" s="41">
        <f t="shared" si="886"/>
        <v>0.00009100647429</v>
      </c>
      <c r="R685" s="42">
        <f t="shared" si="887"/>
        <v>1.872133185</v>
      </c>
      <c r="S685" s="42">
        <f t="shared" si="888"/>
        <v>1107.817477</v>
      </c>
      <c r="T685" s="43">
        <f t="shared" si="889"/>
        <v>14557.70765</v>
      </c>
      <c r="U685" s="44">
        <f t="shared" si="890"/>
        <v>780.0554939</v>
      </c>
      <c r="V685" s="48">
        <f t="shared" si="891"/>
        <v>2600.18498</v>
      </c>
      <c r="W685" s="49">
        <f t="shared" si="892"/>
        <v>3380.240474</v>
      </c>
      <c r="X685" s="35"/>
      <c r="Y685" s="12">
        <v>272.5</v>
      </c>
      <c r="Z685" s="39">
        <f t="shared" si="893"/>
        <v>0.1431414964</v>
      </c>
      <c r="AA685" s="40">
        <f t="shared" si="894"/>
        <v>0.2147122445</v>
      </c>
      <c r="AB685" s="41">
        <f t="shared" si="895"/>
        <v>0.6262440466</v>
      </c>
      <c r="AC685" s="42">
        <f t="shared" si="896"/>
        <v>12882.73467</v>
      </c>
      <c r="AD685" s="42">
        <f t="shared" si="897"/>
        <v>7623238.955</v>
      </c>
      <c r="AE685" s="43">
        <f t="shared" si="898"/>
        <v>100176144.8</v>
      </c>
      <c r="AF685" s="44">
        <f t="shared" si="899"/>
        <v>5367806.114</v>
      </c>
      <c r="AG685" s="48">
        <f t="shared" si="900"/>
        <v>17892687.05</v>
      </c>
      <c r="AH685" s="49">
        <f t="shared" si="901"/>
        <v>23260493.16</v>
      </c>
    </row>
    <row r="686" ht="13.5" customHeight="1">
      <c r="A686" s="32" t="s">
        <v>125</v>
      </c>
      <c r="B686" s="51">
        <v>7.8</v>
      </c>
      <c r="C686" s="12">
        <f t="shared" si="883"/>
        <v>0.02567334942</v>
      </c>
      <c r="D686" s="12">
        <v>0.039599999999999996</v>
      </c>
      <c r="E686" s="39">
        <v>18.0</v>
      </c>
      <c r="F686" s="40">
        <v>48.0</v>
      </c>
      <c r="G686" s="41">
        <v>180.0</v>
      </c>
      <c r="H686" s="42">
        <v>0.0064</v>
      </c>
      <c r="I686" s="42">
        <v>0.17932592590000002</v>
      </c>
      <c r="J686" s="43">
        <v>1.857</v>
      </c>
      <c r="K686" s="44">
        <v>0.3</v>
      </c>
      <c r="L686" s="45">
        <v>10.0</v>
      </c>
      <c r="M686" s="46">
        <v>15.0</v>
      </c>
      <c r="N686" s="35"/>
      <c r="O686" s="39">
        <f t="shared" si="884"/>
        <v>0.00001829996346</v>
      </c>
      <c r="P686" s="40">
        <f t="shared" si="885"/>
        <v>0.00004879990257</v>
      </c>
      <c r="Q686" s="41">
        <f t="shared" si="886"/>
        <v>0.0001829996346</v>
      </c>
      <c r="R686" s="42">
        <f t="shared" si="887"/>
        <v>23.42395324</v>
      </c>
      <c r="S686" s="42">
        <f t="shared" si="888"/>
        <v>656.3315785</v>
      </c>
      <c r="T686" s="43">
        <f t="shared" si="889"/>
        <v>6796.606431</v>
      </c>
      <c r="U686" s="44">
        <f t="shared" si="890"/>
        <v>304.9993911</v>
      </c>
      <c r="V686" s="48">
        <f t="shared" si="891"/>
        <v>10166.64637</v>
      </c>
      <c r="W686" s="49">
        <f t="shared" si="892"/>
        <v>15249.96955</v>
      </c>
      <c r="X686" s="35"/>
      <c r="Y686" s="12">
        <v>272.5</v>
      </c>
      <c r="Z686" s="39">
        <f t="shared" si="893"/>
        <v>0.1259277789</v>
      </c>
      <c r="AA686" s="40">
        <f t="shared" si="894"/>
        <v>0.3358074104</v>
      </c>
      <c r="AB686" s="41">
        <f t="shared" si="895"/>
        <v>1.259277789</v>
      </c>
      <c r="AC686" s="42">
        <f t="shared" si="896"/>
        <v>161187.557</v>
      </c>
      <c r="AD686" s="42">
        <f t="shared" si="897"/>
        <v>4516423.109</v>
      </c>
      <c r="AE686" s="43">
        <f t="shared" si="898"/>
        <v>46769577.08</v>
      </c>
      <c r="AF686" s="44">
        <f t="shared" si="899"/>
        <v>2098796.315</v>
      </c>
      <c r="AG686" s="48">
        <f t="shared" si="900"/>
        <v>69959877.16</v>
      </c>
      <c r="AH686" s="49">
        <f t="shared" si="901"/>
        <v>104939815.7</v>
      </c>
    </row>
    <row r="687" ht="13.5" customHeight="1">
      <c r="A687" s="32" t="s">
        <v>126</v>
      </c>
      <c r="B687" s="51">
        <v>7.431</v>
      </c>
      <c r="C687" s="12">
        <f t="shared" si="883"/>
        <v>0.0244588025</v>
      </c>
      <c r="D687" s="12">
        <v>0.039599999999999996</v>
      </c>
      <c r="E687" s="39">
        <v>6.0</v>
      </c>
      <c r="F687" s="40">
        <v>38.0</v>
      </c>
      <c r="G687" s="41">
        <v>79.0</v>
      </c>
      <c r="H687" s="42">
        <v>0.0073</v>
      </c>
      <c r="I687" s="42">
        <v>0.4548123288</v>
      </c>
      <c r="J687" s="43">
        <v>2.313</v>
      </c>
      <c r="K687" s="44">
        <v>0.3</v>
      </c>
      <c r="L687" s="45">
        <v>2.5</v>
      </c>
      <c r="M687" s="46">
        <v>5.1</v>
      </c>
      <c r="N687" s="35"/>
      <c r="O687" s="39">
        <f t="shared" si="884"/>
        <v>0.000005811411475</v>
      </c>
      <c r="P687" s="40">
        <f t="shared" si="885"/>
        <v>0.00003680560601</v>
      </c>
      <c r="Q687" s="41">
        <f t="shared" si="886"/>
        <v>0.00007651691775</v>
      </c>
      <c r="R687" s="42">
        <f t="shared" si="887"/>
        <v>25.45398226</v>
      </c>
      <c r="S687" s="42">
        <f t="shared" si="888"/>
        <v>1585.860952</v>
      </c>
      <c r="T687" s="43">
        <f t="shared" si="889"/>
        <v>8065.076845</v>
      </c>
      <c r="U687" s="44">
        <f t="shared" si="890"/>
        <v>290.5705737</v>
      </c>
      <c r="V687" s="48">
        <f t="shared" si="891"/>
        <v>2421.421448</v>
      </c>
      <c r="W687" s="49">
        <f t="shared" si="892"/>
        <v>4939.699753</v>
      </c>
      <c r="X687" s="35"/>
      <c r="Y687" s="12">
        <v>272.5</v>
      </c>
      <c r="Z687" s="39">
        <f t="shared" si="893"/>
        <v>0.03999014209</v>
      </c>
      <c r="AA687" s="40">
        <f t="shared" si="894"/>
        <v>0.2532708999</v>
      </c>
      <c r="AB687" s="41">
        <f t="shared" si="895"/>
        <v>0.5265368709</v>
      </c>
      <c r="AC687" s="42">
        <f t="shared" si="896"/>
        <v>175156.8224</v>
      </c>
      <c r="AD687" s="42">
        <f t="shared" si="897"/>
        <v>10912805.79</v>
      </c>
      <c r="AE687" s="43">
        <f t="shared" si="898"/>
        <v>55498319.2</v>
      </c>
      <c r="AF687" s="44">
        <f t="shared" si="899"/>
        <v>1999507.105</v>
      </c>
      <c r="AG687" s="48">
        <f t="shared" si="900"/>
        <v>16662559.21</v>
      </c>
      <c r="AH687" s="49">
        <f t="shared" si="901"/>
        <v>33991620.78</v>
      </c>
    </row>
    <row r="688" ht="13.5" customHeight="1">
      <c r="A688" s="32" t="s">
        <v>127</v>
      </c>
      <c r="B688" s="51">
        <v>0.0</v>
      </c>
      <c r="C688" s="12">
        <f t="shared" si="883"/>
        <v>0</v>
      </c>
      <c r="D688" s="12">
        <v>0.039599999999999996</v>
      </c>
      <c r="E688" s="52">
        <v>8.8</v>
      </c>
      <c r="F688" s="53">
        <v>27.0</v>
      </c>
      <c r="G688" s="54">
        <v>63.0</v>
      </c>
      <c r="H688" s="55">
        <v>0.118</v>
      </c>
      <c r="I688" s="55">
        <v>0.9284059041</v>
      </c>
      <c r="J688" s="56">
        <v>3.734</v>
      </c>
      <c r="K688" s="57">
        <v>7.8</v>
      </c>
      <c r="L688" s="58">
        <v>15.0</v>
      </c>
      <c r="M688" s="59">
        <v>19.3</v>
      </c>
      <c r="N688" s="35"/>
      <c r="O688" s="39">
        <f t="shared" si="884"/>
        <v>0</v>
      </c>
      <c r="P688" s="40">
        <f t="shared" si="885"/>
        <v>0</v>
      </c>
      <c r="Q688" s="41">
        <f t="shared" si="886"/>
        <v>0</v>
      </c>
      <c r="R688" s="42">
        <f t="shared" si="887"/>
        <v>0</v>
      </c>
      <c r="S688" s="42">
        <f t="shared" si="888"/>
        <v>0</v>
      </c>
      <c r="T688" s="43">
        <f t="shared" si="889"/>
        <v>0</v>
      </c>
      <c r="U688" s="44">
        <f t="shared" si="890"/>
        <v>0</v>
      </c>
      <c r="V688" s="48">
        <f t="shared" si="891"/>
        <v>0</v>
      </c>
      <c r="W688" s="49">
        <f t="shared" si="892"/>
        <v>0</v>
      </c>
      <c r="X688" s="35"/>
      <c r="Y688" s="12">
        <v>272.5</v>
      </c>
      <c r="Z688" s="39">
        <f t="shared" si="893"/>
        <v>0</v>
      </c>
      <c r="AA688" s="40">
        <f t="shared" si="894"/>
        <v>0</v>
      </c>
      <c r="AB688" s="41">
        <f t="shared" si="895"/>
        <v>0</v>
      </c>
      <c r="AC688" s="42">
        <f t="shared" si="896"/>
        <v>0</v>
      </c>
      <c r="AD688" s="42">
        <f t="shared" si="897"/>
        <v>0</v>
      </c>
      <c r="AE688" s="43">
        <f t="shared" si="898"/>
        <v>0</v>
      </c>
      <c r="AF688" s="44">
        <f t="shared" si="899"/>
        <v>0</v>
      </c>
      <c r="AG688" s="48">
        <f t="shared" si="900"/>
        <v>0</v>
      </c>
      <c r="AH688" s="49">
        <f t="shared" si="901"/>
        <v>0</v>
      </c>
    </row>
    <row r="689" ht="13.5" customHeight="1">
      <c r="A689" s="60" t="s">
        <v>90</v>
      </c>
      <c r="B689" s="61">
        <f>SUM(B678:B688)</f>
        <v>303.817</v>
      </c>
      <c r="C689" s="60"/>
      <c r="D689" s="60"/>
      <c r="E689" s="60"/>
      <c r="F689" s="60"/>
      <c r="G689" s="60"/>
      <c r="H689" s="60"/>
      <c r="I689" s="60"/>
      <c r="J689" s="60"/>
      <c r="K689" s="60"/>
      <c r="L689" s="60"/>
      <c r="M689" s="60"/>
      <c r="N689" s="60"/>
      <c r="O689" s="61">
        <f t="shared" ref="O689:W689" si="902">SUM(O678:O688)</f>
        <v>0.01599107884</v>
      </c>
      <c r="P689" s="61">
        <f t="shared" si="902"/>
        <v>0.01842420849</v>
      </c>
      <c r="Q689" s="61">
        <f t="shared" si="902"/>
        <v>0.03898730028</v>
      </c>
      <c r="R689" s="61">
        <f t="shared" si="902"/>
        <v>40773.88634</v>
      </c>
      <c r="S689" s="61">
        <f t="shared" si="902"/>
        <v>395131.8637</v>
      </c>
      <c r="T689" s="61">
        <f t="shared" si="902"/>
        <v>24376107.1</v>
      </c>
      <c r="U689" s="61">
        <f t="shared" si="902"/>
        <v>35788.47214</v>
      </c>
      <c r="V689" s="61">
        <f t="shared" si="902"/>
        <v>341466.3305</v>
      </c>
      <c r="W689" s="61">
        <f t="shared" si="902"/>
        <v>667607.0932</v>
      </c>
      <c r="X689" s="60"/>
      <c r="Y689" s="35"/>
      <c r="Z689" s="61">
        <f t="shared" ref="Z689:AH689" si="903">SUM(Z678:Z688)</f>
        <v>110.0396208</v>
      </c>
      <c r="AA689" s="61">
        <f t="shared" si="903"/>
        <v>126.7827478</v>
      </c>
      <c r="AB689" s="61">
        <f t="shared" si="903"/>
        <v>268.2838214</v>
      </c>
      <c r="AC689" s="61">
        <f t="shared" si="903"/>
        <v>280577879.5</v>
      </c>
      <c r="AD689" s="61">
        <f t="shared" si="903"/>
        <v>2719026083</v>
      </c>
      <c r="AE689" s="61">
        <f t="shared" si="903"/>
        <v>167739625867</v>
      </c>
      <c r="AF689" s="61">
        <f t="shared" si="903"/>
        <v>246271683.3</v>
      </c>
      <c r="AG689" s="61">
        <f t="shared" si="903"/>
        <v>2349736744</v>
      </c>
      <c r="AH689" s="61">
        <f t="shared" si="903"/>
        <v>4594013457</v>
      </c>
    </row>
    <row r="690" ht="13.5" customHeight="1">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c r="AA690" s="35"/>
      <c r="AB690" s="35"/>
      <c r="AC690" s="35"/>
      <c r="AD690" s="35"/>
      <c r="AE690" s="35"/>
      <c r="AF690" s="35"/>
      <c r="AG690" s="35"/>
      <c r="AH690" s="35"/>
    </row>
    <row r="691" ht="13.5" customHeight="1">
      <c r="A691" s="64" t="s">
        <v>58</v>
      </c>
      <c r="B691" s="35"/>
      <c r="C691" s="12"/>
      <c r="D691" s="12"/>
      <c r="E691" s="35"/>
      <c r="F691" s="35"/>
      <c r="G691" s="35"/>
      <c r="H691" s="35"/>
      <c r="I691" s="35"/>
      <c r="J691" s="35"/>
      <c r="K691" s="35"/>
      <c r="L691" s="35"/>
      <c r="M691" s="35"/>
      <c r="N691" s="35"/>
      <c r="O691" s="35"/>
      <c r="P691" s="35"/>
      <c r="Q691" s="35"/>
      <c r="R691" s="35"/>
      <c r="S691" s="35"/>
      <c r="T691" s="35"/>
      <c r="U691" s="35"/>
      <c r="V691" s="35"/>
      <c r="W691" s="35"/>
      <c r="X691" s="35"/>
      <c r="Y691" s="35"/>
      <c r="Z691" s="35"/>
      <c r="AA691" s="35"/>
      <c r="AB691" s="35"/>
      <c r="AC691" s="35"/>
      <c r="AD691" s="35"/>
      <c r="AE691" s="35"/>
      <c r="AF691" s="35"/>
      <c r="AG691" s="35"/>
      <c r="AH691" s="35"/>
    </row>
    <row r="692" ht="13.5" customHeight="1">
      <c r="A692" s="12" t="s">
        <v>105</v>
      </c>
      <c r="C692" s="12"/>
      <c r="D692" s="12"/>
      <c r="E692" s="36" t="s">
        <v>129</v>
      </c>
      <c r="F692" s="3"/>
      <c r="G692" s="4"/>
      <c r="H692" s="37" t="s">
        <v>130</v>
      </c>
      <c r="I692" s="3"/>
      <c r="J692" s="4"/>
      <c r="K692" s="38" t="s">
        <v>131</v>
      </c>
      <c r="L692" s="3"/>
      <c r="M692" s="4"/>
      <c r="N692" s="35"/>
      <c r="O692" s="36" t="s">
        <v>110</v>
      </c>
      <c r="P692" s="3"/>
      <c r="Q692" s="4"/>
      <c r="R692" s="37" t="s">
        <v>111</v>
      </c>
      <c r="S692" s="3"/>
      <c r="T692" s="4"/>
      <c r="U692" s="38" t="s">
        <v>112</v>
      </c>
      <c r="V692" s="3"/>
      <c r="W692" s="4"/>
      <c r="X692" s="35"/>
      <c r="Y692" s="35"/>
      <c r="Z692" s="36" t="s">
        <v>110</v>
      </c>
      <c r="AA692" s="3"/>
      <c r="AB692" s="4"/>
      <c r="AC692" s="37" t="s">
        <v>111</v>
      </c>
      <c r="AD692" s="3"/>
      <c r="AE692" s="4"/>
      <c r="AF692" s="38" t="s">
        <v>112</v>
      </c>
      <c r="AG692" s="3"/>
      <c r="AH692" s="4"/>
    </row>
    <row r="693" ht="13.5" customHeight="1">
      <c r="A693" s="12" t="s">
        <v>94</v>
      </c>
      <c r="B693" s="12" t="s">
        <v>114</v>
      </c>
      <c r="C693" s="12" t="s">
        <v>115</v>
      </c>
      <c r="D693" s="12"/>
      <c r="E693" s="39" t="s">
        <v>12</v>
      </c>
      <c r="F693" s="40" t="s">
        <v>13</v>
      </c>
      <c r="G693" s="41" t="s">
        <v>14</v>
      </c>
      <c r="H693" s="42" t="s">
        <v>12</v>
      </c>
      <c r="I693" s="42" t="s">
        <v>13</v>
      </c>
      <c r="J693" s="43" t="s">
        <v>14</v>
      </c>
      <c r="K693" s="44" t="s">
        <v>12</v>
      </c>
      <c r="L693" s="45" t="s">
        <v>116</v>
      </c>
      <c r="M693" s="46" t="s">
        <v>14</v>
      </c>
      <c r="N693" s="35"/>
      <c r="O693" s="39" t="s">
        <v>12</v>
      </c>
      <c r="P693" s="40" t="s">
        <v>13</v>
      </c>
      <c r="Q693" s="41" t="s">
        <v>14</v>
      </c>
      <c r="R693" s="42" t="s">
        <v>12</v>
      </c>
      <c r="S693" s="42" t="s">
        <v>13</v>
      </c>
      <c r="T693" s="43" t="s">
        <v>14</v>
      </c>
      <c r="U693" s="44" t="s">
        <v>12</v>
      </c>
      <c r="V693" s="45" t="s">
        <v>116</v>
      </c>
      <c r="W693" s="46" t="s">
        <v>14</v>
      </c>
      <c r="X693" s="35"/>
      <c r="Y693" s="35"/>
      <c r="Z693" s="39" t="s">
        <v>12</v>
      </c>
      <c r="AA693" s="40" t="s">
        <v>13</v>
      </c>
      <c r="AB693" s="41" t="s">
        <v>14</v>
      </c>
      <c r="AC693" s="42" t="s">
        <v>12</v>
      </c>
      <c r="AD693" s="42" t="s">
        <v>13</v>
      </c>
      <c r="AE693" s="43" t="s">
        <v>14</v>
      </c>
      <c r="AF693" s="44" t="s">
        <v>12</v>
      </c>
      <c r="AG693" s="45" t="s">
        <v>116</v>
      </c>
      <c r="AH693" s="46" t="s">
        <v>14</v>
      </c>
    </row>
    <row r="694" ht="13.5" customHeight="1">
      <c r="A694" s="47" t="s">
        <v>117</v>
      </c>
      <c r="B694" s="51">
        <v>1.406</v>
      </c>
      <c r="C694" s="12">
        <f t="shared" ref="C694:C704" si="904">B694/$B$705</f>
        <v>0.008777899173</v>
      </c>
      <c r="D694" s="12">
        <v>0.039599999999999996</v>
      </c>
      <c r="E694" s="39">
        <v>740.0</v>
      </c>
      <c r="F694" s="40">
        <v>820.0</v>
      </c>
      <c r="G694" s="41">
        <v>910.0</v>
      </c>
      <c r="H694" s="42">
        <v>0.079</v>
      </c>
      <c r="I694" s="42">
        <v>1.1480588235000002</v>
      </c>
      <c r="J694" s="43">
        <v>3.654</v>
      </c>
      <c r="K694" s="44">
        <v>0.2</v>
      </c>
      <c r="L694" s="48">
        <v>5.0</v>
      </c>
      <c r="M694" s="49">
        <v>15.0</v>
      </c>
      <c r="N694" s="35"/>
      <c r="O694" s="39">
        <f t="shared" ref="O694:O704" si="905">C694*D694*E694*10^(-3)</f>
        <v>0.0002572275574</v>
      </c>
      <c r="P694" s="40">
        <f t="shared" ref="P694:P704" si="906">C694*D694*F694*10^(-3)</f>
        <v>0.0002850359419</v>
      </c>
      <c r="Q694" s="41">
        <f t="shared" ref="Q694:Q704" si="907">C694*D694*G694*10^(-3)</f>
        <v>0.0003163203746</v>
      </c>
      <c r="R694" s="42">
        <f t="shared" ref="R694:R704" si="908">(C694*D694*H694*3.6*10^(-3))*10^(9)</f>
        <v>98.85880718</v>
      </c>
      <c r="S694" s="42">
        <f t="shared" ref="S694:S704" si="909">(C694*D694*I694*3.6*10^(-3))*10^(9)</f>
        <v>1436.654758</v>
      </c>
      <c r="T694" s="43">
        <f t="shared" ref="T694:T704" si="910">(C694*D694*J694*3.6*10^(-3))*10^(9)</f>
        <v>4572.532676</v>
      </c>
      <c r="U694" s="44">
        <f t="shared" ref="U694:U704" si="911">C694*D694*10^(-3)*K694*10^9</f>
        <v>69.52096145</v>
      </c>
      <c r="V694" s="48">
        <f t="shared" ref="V694:V704" si="912">C694*D694*10^(-3)*L694*10^9</f>
        <v>1738.024036</v>
      </c>
      <c r="W694" s="49">
        <f t="shared" ref="W694:W704" si="913">C694*D694*10^(-3)*M694*10^9</f>
        <v>5214.072109</v>
      </c>
      <c r="X694" s="35"/>
      <c r="Y694" s="12">
        <v>135.6</v>
      </c>
      <c r="Z694" s="39">
        <f t="shared" ref="Z694:Z704" si="914">C694*Y694*E694*10^(-3)</f>
        <v>0.8808095146</v>
      </c>
      <c r="AA694" s="40">
        <f t="shared" ref="AA694:AA704" si="915">C694*Y694*F694*10^(-3)</f>
        <v>0.9760321648</v>
      </c>
      <c r="AB694" s="41">
        <f t="shared" ref="AB694:AB704" si="916">C694*Y694*G694*10^(-3)</f>
        <v>1.083157646</v>
      </c>
      <c r="AC694" s="42">
        <f t="shared" ref="AC694:AC704" si="917">(C694*Y694*H694*3.6*10^(-3))*10^(9)</f>
        <v>338516.5216</v>
      </c>
      <c r="AD694" s="42">
        <f t="shared" ref="AD694:AD704" si="918">(C694*Y694*I694*3.6*10^(-3))*10^(9)</f>
        <v>4919454.171</v>
      </c>
      <c r="AE694" s="43">
        <f t="shared" ref="AE694:AE704" si="919">(C694*Y694*J694*3.6*10^(-3))*10^(9)</f>
        <v>15657460.38</v>
      </c>
      <c r="AF694" s="44">
        <f t="shared" ref="AF694:AF704" si="920">C694*Y694*10^(-3)*K694*10^9</f>
        <v>238056.6256</v>
      </c>
      <c r="AG694" s="48">
        <f t="shared" ref="AG694:AG704" si="921">C694*Y694*10^(-3)*L694*10^9</f>
        <v>5951415.639</v>
      </c>
      <c r="AH694" s="49">
        <f t="shared" ref="AH694:AH704" si="922">C694*Y694*10^(-3)*M694*10^9</f>
        <v>17854246.92</v>
      </c>
    </row>
    <row r="695" ht="13.5" customHeight="1">
      <c r="A695" s="47" t="s">
        <v>118</v>
      </c>
      <c r="B695" s="51">
        <v>0.307</v>
      </c>
      <c r="C695" s="12">
        <f t="shared" si="904"/>
        <v>0.00191665366</v>
      </c>
      <c r="D695" s="12">
        <v>0.039599999999999996</v>
      </c>
      <c r="E695" s="39">
        <v>657.0</v>
      </c>
      <c r="F695" s="40">
        <v>702.0</v>
      </c>
      <c r="G695" s="41">
        <v>866.0</v>
      </c>
      <c r="H695" s="42">
        <v>0.214</v>
      </c>
      <c r="I695" s="42">
        <v>0.82</v>
      </c>
      <c r="J695" s="43">
        <v>2.7439999999999998</v>
      </c>
      <c r="K695" s="44">
        <v>0.1</v>
      </c>
      <c r="L695" s="45">
        <v>0.4</v>
      </c>
      <c r="M695" s="46">
        <v>0.6</v>
      </c>
      <c r="N695" s="35"/>
      <c r="O695" s="39">
        <f t="shared" si="905"/>
        <v>0.0000498659616</v>
      </c>
      <c r="P695" s="40">
        <f t="shared" si="906"/>
        <v>0.00005328143843</v>
      </c>
      <c r="Q695" s="41">
        <f t="shared" si="907"/>
        <v>0.00006572895396</v>
      </c>
      <c r="R695" s="42">
        <f t="shared" si="908"/>
        <v>58.4729632</v>
      </c>
      <c r="S695" s="42">
        <f t="shared" si="909"/>
        <v>224.0552795</v>
      </c>
      <c r="T695" s="43">
        <f t="shared" si="910"/>
        <v>749.765472</v>
      </c>
      <c r="U695" s="44">
        <f t="shared" si="911"/>
        <v>7.589948494</v>
      </c>
      <c r="V695" s="48">
        <f t="shared" si="912"/>
        <v>30.35979398</v>
      </c>
      <c r="W695" s="49">
        <f t="shared" si="913"/>
        <v>45.53969096</v>
      </c>
      <c r="X695" s="35"/>
      <c r="Y695" s="12">
        <v>135.6</v>
      </c>
      <c r="Z695" s="39">
        <f t="shared" si="914"/>
        <v>0.1707531413</v>
      </c>
      <c r="AA695" s="40">
        <f t="shared" si="915"/>
        <v>0.1824485619</v>
      </c>
      <c r="AB695" s="41">
        <f t="shared" si="916"/>
        <v>0.2250718726</v>
      </c>
      <c r="AC695" s="42">
        <f t="shared" si="917"/>
        <v>200225.6012</v>
      </c>
      <c r="AD695" s="42">
        <f t="shared" si="918"/>
        <v>767219.5936</v>
      </c>
      <c r="AE695" s="43">
        <f t="shared" si="919"/>
        <v>2567378.738</v>
      </c>
      <c r="AF695" s="44">
        <f t="shared" si="920"/>
        <v>25989.82363</v>
      </c>
      <c r="AG695" s="48">
        <f t="shared" si="921"/>
        <v>103959.2945</v>
      </c>
      <c r="AH695" s="49">
        <f t="shared" si="922"/>
        <v>155938.9418</v>
      </c>
    </row>
    <row r="696" ht="13.5" customHeight="1">
      <c r="A696" s="47" t="s">
        <v>119</v>
      </c>
      <c r="B696" s="51">
        <v>0.376</v>
      </c>
      <c r="C696" s="12">
        <f t="shared" si="904"/>
        <v>0.002347432496</v>
      </c>
      <c r="D696" s="12">
        <v>0.039599999999999996</v>
      </c>
      <c r="E696" s="39">
        <v>410.0</v>
      </c>
      <c r="F696" s="40">
        <v>490.0</v>
      </c>
      <c r="G696" s="41">
        <v>650.0</v>
      </c>
      <c r="H696" s="42">
        <v>0.076</v>
      </c>
      <c r="I696" s="42">
        <v>0.5820000000000001</v>
      </c>
      <c r="J696" s="43">
        <v>2.794</v>
      </c>
      <c r="K696" s="44">
        <v>0.1</v>
      </c>
      <c r="L696" s="45">
        <v>0.2</v>
      </c>
      <c r="M696" s="46">
        <v>1.0</v>
      </c>
      <c r="N696" s="35"/>
      <c r="O696" s="39">
        <f t="shared" si="905"/>
        <v>0.000038112914</v>
      </c>
      <c r="P696" s="40">
        <f t="shared" si="906"/>
        <v>0.00004554958015</v>
      </c>
      <c r="Q696" s="41">
        <f t="shared" si="907"/>
        <v>0.00006042291244</v>
      </c>
      <c r="R696" s="42">
        <f t="shared" si="908"/>
        <v>25.43339822</v>
      </c>
      <c r="S696" s="42">
        <f t="shared" si="909"/>
        <v>194.7662864</v>
      </c>
      <c r="T696" s="43">
        <f t="shared" si="910"/>
        <v>935.0120346</v>
      </c>
      <c r="U696" s="44">
        <f t="shared" si="911"/>
        <v>9.295832683</v>
      </c>
      <c r="V696" s="48">
        <f t="shared" si="912"/>
        <v>18.59166537</v>
      </c>
      <c r="W696" s="49">
        <f t="shared" si="913"/>
        <v>92.95832683</v>
      </c>
      <c r="X696" s="35"/>
      <c r="Y696" s="12">
        <v>135.6</v>
      </c>
      <c r="Z696" s="39">
        <f t="shared" si="914"/>
        <v>0.130507857</v>
      </c>
      <c r="AA696" s="40">
        <f t="shared" si="915"/>
        <v>0.1559728047</v>
      </c>
      <c r="AB696" s="41">
        <f t="shared" si="916"/>
        <v>0.2069027002</v>
      </c>
      <c r="AC696" s="42">
        <f t="shared" si="917"/>
        <v>87090.12118</v>
      </c>
      <c r="AD696" s="42">
        <f t="shared" si="918"/>
        <v>666926.9806</v>
      </c>
      <c r="AE696" s="43">
        <f t="shared" si="919"/>
        <v>3201707.876</v>
      </c>
      <c r="AF696" s="44">
        <f t="shared" si="920"/>
        <v>31831.18464</v>
      </c>
      <c r="AG696" s="48">
        <f t="shared" si="921"/>
        <v>63662.36928</v>
      </c>
      <c r="AH696" s="49">
        <f t="shared" si="922"/>
        <v>318311.8464</v>
      </c>
    </row>
    <row r="697" ht="13.5" customHeight="1">
      <c r="A697" s="47" t="s">
        <v>120</v>
      </c>
      <c r="B697" s="51">
        <v>68.549</v>
      </c>
      <c r="C697" s="12">
        <f t="shared" si="904"/>
        <v>0.4279631653</v>
      </c>
      <c r="D697" s="12">
        <v>0.039599999999999996</v>
      </c>
      <c r="E697" s="39">
        <v>3.7</v>
      </c>
      <c r="F697" s="40">
        <v>12.0</v>
      </c>
      <c r="G697" s="41">
        <v>110.0</v>
      </c>
      <c r="H697" s="42">
        <v>0.018</v>
      </c>
      <c r="I697" s="42">
        <v>0.2478118532</v>
      </c>
      <c r="J697" s="43">
        <v>3.004</v>
      </c>
      <c r="K697" s="44">
        <v>0.1</v>
      </c>
      <c r="L697" s="45">
        <v>0.1</v>
      </c>
      <c r="M697" s="46">
        <v>1.0</v>
      </c>
      <c r="N697" s="35"/>
      <c r="O697" s="39">
        <f t="shared" si="905"/>
        <v>0.00006270516298</v>
      </c>
      <c r="P697" s="40">
        <f t="shared" si="906"/>
        <v>0.0002033680961</v>
      </c>
      <c r="Q697" s="41">
        <f t="shared" si="907"/>
        <v>0.001864207548</v>
      </c>
      <c r="R697" s="42">
        <f t="shared" si="908"/>
        <v>1098.187719</v>
      </c>
      <c r="S697" s="42">
        <f t="shared" si="909"/>
        <v>15119.10744</v>
      </c>
      <c r="T697" s="43">
        <f t="shared" si="910"/>
        <v>183275.3282</v>
      </c>
      <c r="U697" s="44">
        <f t="shared" si="911"/>
        <v>1694.734135</v>
      </c>
      <c r="V697" s="48">
        <f t="shared" si="912"/>
        <v>1694.734135</v>
      </c>
      <c r="W697" s="49">
        <f t="shared" si="913"/>
        <v>16947.34135</v>
      </c>
      <c r="X697" s="35"/>
      <c r="Y697" s="12">
        <v>135.6</v>
      </c>
      <c r="Z697" s="39">
        <f t="shared" si="914"/>
        <v>0.2147176793</v>
      </c>
      <c r="AA697" s="40">
        <f t="shared" si="915"/>
        <v>0.6963816626</v>
      </c>
      <c r="AB697" s="41">
        <f t="shared" si="916"/>
        <v>6.383498573</v>
      </c>
      <c r="AC697" s="42">
        <f t="shared" si="917"/>
        <v>3760460.978</v>
      </c>
      <c r="AD697" s="42">
        <f t="shared" si="918"/>
        <v>51771489.1</v>
      </c>
      <c r="AE697" s="43">
        <f t="shared" si="919"/>
        <v>627579154.3</v>
      </c>
      <c r="AF697" s="44">
        <f t="shared" si="920"/>
        <v>5803180.521</v>
      </c>
      <c r="AG697" s="48">
        <f t="shared" si="921"/>
        <v>5803180.521</v>
      </c>
      <c r="AH697" s="49">
        <f t="shared" si="922"/>
        <v>58031805.21</v>
      </c>
    </row>
    <row r="698" ht="13.5" customHeight="1">
      <c r="A698" s="47" t="s">
        <v>121</v>
      </c>
      <c r="B698" s="51">
        <v>62.25</v>
      </c>
      <c r="C698" s="12">
        <f t="shared" si="904"/>
        <v>0.3886374278</v>
      </c>
      <c r="D698" s="12">
        <v>0.039599999999999996</v>
      </c>
      <c r="E698" s="39">
        <v>1.0</v>
      </c>
      <c r="F698" s="40">
        <v>24.0</v>
      </c>
      <c r="G698" s="41">
        <v>2200.0</v>
      </c>
      <c r="H698" s="42">
        <v>0.3</v>
      </c>
      <c r="I698" s="42">
        <v>9.305266939500001</v>
      </c>
      <c r="J698" s="43">
        <v>851.554</v>
      </c>
      <c r="K698" s="44">
        <v>3.3</v>
      </c>
      <c r="L698" s="48">
        <v>10.0</v>
      </c>
      <c r="M698" s="49">
        <v>16.9</v>
      </c>
      <c r="N698" s="35"/>
      <c r="O698" s="39">
        <f t="shared" si="905"/>
        <v>0.00001539004214</v>
      </c>
      <c r="P698" s="40">
        <f t="shared" si="906"/>
        <v>0.0003693610114</v>
      </c>
      <c r="Q698" s="41">
        <f t="shared" si="907"/>
        <v>0.03385809271</v>
      </c>
      <c r="R698" s="42">
        <f t="shared" si="908"/>
        <v>16621.24551</v>
      </c>
      <c r="S698" s="42">
        <f t="shared" si="909"/>
        <v>515550.4212</v>
      </c>
      <c r="T698" s="43">
        <f t="shared" si="910"/>
        <v>47179627</v>
      </c>
      <c r="U698" s="44">
        <f t="shared" si="911"/>
        <v>50787.13907</v>
      </c>
      <c r="V698" s="48">
        <f t="shared" si="912"/>
        <v>153900.4214</v>
      </c>
      <c r="W698" s="49">
        <f t="shared" si="913"/>
        <v>260091.7122</v>
      </c>
      <c r="X698" s="35"/>
      <c r="Y698" s="12">
        <v>135.6</v>
      </c>
      <c r="Z698" s="39">
        <f t="shared" si="914"/>
        <v>0.05269923521</v>
      </c>
      <c r="AA698" s="40">
        <f t="shared" si="915"/>
        <v>1.264781645</v>
      </c>
      <c r="AB698" s="41">
        <f t="shared" si="916"/>
        <v>115.9383175</v>
      </c>
      <c r="AC698" s="42">
        <f t="shared" si="917"/>
        <v>56915174.03</v>
      </c>
      <c r="AD698" s="42">
        <f t="shared" si="918"/>
        <v>1765369624</v>
      </c>
      <c r="AE698" s="43">
        <f t="shared" si="919"/>
        <v>161554480349</v>
      </c>
      <c r="AF698" s="44">
        <f t="shared" si="920"/>
        <v>173907476.2</v>
      </c>
      <c r="AG698" s="48">
        <f t="shared" si="921"/>
        <v>526992352.1</v>
      </c>
      <c r="AH698" s="49">
        <f t="shared" si="922"/>
        <v>890617075.1</v>
      </c>
    </row>
    <row r="699" ht="13.5" customHeight="1">
      <c r="A699" s="47" t="s">
        <v>122</v>
      </c>
      <c r="B699" s="51">
        <v>10.257</v>
      </c>
      <c r="C699" s="12">
        <f t="shared" si="904"/>
        <v>0.06403621039</v>
      </c>
      <c r="D699" s="12">
        <v>0.039599999999999996</v>
      </c>
      <c r="E699" s="39">
        <v>130.0</v>
      </c>
      <c r="F699" s="40">
        <v>230.0</v>
      </c>
      <c r="G699" s="50">
        <v>420.0</v>
      </c>
      <c r="H699" s="42">
        <v>20.0</v>
      </c>
      <c r="I699" s="42">
        <v>35.2904137931</v>
      </c>
      <c r="J699" s="43">
        <v>65.554</v>
      </c>
      <c r="K699" s="44">
        <v>13.0</v>
      </c>
      <c r="L699" s="48">
        <v>500.0</v>
      </c>
      <c r="M699" s="49">
        <v>810.0</v>
      </c>
      <c r="N699" s="35"/>
      <c r="O699" s="39">
        <f t="shared" si="905"/>
        <v>0.0003296584111</v>
      </c>
      <c r="P699" s="40">
        <f t="shared" si="906"/>
        <v>0.0005832418043</v>
      </c>
      <c r="Q699" s="41">
        <f t="shared" si="907"/>
        <v>0.001065050251</v>
      </c>
      <c r="R699" s="42">
        <f t="shared" si="908"/>
        <v>182580.0431</v>
      </c>
      <c r="S699" s="42">
        <f t="shared" si="909"/>
        <v>322166.2635</v>
      </c>
      <c r="T699" s="43">
        <f t="shared" si="910"/>
        <v>598442.6072</v>
      </c>
      <c r="U699" s="44">
        <f t="shared" si="911"/>
        <v>32965.84111</v>
      </c>
      <c r="V699" s="48">
        <f t="shared" si="912"/>
        <v>1267916.966</v>
      </c>
      <c r="W699" s="49">
        <f t="shared" si="913"/>
        <v>2054025.485</v>
      </c>
      <c r="X699" s="35"/>
      <c r="Y699" s="12">
        <v>135.6</v>
      </c>
      <c r="Z699" s="39">
        <f t="shared" si="914"/>
        <v>1.128830317</v>
      </c>
      <c r="AA699" s="40">
        <f t="shared" si="915"/>
        <v>1.99716133</v>
      </c>
      <c r="AB699" s="41">
        <f t="shared" si="916"/>
        <v>3.646990254</v>
      </c>
      <c r="AC699" s="42">
        <f t="shared" si="917"/>
        <v>625198329.3</v>
      </c>
      <c r="AD699" s="42">
        <f t="shared" si="918"/>
        <v>1103175387</v>
      </c>
      <c r="AE699" s="43">
        <f t="shared" si="919"/>
        <v>2049212564</v>
      </c>
      <c r="AF699" s="44">
        <f t="shared" si="920"/>
        <v>112883031.7</v>
      </c>
      <c r="AG699" s="48">
        <f t="shared" si="921"/>
        <v>4341655065</v>
      </c>
      <c r="AH699" s="49">
        <f t="shared" si="922"/>
        <v>7033481205</v>
      </c>
    </row>
    <row r="700" ht="13.5" customHeight="1">
      <c r="A700" s="32" t="s">
        <v>123</v>
      </c>
      <c r="B700" s="51">
        <v>0.0</v>
      </c>
      <c r="C700" s="12">
        <f t="shared" si="904"/>
        <v>0</v>
      </c>
      <c r="D700" s="12">
        <v>0.039599999999999996</v>
      </c>
      <c r="E700" s="39">
        <v>7.0</v>
      </c>
      <c r="F700" s="40">
        <v>11.0</v>
      </c>
      <c r="G700" s="41">
        <v>56.0</v>
      </c>
      <c r="H700" s="42">
        <v>2.0E-4</v>
      </c>
      <c r="I700" s="42">
        <v>0.11828163270000001</v>
      </c>
      <c r="J700" s="43">
        <v>1.5552000000000001</v>
      </c>
      <c r="K700" s="44">
        <v>0.3</v>
      </c>
      <c r="L700" s="48">
        <v>1.0</v>
      </c>
      <c r="M700" s="49">
        <v>1.3</v>
      </c>
      <c r="N700" s="35"/>
      <c r="O700" s="39">
        <f t="shared" si="905"/>
        <v>0</v>
      </c>
      <c r="P700" s="40">
        <f t="shared" si="906"/>
        <v>0</v>
      </c>
      <c r="Q700" s="41">
        <f t="shared" si="907"/>
        <v>0</v>
      </c>
      <c r="R700" s="42">
        <f t="shared" si="908"/>
        <v>0</v>
      </c>
      <c r="S700" s="42">
        <f t="shared" si="909"/>
        <v>0</v>
      </c>
      <c r="T700" s="43">
        <f t="shared" si="910"/>
        <v>0</v>
      </c>
      <c r="U700" s="44">
        <f t="shared" si="911"/>
        <v>0</v>
      </c>
      <c r="V700" s="48">
        <f t="shared" si="912"/>
        <v>0</v>
      </c>
      <c r="W700" s="49">
        <f t="shared" si="913"/>
        <v>0</v>
      </c>
      <c r="X700" s="35"/>
      <c r="Y700" s="12">
        <v>135.6</v>
      </c>
      <c r="Z700" s="39">
        <f t="shared" si="914"/>
        <v>0</v>
      </c>
      <c r="AA700" s="40">
        <f t="shared" si="915"/>
        <v>0</v>
      </c>
      <c r="AB700" s="41">
        <f t="shared" si="916"/>
        <v>0</v>
      </c>
      <c r="AC700" s="42">
        <f t="shared" si="917"/>
        <v>0</v>
      </c>
      <c r="AD700" s="42">
        <f t="shared" si="918"/>
        <v>0</v>
      </c>
      <c r="AE700" s="43">
        <f t="shared" si="919"/>
        <v>0</v>
      </c>
      <c r="AF700" s="44">
        <f t="shared" si="920"/>
        <v>0</v>
      </c>
      <c r="AG700" s="48">
        <f t="shared" si="921"/>
        <v>0</v>
      </c>
      <c r="AH700" s="49">
        <f t="shared" si="922"/>
        <v>0</v>
      </c>
    </row>
    <row r="701" ht="13.5" customHeight="1">
      <c r="A701" s="32" t="s">
        <v>124</v>
      </c>
      <c r="B701" s="51">
        <v>16.623</v>
      </c>
      <c r="C701" s="12">
        <f t="shared" si="904"/>
        <v>0.1037802404</v>
      </c>
      <c r="D701" s="12">
        <v>0.039599999999999996</v>
      </c>
      <c r="E701" s="39">
        <v>8.0</v>
      </c>
      <c r="F701" s="40">
        <v>12.0</v>
      </c>
      <c r="G701" s="41">
        <v>35.0</v>
      </c>
      <c r="H701" s="42">
        <v>2.0E-4</v>
      </c>
      <c r="I701" s="42">
        <v>0.11834814810000001</v>
      </c>
      <c r="J701" s="43">
        <v>1.5552000000000001</v>
      </c>
      <c r="K701" s="44">
        <v>0.3</v>
      </c>
      <c r="L701" s="48">
        <v>1.0</v>
      </c>
      <c r="M701" s="49">
        <v>1.3</v>
      </c>
      <c r="N701" s="35"/>
      <c r="O701" s="39">
        <f t="shared" si="905"/>
        <v>0.00003287758015</v>
      </c>
      <c r="P701" s="40">
        <f t="shared" si="906"/>
        <v>0.00004931637022</v>
      </c>
      <c r="Q701" s="41">
        <f t="shared" si="907"/>
        <v>0.0001438394131</v>
      </c>
      <c r="R701" s="42">
        <f t="shared" si="908"/>
        <v>2.958982213</v>
      </c>
      <c r="S701" s="42">
        <f t="shared" si="909"/>
        <v>1750.950326</v>
      </c>
      <c r="T701" s="43">
        <f t="shared" si="910"/>
        <v>23009.04569</v>
      </c>
      <c r="U701" s="44">
        <f t="shared" si="911"/>
        <v>1232.909256</v>
      </c>
      <c r="V701" s="48">
        <f t="shared" si="912"/>
        <v>4109.697518</v>
      </c>
      <c r="W701" s="49">
        <f t="shared" si="913"/>
        <v>5342.606774</v>
      </c>
      <c r="X701" s="35"/>
      <c r="Y701" s="12">
        <v>135.6</v>
      </c>
      <c r="Z701" s="39">
        <f t="shared" si="914"/>
        <v>0.1125808047</v>
      </c>
      <c r="AA701" s="40">
        <f t="shared" si="915"/>
        <v>0.1688712071</v>
      </c>
      <c r="AB701" s="41">
        <f t="shared" si="916"/>
        <v>0.4925410208</v>
      </c>
      <c r="AC701" s="42">
        <f t="shared" si="917"/>
        <v>10132.27243</v>
      </c>
      <c r="AD701" s="42">
        <f t="shared" si="918"/>
        <v>5995678.389</v>
      </c>
      <c r="AE701" s="43">
        <f t="shared" si="919"/>
        <v>78788550.39</v>
      </c>
      <c r="AF701" s="44">
        <f t="shared" si="920"/>
        <v>4221780.178</v>
      </c>
      <c r="AG701" s="48">
        <f t="shared" si="921"/>
        <v>14072600.59</v>
      </c>
      <c r="AH701" s="49">
        <f t="shared" si="922"/>
        <v>18294380.77</v>
      </c>
    </row>
    <row r="702" ht="13.5" customHeight="1">
      <c r="A702" s="32" t="s">
        <v>125</v>
      </c>
      <c r="B702" s="51">
        <v>0.407</v>
      </c>
      <c r="C702" s="12">
        <f t="shared" si="904"/>
        <v>0.002540970813</v>
      </c>
      <c r="D702" s="12">
        <v>0.039599999999999996</v>
      </c>
      <c r="E702" s="39">
        <v>18.0</v>
      </c>
      <c r="F702" s="40">
        <v>48.0</v>
      </c>
      <c r="G702" s="41">
        <v>180.0</v>
      </c>
      <c r="H702" s="42">
        <v>0.0064</v>
      </c>
      <c r="I702" s="42">
        <v>0.17932592590000002</v>
      </c>
      <c r="J702" s="43">
        <v>1.857</v>
      </c>
      <c r="K702" s="44">
        <v>0.3</v>
      </c>
      <c r="L702" s="45">
        <v>10.0</v>
      </c>
      <c r="M702" s="46">
        <v>15.0</v>
      </c>
      <c r="N702" s="35"/>
      <c r="O702" s="39">
        <f t="shared" si="905"/>
        <v>0.000001811203996</v>
      </c>
      <c r="P702" s="40">
        <f t="shared" si="906"/>
        <v>0.000004829877322</v>
      </c>
      <c r="Q702" s="41">
        <f t="shared" si="907"/>
        <v>0.00001811203996</v>
      </c>
      <c r="R702" s="42">
        <f t="shared" si="908"/>
        <v>2.318341114</v>
      </c>
      <c r="S702" s="42">
        <f t="shared" si="909"/>
        <v>64.9591667</v>
      </c>
      <c r="T702" s="43">
        <f t="shared" si="910"/>
        <v>672.681164</v>
      </c>
      <c r="U702" s="44">
        <f t="shared" si="911"/>
        <v>30.18673326</v>
      </c>
      <c r="V702" s="48">
        <f t="shared" si="912"/>
        <v>1006.224442</v>
      </c>
      <c r="W702" s="49">
        <f t="shared" si="913"/>
        <v>1509.336663</v>
      </c>
      <c r="X702" s="35"/>
      <c r="Y702" s="12">
        <v>135.6</v>
      </c>
      <c r="Z702" s="39">
        <f t="shared" si="914"/>
        <v>0.006202001561</v>
      </c>
      <c r="AA702" s="40">
        <f t="shared" si="915"/>
        <v>0.01653867083</v>
      </c>
      <c r="AB702" s="41">
        <f t="shared" si="916"/>
        <v>0.06202001561</v>
      </c>
      <c r="AC702" s="42">
        <f t="shared" si="917"/>
        <v>7938.561998</v>
      </c>
      <c r="AD702" s="42">
        <f t="shared" si="918"/>
        <v>222435.9345</v>
      </c>
      <c r="AE702" s="43">
        <f t="shared" si="919"/>
        <v>2303423.38</v>
      </c>
      <c r="AF702" s="44">
        <f t="shared" si="920"/>
        <v>103366.6927</v>
      </c>
      <c r="AG702" s="48">
        <f t="shared" si="921"/>
        <v>3445556.423</v>
      </c>
      <c r="AH702" s="49">
        <f t="shared" si="922"/>
        <v>5168334.634</v>
      </c>
    </row>
    <row r="703" ht="13.5" customHeight="1">
      <c r="A703" s="32" t="s">
        <v>126</v>
      </c>
      <c r="B703" s="51">
        <v>0.0</v>
      </c>
      <c r="C703" s="12">
        <f t="shared" si="904"/>
        <v>0</v>
      </c>
      <c r="D703" s="12">
        <v>0.039599999999999996</v>
      </c>
      <c r="E703" s="39">
        <v>6.0</v>
      </c>
      <c r="F703" s="40">
        <v>38.0</v>
      </c>
      <c r="G703" s="41">
        <v>79.0</v>
      </c>
      <c r="H703" s="42">
        <v>0.0073</v>
      </c>
      <c r="I703" s="42">
        <v>0.4548123288</v>
      </c>
      <c r="J703" s="43">
        <v>2.313</v>
      </c>
      <c r="K703" s="44">
        <v>0.3</v>
      </c>
      <c r="L703" s="45">
        <v>2.5</v>
      </c>
      <c r="M703" s="46">
        <v>5.1</v>
      </c>
      <c r="N703" s="35"/>
      <c r="O703" s="39">
        <f t="shared" si="905"/>
        <v>0</v>
      </c>
      <c r="P703" s="40">
        <f t="shared" si="906"/>
        <v>0</v>
      </c>
      <c r="Q703" s="41">
        <f t="shared" si="907"/>
        <v>0</v>
      </c>
      <c r="R703" s="42">
        <f t="shared" si="908"/>
        <v>0</v>
      </c>
      <c r="S703" s="42">
        <f t="shared" si="909"/>
        <v>0</v>
      </c>
      <c r="T703" s="43">
        <f t="shared" si="910"/>
        <v>0</v>
      </c>
      <c r="U703" s="44">
        <f t="shared" si="911"/>
        <v>0</v>
      </c>
      <c r="V703" s="48">
        <f t="shared" si="912"/>
        <v>0</v>
      </c>
      <c r="W703" s="49">
        <f t="shared" si="913"/>
        <v>0</v>
      </c>
      <c r="X703" s="35"/>
      <c r="Y703" s="12">
        <v>135.6</v>
      </c>
      <c r="Z703" s="39">
        <f t="shared" si="914"/>
        <v>0</v>
      </c>
      <c r="AA703" s="40">
        <f t="shared" si="915"/>
        <v>0</v>
      </c>
      <c r="AB703" s="41">
        <f t="shared" si="916"/>
        <v>0</v>
      </c>
      <c r="AC703" s="42">
        <f t="shared" si="917"/>
        <v>0</v>
      </c>
      <c r="AD703" s="42">
        <f t="shared" si="918"/>
        <v>0</v>
      </c>
      <c r="AE703" s="43">
        <f t="shared" si="919"/>
        <v>0</v>
      </c>
      <c r="AF703" s="44">
        <f t="shared" si="920"/>
        <v>0</v>
      </c>
      <c r="AG703" s="48">
        <f t="shared" si="921"/>
        <v>0</v>
      </c>
      <c r="AH703" s="49">
        <f t="shared" si="922"/>
        <v>0</v>
      </c>
    </row>
    <row r="704" ht="13.5" customHeight="1">
      <c r="A704" s="32" t="s">
        <v>127</v>
      </c>
      <c r="B704" s="51">
        <v>0.0</v>
      </c>
      <c r="C704" s="12">
        <f t="shared" si="904"/>
        <v>0</v>
      </c>
      <c r="D704" s="12">
        <v>0.039599999999999996</v>
      </c>
      <c r="E704" s="52">
        <v>8.8</v>
      </c>
      <c r="F704" s="53">
        <v>27.0</v>
      </c>
      <c r="G704" s="54">
        <v>63.0</v>
      </c>
      <c r="H704" s="55">
        <v>0.118</v>
      </c>
      <c r="I704" s="55">
        <v>0.9284059041</v>
      </c>
      <c r="J704" s="56">
        <v>3.734</v>
      </c>
      <c r="K704" s="57">
        <v>7.8</v>
      </c>
      <c r="L704" s="58">
        <v>15.0</v>
      </c>
      <c r="M704" s="59">
        <v>19.3</v>
      </c>
      <c r="N704" s="35"/>
      <c r="O704" s="39">
        <f t="shared" si="905"/>
        <v>0</v>
      </c>
      <c r="P704" s="40">
        <f t="shared" si="906"/>
        <v>0</v>
      </c>
      <c r="Q704" s="41">
        <f t="shared" si="907"/>
        <v>0</v>
      </c>
      <c r="R704" s="42">
        <f t="shared" si="908"/>
        <v>0</v>
      </c>
      <c r="S704" s="42">
        <f t="shared" si="909"/>
        <v>0</v>
      </c>
      <c r="T704" s="43">
        <f t="shared" si="910"/>
        <v>0</v>
      </c>
      <c r="U704" s="44">
        <f t="shared" si="911"/>
        <v>0</v>
      </c>
      <c r="V704" s="48">
        <f t="shared" si="912"/>
        <v>0</v>
      </c>
      <c r="W704" s="49">
        <f t="shared" si="913"/>
        <v>0</v>
      </c>
      <c r="X704" s="35"/>
      <c r="Y704" s="12">
        <v>135.6</v>
      </c>
      <c r="Z704" s="39">
        <f t="shared" si="914"/>
        <v>0</v>
      </c>
      <c r="AA704" s="40">
        <f t="shared" si="915"/>
        <v>0</v>
      </c>
      <c r="AB704" s="41">
        <f t="shared" si="916"/>
        <v>0</v>
      </c>
      <c r="AC704" s="42">
        <f t="shared" si="917"/>
        <v>0</v>
      </c>
      <c r="AD704" s="42">
        <f t="shared" si="918"/>
        <v>0</v>
      </c>
      <c r="AE704" s="43">
        <f t="shared" si="919"/>
        <v>0</v>
      </c>
      <c r="AF704" s="44">
        <f t="shared" si="920"/>
        <v>0</v>
      </c>
      <c r="AG704" s="48">
        <f t="shared" si="921"/>
        <v>0</v>
      </c>
      <c r="AH704" s="49">
        <f t="shared" si="922"/>
        <v>0</v>
      </c>
    </row>
    <row r="705" ht="13.5" customHeight="1">
      <c r="A705" s="60" t="s">
        <v>90</v>
      </c>
      <c r="B705" s="61">
        <f>SUM(B694:B704)</f>
        <v>160.175</v>
      </c>
      <c r="C705" s="60"/>
      <c r="D705" s="60"/>
      <c r="E705" s="60"/>
      <c r="F705" s="60"/>
      <c r="G705" s="60"/>
      <c r="H705" s="60"/>
      <c r="I705" s="60"/>
      <c r="J705" s="60"/>
      <c r="K705" s="60"/>
      <c r="L705" s="60"/>
      <c r="M705" s="60"/>
      <c r="N705" s="60"/>
      <c r="O705" s="61">
        <f t="shared" ref="O705:W705" si="923">SUM(O694:O704)</f>
        <v>0.0007876488333</v>
      </c>
      <c r="P705" s="61">
        <f t="shared" si="923"/>
        <v>0.00159398412</v>
      </c>
      <c r="Q705" s="61">
        <f t="shared" si="923"/>
        <v>0.0373917742</v>
      </c>
      <c r="R705" s="61">
        <f t="shared" si="923"/>
        <v>200487.5188</v>
      </c>
      <c r="S705" s="61">
        <f t="shared" si="923"/>
        <v>856507.178</v>
      </c>
      <c r="T705" s="61">
        <f t="shared" si="923"/>
        <v>47991283.98</v>
      </c>
      <c r="U705" s="61">
        <f t="shared" si="923"/>
        <v>86797.21704</v>
      </c>
      <c r="V705" s="61">
        <f t="shared" si="923"/>
        <v>1430415.019</v>
      </c>
      <c r="W705" s="61">
        <f t="shared" si="923"/>
        <v>2343269.052</v>
      </c>
      <c r="X705" s="60"/>
      <c r="Y705" s="35"/>
      <c r="Z705" s="61">
        <f t="shared" ref="Z705:AH705" si="924">SUM(Z694:Z704)</f>
        <v>2.697100551</v>
      </c>
      <c r="AA705" s="61">
        <f t="shared" si="924"/>
        <v>5.458188047</v>
      </c>
      <c r="AB705" s="61">
        <f t="shared" si="924"/>
        <v>128.0384995</v>
      </c>
      <c r="AC705" s="61">
        <f t="shared" si="924"/>
        <v>686517867.4</v>
      </c>
      <c r="AD705" s="61">
        <f t="shared" si="924"/>
        <v>2932888216</v>
      </c>
      <c r="AE705" s="61">
        <f t="shared" si="924"/>
        <v>164333790588</v>
      </c>
      <c r="AF705" s="61">
        <f t="shared" si="924"/>
        <v>297214712.9</v>
      </c>
      <c r="AG705" s="61">
        <f t="shared" si="924"/>
        <v>4898087792</v>
      </c>
      <c r="AH705" s="61">
        <f t="shared" si="924"/>
        <v>8023921298</v>
      </c>
    </row>
    <row r="706" ht="13.5" customHeight="1">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c r="AA706" s="35"/>
      <c r="AB706" s="35"/>
      <c r="AC706" s="35"/>
      <c r="AD706" s="35"/>
      <c r="AE706" s="35"/>
      <c r="AF706" s="35"/>
      <c r="AG706" s="35"/>
      <c r="AH706" s="35"/>
    </row>
    <row r="707" ht="13.5" customHeight="1">
      <c r="A707" s="64" t="s">
        <v>59</v>
      </c>
      <c r="B707" s="35"/>
      <c r="C707" s="12"/>
      <c r="D707" s="12"/>
      <c r="E707" s="35"/>
      <c r="F707" s="35"/>
      <c r="G707" s="35"/>
      <c r="H707" s="35"/>
      <c r="I707" s="35"/>
      <c r="J707" s="35"/>
      <c r="K707" s="35"/>
      <c r="L707" s="35"/>
      <c r="M707" s="35"/>
      <c r="N707" s="35"/>
      <c r="O707" s="35"/>
      <c r="P707" s="35"/>
      <c r="Q707" s="35"/>
      <c r="R707" s="35"/>
      <c r="S707" s="35"/>
      <c r="T707" s="35"/>
      <c r="U707" s="35"/>
      <c r="V707" s="35"/>
      <c r="W707" s="35"/>
      <c r="X707" s="35"/>
      <c r="Y707" s="35"/>
      <c r="Z707" s="35"/>
      <c r="AA707" s="35"/>
      <c r="AB707" s="35"/>
      <c r="AC707" s="35"/>
      <c r="AD707" s="35"/>
      <c r="AE707" s="35"/>
      <c r="AF707" s="35"/>
      <c r="AG707" s="35"/>
      <c r="AH707" s="35"/>
    </row>
    <row r="708" ht="13.5" customHeight="1">
      <c r="A708" s="12" t="s">
        <v>105</v>
      </c>
      <c r="C708" s="12"/>
      <c r="D708" s="12"/>
      <c r="E708" s="36" t="s">
        <v>129</v>
      </c>
      <c r="F708" s="3"/>
      <c r="G708" s="4"/>
      <c r="H708" s="37" t="s">
        <v>130</v>
      </c>
      <c r="I708" s="3"/>
      <c r="J708" s="4"/>
      <c r="K708" s="38" t="s">
        <v>131</v>
      </c>
      <c r="L708" s="3"/>
      <c r="M708" s="4"/>
      <c r="N708" s="35"/>
      <c r="O708" s="36" t="s">
        <v>110</v>
      </c>
      <c r="P708" s="3"/>
      <c r="Q708" s="4"/>
      <c r="R708" s="37" t="s">
        <v>111</v>
      </c>
      <c r="S708" s="3"/>
      <c r="T708" s="4"/>
      <c r="U708" s="38" t="s">
        <v>112</v>
      </c>
      <c r="V708" s="3"/>
      <c r="W708" s="4"/>
      <c r="X708" s="35"/>
      <c r="Y708" s="35"/>
      <c r="Z708" s="36" t="s">
        <v>110</v>
      </c>
      <c r="AA708" s="3"/>
      <c r="AB708" s="4"/>
      <c r="AC708" s="37" t="s">
        <v>111</v>
      </c>
      <c r="AD708" s="3"/>
      <c r="AE708" s="4"/>
      <c r="AF708" s="38" t="s">
        <v>112</v>
      </c>
      <c r="AG708" s="3"/>
      <c r="AH708" s="4"/>
    </row>
    <row r="709" ht="13.5" customHeight="1">
      <c r="A709" s="12" t="s">
        <v>94</v>
      </c>
      <c r="B709" s="12" t="s">
        <v>114</v>
      </c>
      <c r="C709" s="12" t="s">
        <v>115</v>
      </c>
      <c r="D709" s="12"/>
      <c r="E709" s="39" t="s">
        <v>12</v>
      </c>
      <c r="F709" s="40" t="s">
        <v>13</v>
      </c>
      <c r="G709" s="41" t="s">
        <v>14</v>
      </c>
      <c r="H709" s="42" t="s">
        <v>12</v>
      </c>
      <c r="I709" s="42" t="s">
        <v>13</v>
      </c>
      <c r="J709" s="43" t="s">
        <v>14</v>
      </c>
      <c r="K709" s="44" t="s">
        <v>12</v>
      </c>
      <c r="L709" s="45" t="s">
        <v>116</v>
      </c>
      <c r="M709" s="46" t="s">
        <v>14</v>
      </c>
      <c r="N709" s="35"/>
      <c r="O709" s="39" t="s">
        <v>12</v>
      </c>
      <c r="P709" s="40" t="s">
        <v>13</v>
      </c>
      <c r="Q709" s="41" t="s">
        <v>14</v>
      </c>
      <c r="R709" s="42" t="s">
        <v>12</v>
      </c>
      <c r="S709" s="42" t="s">
        <v>13</v>
      </c>
      <c r="T709" s="43" t="s">
        <v>14</v>
      </c>
      <c r="U709" s="44" t="s">
        <v>12</v>
      </c>
      <c r="V709" s="45" t="s">
        <v>116</v>
      </c>
      <c r="W709" s="46" t="s">
        <v>14</v>
      </c>
      <c r="X709" s="35"/>
      <c r="Y709" s="35"/>
      <c r="Z709" s="39" t="s">
        <v>12</v>
      </c>
      <c r="AA709" s="40" t="s">
        <v>13</v>
      </c>
      <c r="AB709" s="41" t="s">
        <v>14</v>
      </c>
      <c r="AC709" s="42" t="s">
        <v>12</v>
      </c>
      <c r="AD709" s="42" t="s">
        <v>13</v>
      </c>
      <c r="AE709" s="43" t="s">
        <v>14</v>
      </c>
      <c r="AF709" s="44" t="s">
        <v>12</v>
      </c>
      <c r="AG709" s="45" t="s">
        <v>116</v>
      </c>
      <c r="AH709" s="46" t="s">
        <v>14</v>
      </c>
    </row>
    <row r="710" ht="13.5" customHeight="1">
      <c r="A710" s="47" t="s">
        <v>117</v>
      </c>
      <c r="B710" s="51">
        <v>0.0</v>
      </c>
      <c r="C710" s="12">
        <f t="shared" ref="C710:C720" si="925">B710/$B$721</f>
        <v>0</v>
      </c>
      <c r="D710" s="12">
        <v>0.039599999999999996</v>
      </c>
      <c r="E710" s="39">
        <v>740.0</v>
      </c>
      <c r="F710" s="40">
        <v>820.0</v>
      </c>
      <c r="G710" s="41">
        <v>910.0</v>
      </c>
      <c r="H710" s="42">
        <v>0.079</v>
      </c>
      <c r="I710" s="42">
        <v>1.1480588235000002</v>
      </c>
      <c r="J710" s="43">
        <v>3.654</v>
      </c>
      <c r="K710" s="44">
        <v>0.2</v>
      </c>
      <c r="L710" s="48">
        <v>5.0</v>
      </c>
      <c r="M710" s="49">
        <v>15.0</v>
      </c>
      <c r="N710" s="35"/>
      <c r="O710" s="39">
        <f t="shared" ref="O710:O720" si="926">C710*D710*E710*10^(-3)</f>
        <v>0</v>
      </c>
      <c r="P710" s="40">
        <f t="shared" ref="P710:P720" si="927">C710*D710*F710*10^(-3)</f>
        <v>0</v>
      </c>
      <c r="Q710" s="41">
        <f t="shared" ref="Q710:Q720" si="928">C710*D710*G710*10^(-3)</f>
        <v>0</v>
      </c>
      <c r="R710" s="42">
        <f t="shared" ref="R710:R720" si="929">(C710*D710*H710*3.6*10^(-3))*10^(9)</f>
        <v>0</v>
      </c>
      <c r="S710" s="42">
        <f t="shared" ref="S710:S720" si="930">(C710*D710*I710*3.6*10^(-3))*10^(9)</f>
        <v>0</v>
      </c>
      <c r="T710" s="43">
        <f t="shared" ref="T710:T720" si="931">(C710*D710*J710*3.6*10^(-3))*10^(9)</f>
        <v>0</v>
      </c>
      <c r="U710" s="44">
        <f t="shared" ref="U710:U720" si="932">C710*D710*10^(-3)*K710*10^9</f>
        <v>0</v>
      </c>
      <c r="V710" s="48">
        <f t="shared" ref="V710:V720" si="933">C710*D710*10^(-3)*L710*10^9</f>
        <v>0</v>
      </c>
      <c r="W710" s="49">
        <f t="shared" ref="W710:W720" si="934">C710*D710*10^(-3)*M710*10^9</f>
        <v>0</v>
      </c>
      <c r="X710" s="35"/>
      <c r="Y710" s="12">
        <v>21.7</v>
      </c>
      <c r="Z710" s="39">
        <f t="shared" ref="Z710:Z720" si="935">C710*Y710*E710*10^(-3)</f>
        <v>0</v>
      </c>
      <c r="AA710" s="40">
        <f t="shared" ref="AA710:AA720" si="936">C710*Y710*F710*10^(-3)</f>
        <v>0</v>
      </c>
      <c r="AB710" s="41">
        <f t="shared" ref="AB710:AB720" si="937">C710*Y710*G710*10^(-3)</f>
        <v>0</v>
      </c>
      <c r="AC710" s="42">
        <f t="shared" ref="AC710:AC720" si="938">(C710*Y710*H710*3.6*10^(-3))*10^(9)</f>
        <v>0</v>
      </c>
      <c r="AD710" s="42">
        <f t="shared" ref="AD710:AD720" si="939">(C710*Y710*I710*3.6*10^(-3))*10^(9)</f>
        <v>0</v>
      </c>
      <c r="AE710" s="43">
        <f t="shared" ref="AE710:AE720" si="940">(C710*Y710*J710*3.6*10^(-3))*10^(9)</f>
        <v>0</v>
      </c>
      <c r="AF710" s="44">
        <f t="shared" ref="AF710:AF720" si="941">C710*Y710*10^(-3)*K710*10^9</f>
        <v>0</v>
      </c>
      <c r="AG710" s="48">
        <f t="shared" ref="AG710:AG720" si="942">C710*Y710*10^(-3)*L710*10^9</f>
        <v>0</v>
      </c>
      <c r="AH710" s="49">
        <f t="shared" ref="AH710:AH720" si="943">C710*Y710*10^(-3)*M710*10^9</f>
        <v>0</v>
      </c>
    </row>
    <row r="711" ht="13.5" customHeight="1">
      <c r="A711" s="47" t="s">
        <v>118</v>
      </c>
      <c r="B711" s="51">
        <v>0.049</v>
      </c>
      <c r="C711" s="12">
        <f t="shared" si="925"/>
        <v>0.00195476124</v>
      </c>
      <c r="D711" s="12">
        <v>0.039599999999999996</v>
      </c>
      <c r="E711" s="39">
        <v>657.0</v>
      </c>
      <c r="F711" s="40">
        <v>702.0</v>
      </c>
      <c r="G711" s="41">
        <v>866.0</v>
      </c>
      <c r="H711" s="42">
        <v>0.214</v>
      </c>
      <c r="I711" s="42">
        <v>0.82</v>
      </c>
      <c r="J711" s="43">
        <v>2.7439999999999998</v>
      </c>
      <c r="K711" s="44">
        <v>0.1</v>
      </c>
      <c r="L711" s="45">
        <v>0.4</v>
      </c>
      <c r="M711" s="46">
        <v>0.6</v>
      </c>
      <c r="N711" s="35"/>
      <c r="O711" s="39">
        <f t="shared" si="926"/>
        <v>0.00005085741413</v>
      </c>
      <c r="P711" s="40">
        <f t="shared" si="927"/>
        <v>0.00005434079866</v>
      </c>
      <c r="Q711" s="41">
        <f t="shared" si="928"/>
        <v>0.00006703580006</v>
      </c>
      <c r="R711" s="42">
        <f t="shared" si="929"/>
        <v>59.63554314</v>
      </c>
      <c r="S711" s="42">
        <f t="shared" si="930"/>
        <v>228.5100251</v>
      </c>
      <c r="T711" s="43">
        <f t="shared" si="931"/>
        <v>764.6725719</v>
      </c>
      <c r="U711" s="44">
        <f t="shared" si="932"/>
        <v>7.74085451</v>
      </c>
      <c r="V711" s="48">
        <f t="shared" si="933"/>
        <v>30.96341804</v>
      </c>
      <c r="W711" s="49">
        <f t="shared" si="934"/>
        <v>46.44512706</v>
      </c>
      <c r="X711" s="35"/>
      <c r="Y711" s="12">
        <v>21.7</v>
      </c>
      <c r="Z711" s="39">
        <f t="shared" si="935"/>
        <v>0.02786883552</v>
      </c>
      <c r="AA711" s="40">
        <f t="shared" si="936"/>
        <v>0.02977765987</v>
      </c>
      <c r="AB711" s="41">
        <f t="shared" si="937"/>
        <v>0.03673426417</v>
      </c>
      <c r="AC711" s="42">
        <f t="shared" si="938"/>
        <v>32679.07288</v>
      </c>
      <c r="AD711" s="42">
        <f t="shared" si="939"/>
        <v>125218.8774</v>
      </c>
      <c r="AE711" s="43">
        <f t="shared" si="940"/>
        <v>419025.1215</v>
      </c>
      <c r="AF711" s="44">
        <f t="shared" si="941"/>
        <v>4241.831891</v>
      </c>
      <c r="AG711" s="48">
        <f t="shared" si="942"/>
        <v>16967.32756</v>
      </c>
      <c r="AH711" s="49">
        <f t="shared" si="943"/>
        <v>25450.99134</v>
      </c>
    </row>
    <row r="712" ht="13.5" customHeight="1">
      <c r="A712" s="47" t="s">
        <v>119</v>
      </c>
      <c r="B712" s="51">
        <v>23.128</v>
      </c>
      <c r="C712" s="12">
        <f t="shared" si="925"/>
        <v>0.9226473052</v>
      </c>
      <c r="D712" s="12">
        <v>0.039599999999999996</v>
      </c>
      <c r="E712" s="39">
        <v>410.0</v>
      </c>
      <c r="F712" s="40">
        <v>490.0</v>
      </c>
      <c r="G712" s="41">
        <v>650.0</v>
      </c>
      <c r="H712" s="42">
        <v>0.076</v>
      </c>
      <c r="I712" s="42">
        <v>0.5820000000000001</v>
      </c>
      <c r="J712" s="43">
        <v>2.794</v>
      </c>
      <c r="K712" s="44">
        <v>0.1</v>
      </c>
      <c r="L712" s="45">
        <v>0.2</v>
      </c>
      <c r="M712" s="46">
        <v>1.0</v>
      </c>
      <c r="N712" s="35"/>
      <c r="O712" s="39">
        <f t="shared" si="926"/>
        <v>0.01498010165</v>
      </c>
      <c r="P712" s="40">
        <f t="shared" si="927"/>
        <v>0.01790304831</v>
      </c>
      <c r="Q712" s="41">
        <f t="shared" si="928"/>
        <v>0.02374894164</v>
      </c>
      <c r="R712" s="42">
        <f t="shared" si="929"/>
        <v>9996.477587</v>
      </c>
      <c r="S712" s="42">
        <f t="shared" si="930"/>
        <v>76551.9731</v>
      </c>
      <c r="T712" s="43">
        <f t="shared" si="931"/>
        <v>367502.0839</v>
      </c>
      <c r="U712" s="44">
        <f t="shared" si="932"/>
        <v>3653.683329</v>
      </c>
      <c r="V712" s="48">
        <f t="shared" si="933"/>
        <v>7307.366657</v>
      </c>
      <c r="W712" s="49">
        <f t="shared" si="934"/>
        <v>36536.83329</v>
      </c>
      <c r="X712" s="35"/>
      <c r="Y712" s="12">
        <v>21.7</v>
      </c>
      <c r="Z712" s="39">
        <f t="shared" si="935"/>
        <v>8.208793075</v>
      </c>
      <c r="AA712" s="40">
        <f t="shared" si="936"/>
        <v>9.810508796</v>
      </c>
      <c r="AB712" s="41">
        <f t="shared" si="937"/>
        <v>13.01394024</v>
      </c>
      <c r="AC712" s="42">
        <f t="shared" si="938"/>
        <v>5477867.769</v>
      </c>
      <c r="AD712" s="42">
        <f t="shared" si="939"/>
        <v>41948934.76</v>
      </c>
      <c r="AE712" s="43">
        <f t="shared" si="940"/>
        <v>201383717.7</v>
      </c>
      <c r="AF712" s="44">
        <f t="shared" si="941"/>
        <v>2002144.652</v>
      </c>
      <c r="AG712" s="48">
        <f t="shared" si="942"/>
        <v>4004289.305</v>
      </c>
      <c r="AH712" s="49">
        <f t="shared" si="943"/>
        <v>20021446.52</v>
      </c>
    </row>
    <row r="713" ht="13.5" customHeight="1">
      <c r="A713" s="47" t="s">
        <v>120</v>
      </c>
      <c r="B713" s="51">
        <v>0.0</v>
      </c>
      <c r="C713" s="12">
        <f t="shared" si="925"/>
        <v>0</v>
      </c>
      <c r="D713" s="12">
        <v>0.039599999999999996</v>
      </c>
      <c r="E713" s="39">
        <v>3.7</v>
      </c>
      <c r="F713" s="40">
        <v>12.0</v>
      </c>
      <c r="G713" s="41">
        <v>110.0</v>
      </c>
      <c r="H713" s="42">
        <v>0.018</v>
      </c>
      <c r="I713" s="42">
        <v>0.2478118532</v>
      </c>
      <c r="J713" s="43">
        <v>3.004</v>
      </c>
      <c r="K713" s="44">
        <v>0.1</v>
      </c>
      <c r="L713" s="45">
        <v>0.1</v>
      </c>
      <c r="M713" s="46">
        <v>1.0</v>
      </c>
      <c r="N713" s="35"/>
      <c r="O713" s="39">
        <f t="shared" si="926"/>
        <v>0</v>
      </c>
      <c r="P713" s="40">
        <f t="shared" si="927"/>
        <v>0</v>
      </c>
      <c r="Q713" s="41">
        <f t="shared" si="928"/>
        <v>0</v>
      </c>
      <c r="R713" s="42">
        <f t="shared" si="929"/>
        <v>0</v>
      </c>
      <c r="S713" s="42">
        <f t="shared" si="930"/>
        <v>0</v>
      </c>
      <c r="T713" s="43">
        <f t="shared" si="931"/>
        <v>0</v>
      </c>
      <c r="U713" s="44">
        <f t="shared" si="932"/>
        <v>0</v>
      </c>
      <c r="V713" s="48">
        <f t="shared" si="933"/>
        <v>0</v>
      </c>
      <c r="W713" s="49">
        <f t="shared" si="934"/>
        <v>0</v>
      </c>
      <c r="X713" s="35"/>
      <c r="Y713" s="12">
        <v>21.7</v>
      </c>
      <c r="Z713" s="39">
        <f t="shared" si="935"/>
        <v>0</v>
      </c>
      <c r="AA713" s="40">
        <f t="shared" si="936"/>
        <v>0</v>
      </c>
      <c r="AB713" s="41">
        <f t="shared" si="937"/>
        <v>0</v>
      </c>
      <c r="AC713" s="42">
        <f t="shared" si="938"/>
        <v>0</v>
      </c>
      <c r="AD713" s="42">
        <f t="shared" si="939"/>
        <v>0</v>
      </c>
      <c r="AE713" s="43">
        <f t="shared" si="940"/>
        <v>0</v>
      </c>
      <c r="AF713" s="44">
        <f t="shared" si="941"/>
        <v>0</v>
      </c>
      <c r="AG713" s="48">
        <f t="shared" si="942"/>
        <v>0</v>
      </c>
      <c r="AH713" s="49">
        <f t="shared" si="943"/>
        <v>0</v>
      </c>
    </row>
    <row r="714" ht="13.5" customHeight="1">
      <c r="A714" s="47" t="s">
        <v>121</v>
      </c>
      <c r="B714" s="51">
        <v>1.768</v>
      </c>
      <c r="C714" s="12">
        <f t="shared" si="925"/>
        <v>0.07053097698</v>
      </c>
      <c r="D714" s="12">
        <v>0.039599999999999996</v>
      </c>
      <c r="E714" s="39">
        <v>1.0</v>
      </c>
      <c r="F714" s="40">
        <v>24.0</v>
      </c>
      <c r="G714" s="41">
        <v>2200.0</v>
      </c>
      <c r="H714" s="42">
        <v>0.3</v>
      </c>
      <c r="I714" s="42">
        <v>9.305266939500001</v>
      </c>
      <c r="J714" s="43">
        <v>851.554</v>
      </c>
      <c r="K714" s="44">
        <v>3.3</v>
      </c>
      <c r="L714" s="48">
        <v>10.0</v>
      </c>
      <c r="M714" s="49">
        <v>16.9</v>
      </c>
      <c r="N714" s="35"/>
      <c r="O714" s="39">
        <f t="shared" si="926"/>
        <v>0.000002793026688</v>
      </c>
      <c r="P714" s="40">
        <f t="shared" si="927"/>
        <v>0.00006703264052</v>
      </c>
      <c r="Q714" s="41">
        <f t="shared" si="928"/>
        <v>0.006144658715</v>
      </c>
      <c r="R714" s="42">
        <f t="shared" si="929"/>
        <v>3016.468824</v>
      </c>
      <c r="S714" s="42">
        <f t="shared" si="930"/>
        <v>93563.49206</v>
      </c>
      <c r="T714" s="43">
        <f t="shared" si="931"/>
        <v>8562286.975</v>
      </c>
      <c r="U714" s="44">
        <f t="shared" si="932"/>
        <v>9216.988072</v>
      </c>
      <c r="V714" s="48">
        <f t="shared" si="933"/>
        <v>27930.26688</v>
      </c>
      <c r="W714" s="49">
        <f t="shared" si="934"/>
        <v>47202.15104</v>
      </c>
      <c r="X714" s="35"/>
      <c r="Y714" s="12">
        <v>21.7</v>
      </c>
      <c r="Z714" s="39">
        <f t="shared" si="935"/>
        <v>0.001530522201</v>
      </c>
      <c r="AA714" s="40">
        <f t="shared" si="936"/>
        <v>0.03673253281</v>
      </c>
      <c r="AB714" s="41">
        <f t="shared" si="937"/>
        <v>3.367148841</v>
      </c>
      <c r="AC714" s="42">
        <f t="shared" si="938"/>
        <v>1652963.977</v>
      </c>
      <c r="AD714" s="42">
        <f t="shared" si="939"/>
        <v>51270903.48</v>
      </c>
      <c r="AE714" s="43">
        <f t="shared" si="940"/>
        <v>4691960287</v>
      </c>
      <c r="AF714" s="44">
        <f t="shared" si="941"/>
        <v>5050723.262</v>
      </c>
      <c r="AG714" s="48">
        <f t="shared" si="942"/>
        <v>15305222.01</v>
      </c>
      <c r="AH714" s="49">
        <f t="shared" si="943"/>
        <v>25865825.19</v>
      </c>
    </row>
    <row r="715" ht="13.5" customHeight="1">
      <c r="A715" s="47" t="s">
        <v>122</v>
      </c>
      <c r="B715" s="51">
        <v>0.0</v>
      </c>
      <c r="C715" s="12">
        <f t="shared" si="925"/>
        <v>0</v>
      </c>
      <c r="D715" s="12">
        <v>0.039599999999999996</v>
      </c>
      <c r="E715" s="39">
        <v>130.0</v>
      </c>
      <c r="F715" s="40">
        <v>230.0</v>
      </c>
      <c r="G715" s="50">
        <v>420.0</v>
      </c>
      <c r="H715" s="42">
        <v>20.0</v>
      </c>
      <c r="I715" s="42">
        <v>35.2904137931</v>
      </c>
      <c r="J715" s="43">
        <v>65.554</v>
      </c>
      <c r="K715" s="44">
        <v>13.0</v>
      </c>
      <c r="L715" s="48">
        <v>500.0</v>
      </c>
      <c r="M715" s="49">
        <v>810.0</v>
      </c>
      <c r="N715" s="35"/>
      <c r="O715" s="39">
        <f t="shared" si="926"/>
        <v>0</v>
      </c>
      <c r="P715" s="40">
        <f t="shared" si="927"/>
        <v>0</v>
      </c>
      <c r="Q715" s="41">
        <f t="shared" si="928"/>
        <v>0</v>
      </c>
      <c r="R715" s="42">
        <f t="shared" si="929"/>
        <v>0</v>
      </c>
      <c r="S715" s="42">
        <f t="shared" si="930"/>
        <v>0</v>
      </c>
      <c r="T715" s="43">
        <f t="shared" si="931"/>
        <v>0</v>
      </c>
      <c r="U715" s="44">
        <f t="shared" si="932"/>
        <v>0</v>
      </c>
      <c r="V715" s="48">
        <f t="shared" si="933"/>
        <v>0</v>
      </c>
      <c r="W715" s="49">
        <f t="shared" si="934"/>
        <v>0</v>
      </c>
      <c r="X715" s="35"/>
      <c r="Y715" s="12">
        <v>21.7</v>
      </c>
      <c r="Z715" s="39">
        <f t="shared" si="935"/>
        <v>0</v>
      </c>
      <c r="AA715" s="40">
        <f t="shared" si="936"/>
        <v>0</v>
      </c>
      <c r="AB715" s="41">
        <f t="shared" si="937"/>
        <v>0</v>
      </c>
      <c r="AC715" s="42">
        <f t="shared" si="938"/>
        <v>0</v>
      </c>
      <c r="AD715" s="42">
        <f t="shared" si="939"/>
        <v>0</v>
      </c>
      <c r="AE715" s="43">
        <f t="shared" si="940"/>
        <v>0</v>
      </c>
      <c r="AF715" s="44">
        <f t="shared" si="941"/>
        <v>0</v>
      </c>
      <c r="AG715" s="48">
        <f t="shared" si="942"/>
        <v>0</v>
      </c>
      <c r="AH715" s="49">
        <f t="shared" si="943"/>
        <v>0</v>
      </c>
    </row>
    <row r="716" ht="13.5" customHeight="1">
      <c r="A716" s="32" t="s">
        <v>123</v>
      </c>
      <c r="B716" s="51">
        <v>0.0</v>
      </c>
      <c r="C716" s="12">
        <f t="shared" si="925"/>
        <v>0</v>
      </c>
      <c r="D716" s="12">
        <v>0.039599999999999996</v>
      </c>
      <c r="E716" s="39">
        <v>7.0</v>
      </c>
      <c r="F716" s="40">
        <v>11.0</v>
      </c>
      <c r="G716" s="41">
        <v>56.0</v>
      </c>
      <c r="H716" s="42">
        <v>2.0E-4</v>
      </c>
      <c r="I716" s="42">
        <v>0.11828163270000001</v>
      </c>
      <c r="J716" s="43">
        <v>1.5552000000000001</v>
      </c>
      <c r="K716" s="44">
        <v>0.3</v>
      </c>
      <c r="L716" s="48">
        <v>1.0</v>
      </c>
      <c r="M716" s="49">
        <v>1.3</v>
      </c>
      <c r="N716" s="35"/>
      <c r="O716" s="39">
        <f t="shared" si="926"/>
        <v>0</v>
      </c>
      <c r="P716" s="40">
        <f t="shared" si="927"/>
        <v>0</v>
      </c>
      <c r="Q716" s="41">
        <f t="shared" si="928"/>
        <v>0</v>
      </c>
      <c r="R716" s="42">
        <f t="shared" si="929"/>
        <v>0</v>
      </c>
      <c r="S716" s="42">
        <f t="shared" si="930"/>
        <v>0</v>
      </c>
      <c r="T716" s="43">
        <f t="shared" si="931"/>
        <v>0</v>
      </c>
      <c r="U716" s="44">
        <f t="shared" si="932"/>
        <v>0</v>
      </c>
      <c r="V716" s="48">
        <f t="shared" si="933"/>
        <v>0</v>
      </c>
      <c r="W716" s="49">
        <f t="shared" si="934"/>
        <v>0</v>
      </c>
      <c r="X716" s="35"/>
      <c r="Y716" s="12">
        <v>21.7</v>
      </c>
      <c r="Z716" s="39">
        <f t="shared" si="935"/>
        <v>0</v>
      </c>
      <c r="AA716" s="40">
        <f t="shared" si="936"/>
        <v>0</v>
      </c>
      <c r="AB716" s="41">
        <f t="shared" si="937"/>
        <v>0</v>
      </c>
      <c r="AC716" s="42">
        <f t="shared" si="938"/>
        <v>0</v>
      </c>
      <c r="AD716" s="42">
        <f t="shared" si="939"/>
        <v>0</v>
      </c>
      <c r="AE716" s="43">
        <f t="shared" si="940"/>
        <v>0</v>
      </c>
      <c r="AF716" s="44">
        <f t="shared" si="941"/>
        <v>0</v>
      </c>
      <c r="AG716" s="48">
        <f t="shared" si="942"/>
        <v>0</v>
      </c>
      <c r="AH716" s="49">
        <f t="shared" si="943"/>
        <v>0</v>
      </c>
    </row>
    <row r="717" ht="13.5" customHeight="1">
      <c r="A717" s="32" t="s">
        <v>124</v>
      </c>
      <c r="B717" s="51">
        <v>0.083</v>
      </c>
      <c r="C717" s="12">
        <f t="shared" si="925"/>
        <v>0.003311126182</v>
      </c>
      <c r="D717" s="12">
        <v>0.039599999999999996</v>
      </c>
      <c r="E717" s="39">
        <v>8.0</v>
      </c>
      <c r="F717" s="40">
        <v>12.0</v>
      </c>
      <c r="G717" s="41">
        <v>35.0</v>
      </c>
      <c r="H717" s="42">
        <v>2.0E-4</v>
      </c>
      <c r="I717" s="42">
        <v>0.11834814810000001</v>
      </c>
      <c r="J717" s="43">
        <v>1.5552000000000001</v>
      </c>
      <c r="K717" s="44">
        <v>0.3</v>
      </c>
      <c r="L717" s="48">
        <v>1.0</v>
      </c>
      <c r="M717" s="49">
        <v>1.3</v>
      </c>
      <c r="N717" s="35"/>
      <c r="O717" s="39">
        <f t="shared" si="926"/>
        <v>0.000001048964774</v>
      </c>
      <c r="P717" s="40">
        <f t="shared" si="927"/>
        <v>0.000001573447162</v>
      </c>
      <c r="Q717" s="41">
        <f t="shared" si="928"/>
        <v>0.000004589220888</v>
      </c>
      <c r="R717" s="42">
        <f t="shared" si="929"/>
        <v>0.0944068297</v>
      </c>
      <c r="S717" s="42">
        <f t="shared" si="930"/>
        <v>55.86436731</v>
      </c>
      <c r="T717" s="43">
        <f t="shared" si="931"/>
        <v>734.1075077</v>
      </c>
      <c r="U717" s="44">
        <f t="shared" si="932"/>
        <v>39.33617904</v>
      </c>
      <c r="V717" s="48">
        <f t="shared" si="933"/>
        <v>131.1205968</v>
      </c>
      <c r="W717" s="49">
        <f t="shared" si="934"/>
        <v>170.4567758</v>
      </c>
      <c r="X717" s="35"/>
      <c r="Y717" s="12">
        <v>21.7</v>
      </c>
      <c r="Z717" s="39">
        <f t="shared" si="935"/>
        <v>0.0005748115052</v>
      </c>
      <c r="AA717" s="40">
        <f t="shared" si="936"/>
        <v>0.0008622172577</v>
      </c>
      <c r="AB717" s="41">
        <f t="shared" si="937"/>
        <v>0.002514800335</v>
      </c>
      <c r="AC717" s="42">
        <f t="shared" si="938"/>
        <v>51.73303546</v>
      </c>
      <c r="AD717" s="42">
        <f t="shared" si="939"/>
        <v>30612.54471</v>
      </c>
      <c r="AE717" s="43">
        <f t="shared" si="940"/>
        <v>402276.0838</v>
      </c>
      <c r="AF717" s="44">
        <f t="shared" si="941"/>
        <v>21555.43144</v>
      </c>
      <c r="AG717" s="48">
        <f t="shared" si="942"/>
        <v>71851.43815</v>
      </c>
      <c r="AH717" s="49">
        <f t="shared" si="943"/>
        <v>93406.86959</v>
      </c>
    </row>
    <row r="718" ht="13.5" customHeight="1">
      <c r="A718" s="32" t="s">
        <v>125</v>
      </c>
      <c r="B718" s="51">
        <v>0.039</v>
      </c>
      <c r="C718" s="12">
        <f t="shared" si="925"/>
        <v>0.001555830375</v>
      </c>
      <c r="D718" s="12">
        <v>0.039599999999999996</v>
      </c>
      <c r="E718" s="39">
        <v>18.0</v>
      </c>
      <c r="F718" s="40">
        <v>48.0</v>
      </c>
      <c r="G718" s="41">
        <v>180.0</v>
      </c>
      <c r="H718" s="42">
        <v>0.0064</v>
      </c>
      <c r="I718" s="42">
        <v>0.17932592590000002</v>
      </c>
      <c r="J718" s="43">
        <v>1.857</v>
      </c>
      <c r="K718" s="44">
        <v>0.3</v>
      </c>
      <c r="L718" s="45">
        <v>10.0</v>
      </c>
      <c r="M718" s="46">
        <v>15.0</v>
      </c>
      <c r="N718" s="35"/>
      <c r="O718" s="39">
        <f t="shared" si="926"/>
        <v>0.000001108995891</v>
      </c>
      <c r="P718" s="40">
        <f t="shared" si="927"/>
        <v>0.000002957322376</v>
      </c>
      <c r="Q718" s="41">
        <f t="shared" si="928"/>
        <v>0.00001108995891</v>
      </c>
      <c r="R718" s="42">
        <f t="shared" si="929"/>
        <v>1.41951474</v>
      </c>
      <c r="S718" s="42">
        <f t="shared" si="930"/>
        <v>39.774343</v>
      </c>
      <c r="T718" s="43">
        <f t="shared" si="931"/>
        <v>411.8810739</v>
      </c>
      <c r="U718" s="44">
        <f t="shared" si="932"/>
        <v>18.48326485</v>
      </c>
      <c r="V718" s="48">
        <f t="shared" si="933"/>
        <v>616.1088283</v>
      </c>
      <c r="W718" s="49">
        <f t="shared" si="934"/>
        <v>924.1632425</v>
      </c>
      <c r="X718" s="35"/>
      <c r="Y718" s="12">
        <v>21.7</v>
      </c>
      <c r="Z718" s="39">
        <f t="shared" si="935"/>
        <v>0.0006077073443</v>
      </c>
      <c r="AA718" s="40">
        <f t="shared" si="936"/>
        <v>0.001620552918</v>
      </c>
      <c r="AB718" s="41">
        <f t="shared" si="937"/>
        <v>0.006077073443</v>
      </c>
      <c r="AC718" s="42">
        <f t="shared" si="938"/>
        <v>777.8654007</v>
      </c>
      <c r="AD718" s="42">
        <f t="shared" si="939"/>
        <v>21795.53644</v>
      </c>
      <c r="AE718" s="43">
        <f t="shared" si="940"/>
        <v>225702.5077</v>
      </c>
      <c r="AF718" s="44">
        <f t="shared" si="941"/>
        <v>10128.45574</v>
      </c>
      <c r="AG718" s="48">
        <f t="shared" si="942"/>
        <v>337615.1913</v>
      </c>
      <c r="AH718" s="49">
        <f t="shared" si="943"/>
        <v>506422.7869</v>
      </c>
    </row>
    <row r="719" ht="13.5" customHeight="1">
      <c r="A719" s="32" t="s">
        <v>126</v>
      </c>
      <c r="B719" s="51">
        <v>0.0</v>
      </c>
      <c r="C719" s="12">
        <f t="shared" si="925"/>
        <v>0</v>
      </c>
      <c r="D719" s="12">
        <v>0.039599999999999996</v>
      </c>
      <c r="E719" s="39">
        <v>6.0</v>
      </c>
      <c r="F719" s="40">
        <v>38.0</v>
      </c>
      <c r="G719" s="41">
        <v>79.0</v>
      </c>
      <c r="H719" s="42">
        <v>0.0073</v>
      </c>
      <c r="I719" s="42">
        <v>0.4548123288</v>
      </c>
      <c r="J719" s="43">
        <v>2.313</v>
      </c>
      <c r="K719" s="44">
        <v>0.3</v>
      </c>
      <c r="L719" s="45">
        <v>2.5</v>
      </c>
      <c r="M719" s="46">
        <v>5.1</v>
      </c>
      <c r="N719" s="35"/>
      <c r="O719" s="39">
        <f t="shared" si="926"/>
        <v>0</v>
      </c>
      <c r="P719" s="40">
        <f t="shared" si="927"/>
        <v>0</v>
      </c>
      <c r="Q719" s="41">
        <f t="shared" si="928"/>
        <v>0</v>
      </c>
      <c r="R719" s="42">
        <f t="shared" si="929"/>
        <v>0</v>
      </c>
      <c r="S719" s="42">
        <f t="shared" si="930"/>
        <v>0</v>
      </c>
      <c r="T719" s="43">
        <f t="shared" si="931"/>
        <v>0</v>
      </c>
      <c r="U719" s="44">
        <f t="shared" si="932"/>
        <v>0</v>
      </c>
      <c r="V719" s="48">
        <f t="shared" si="933"/>
        <v>0</v>
      </c>
      <c r="W719" s="49">
        <f t="shared" si="934"/>
        <v>0</v>
      </c>
      <c r="X719" s="35"/>
      <c r="Y719" s="12">
        <v>21.7</v>
      </c>
      <c r="Z719" s="39">
        <f t="shared" si="935"/>
        <v>0</v>
      </c>
      <c r="AA719" s="40">
        <f t="shared" si="936"/>
        <v>0</v>
      </c>
      <c r="AB719" s="41">
        <f t="shared" si="937"/>
        <v>0</v>
      </c>
      <c r="AC719" s="42">
        <f t="shared" si="938"/>
        <v>0</v>
      </c>
      <c r="AD719" s="42">
        <f t="shared" si="939"/>
        <v>0</v>
      </c>
      <c r="AE719" s="43">
        <f t="shared" si="940"/>
        <v>0</v>
      </c>
      <c r="AF719" s="44">
        <f t="shared" si="941"/>
        <v>0</v>
      </c>
      <c r="AG719" s="48">
        <f t="shared" si="942"/>
        <v>0</v>
      </c>
      <c r="AH719" s="49">
        <f t="shared" si="943"/>
        <v>0</v>
      </c>
    </row>
    <row r="720" ht="13.5" customHeight="1">
      <c r="A720" s="32" t="s">
        <v>127</v>
      </c>
      <c r="B720" s="51">
        <v>0.0</v>
      </c>
      <c r="C720" s="12">
        <f t="shared" si="925"/>
        <v>0</v>
      </c>
      <c r="D720" s="12">
        <v>0.039599999999999996</v>
      </c>
      <c r="E720" s="52">
        <v>8.8</v>
      </c>
      <c r="F720" s="53">
        <v>27.0</v>
      </c>
      <c r="G720" s="54">
        <v>63.0</v>
      </c>
      <c r="H720" s="55">
        <v>0.118</v>
      </c>
      <c r="I720" s="55">
        <v>0.9284059041</v>
      </c>
      <c r="J720" s="56">
        <v>3.734</v>
      </c>
      <c r="K720" s="57">
        <v>7.8</v>
      </c>
      <c r="L720" s="58">
        <v>15.0</v>
      </c>
      <c r="M720" s="59">
        <v>19.3</v>
      </c>
      <c r="N720" s="35"/>
      <c r="O720" s="39">
        <f t="shared" si="926"/>
        <v>0</v>
      </c>
      <c r="P720" s="40">
        <f t="shared" si="927"/>
        <v>0</v>
      </c>
      <c r="Q720" s="41">
        <f t="shared" si="928"/>
        <v>0</v>
      </c>
      <c r="R720" s="42">
        <f t="shared" si="929"/>
        <v>0</v>
      </c>
      <c r="S720" s="42">
        <f t="shared" si="930"/>
        <v>0</v>
      </c>
      <c r="T720" s="43">
        <f t="shared" si="931"/>
        <v>0</v>
      </c>
      <c r="U720" s="44">
        <f t="shared" si="932"/>
        <v>0</v>
      </c>
      <c r="V720" s="48">
        <f t="shared" si="933"/>
        <v>0</v>
      </c>
      <c r="W720" s="49">
        <f t="shared" si="934"/>
        <v>0</v>
      </c>
      <c r="X720" s="35"/>
      <c r="Y720" s="12">
        <v>21.7</v>
      </c>
      <c r="Z720" s="39">
        <f t="shared" si="935"/>
        <v>0</v>
      </c>
      <c r="AA720" s="40">
        <f t="shared" si="936"/>
        <v>0</v>
      </c>
      <c r="AB720" s="41">
        <f t="shared" si="937"/>
        <v>0</v>
      </c>
      <c r="AC720" s="42">
        <f t="shared" si="938"/>
        <v>0</v>
      </c>
      <c r="AD720" s="42">
        <f t="shared" si="939"/>
        <v>0</v>
      </c>
      <c r="AE720" s="43">
        <f t="shared" si="940"/>
        <v>0</v>
      </c>
      <c r="AF720" s="44">
        <f t="shared" si="941"/>
        <v>0</v>
      </c>
      <c r="AG720" s="48">
        <f t="shared" si="942"/>
        <v>0</v>
      </c>
      <c r="AH720" s="49">
        <f t="shared" si="943"/>
        <v>0</v>
      </c>
    </row>
    <row r="721" ht="13.5" customHeight="1">
      <c r="A721" s="60" t="s">
        <v>90</v>
      </c>
      <c r="B721" s="61">
        <f>SUM(B710:B720)</f>
        <v>25.067</v>
      </c>
      <c r="C721" s="60"/>
      <c r="D721" s="60"/>
      <c r="E721" s="60"/>
      <c r="F721" s="60"/>
      <c r="G721" s="60"/>
      <c r="H721" s="60"/>
      <c r="I721" s="60"/>
      <c r="J721" s="60"/>
      <c r="K721" s="60"/>
      <c r="L721" s="60"/>
      <c r="M721" s="60"/>
      <c r="N721" s="60"/>
      <c r="O721" s="61">
        <f t="shared" ref="O721:W721" si="944">SUM(O710:O720)</f>
        <v>0.01503591005</v>
      </c>
      <c r="P721" s="61">
        <f t="shared" si="944"/>
        <v>0.01802895252</v>
      </c>
      <c r="Q721" s="61">
        <f t="shared" si="944"/>
        <v>0.02997631533</v>
      </c>
      <c r="R721" s="61">
        <f t="shared" si="944"/>
        <v>13074.09588</v>
      </c>
      <c r="S721" s="61">
        <f t="shared" si="944"/>
        <v>170439.6139</v>
      </c>
      <c r="T721" s="61">
        <f t="shared" si="944"/>
        <v>8931699.72</v>
      </c>
      <c r="U721" s="61">
        <f t="shared" si="944"/>
        <v>12936.2317</v>
      </c>
      <c r="V721" s="61">
        <f t="shared" si="944"/>
        <v>36015.82639</v>
      </c>
      <c r="W721" s="61">
        <f t="shared" si="944"/>
        <v>84880.04947</v>
      </c>
      <c r="X721" s="60"/>
      <c r="Y721" s="35"/>
      <c r="Z721" s="61">
        <f t="shared" ref="Z721:AH721" si="945">SUM(Z710:Z720)</f>
        <v>8.239374951</v>
      </c>
      <c r="AA721" s="61">
        <f t="shared" si="945"/>
        <v>9.879501759</v>
      </c>
      <c r="AB721" s="61">
        <f t="shared" si="945"/>
        <v>16.42641522</v>
      </c>
      <c r="AC721" s="61">
        <f t="shared" si="945"/>
        <v>7164340.417</v>
      </c>
      <c r="AD721" s="61">
        <f t="shared" si="945"/>
        <v>93397465.19</v>
      </c>
      <c r="AE721" s="61">
        <f t="shared" si="945"/>
        <v>4894391008</v>
      </c>
      <c r="AF721" s="61">
        <f t="shared" si="945"/>
        <v>7088793.633</v>
      </c>
      <c r="AG721" s="61">
        <f t="shared" si="945"/>
        <v>19735945.27</v>
      </c>
      <c r="AH721" s="61">
        <f t="shared" si="945"/>
        <v>46512552.36</v>
      </c>
    </row>
    <row r="722" ht="13.5" customHeight="1">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c r="AA722" s="35"/>
      <c r="AB722" s="35"/>
      <c r="AC722" s="35"/>
      <c r="AD722" s="35"/>
      <c r="AE722" s="35"/>
      <c r="AF722" s="35"/>
      <c r="AG722" s="35"/>
      <c r="AH722" s="35"/>
    </row>
    <row r="723" ht="13.5" customHeight="1">
      <c r="A723" s="64" t="s">
        <v>60</v>
      </c>
      <c r="B723" s="35"/>
      <c r="C723" s="12"/>
      <c r="D723" s="12"/>
      <c r="E723" s="35"/>
      <c r="F723" s="35"/>
      <c r="G723" s="35"/>
      <c r="H723" s="35"/>
      <c r="I723" s="35"/>
      <c r="J723" s="35"/>
      <c r="K723" s="35"/>
      <c r="L723" s="35"/>
      <c r="M723" s="35"/>
      <c r="N723" s="35"/>
      <c r="O723" s="35"/>
      <c r="P723" s="35"/>
      <c r="Q723" s="35"/>
      <c r="R723" s="35"/>
      <c r="S723" s="35"/>
      <c r="T723" s="35"/>
      <c r="U723" s="35"/>
      <c r="V723" s="35"/>
      <c r="W723" s="35"/>
      <c r="X723" s="35"/>
      <c r="Y723" s="35"/>
      <c r="Z723" s="35"/>
      <c r="AA723" s="35"/>
      <c r="AB723" s="35"/>
      <c r="AC723" s="35"/>
      <c r="AD723" s="35"/>
      <c r="AE723" s="35"/>
      <c r="AF723" s="35"/>
      <c r="AG723" s="35"/>
      <c r="AH723" s="35"/>
    </row>
    <row r="724" ht="13.5" customHeight="1">
      <c r="A724" s="12" t="s">
        <v>105</v>
      </c>
      <c r="C724" s="12"/>
      <c r="D724" s="12"/>
      <c r="E724" s="36" t="s">
        <v>129</v>
      </c>
      <c r="F724" s="3"/>
      <c r="G724" s="4"/>
      <c r="H724" s="37" t="s">
        <v>130</v>
      </c>
      <c r="I724" s="3"/>
      <c r="J724" s="4"/>
      <c r="K724" s="38" t="s">
        <v>131</v>
      </c>
      <c r="L724" s="3"/>
      <c r="M724" s="4"/>
      <c r="N724" s="35"/>
      <c r="O724" s="36" t="s">
        <v>110</v>
      </c>
      <c r="P724" s="3"/>
      <c r="Q724" s="4"/>
      <c r="R724" s="37" t="s">
        <v>111</v>
      </c>
      <c r="S724" s="3"/>
      <c r="T724" s="4"/>
      <c r="U724" s="38" t="s">
        <v>112</v>
      </c>
      <c r="V724" s="3"/>
      <c r="W724" s="4"/>
      <c r="X724" s="35"/>
      <c r="Y724" s="35"/>
      <c r="Z724" s="36" t="s">
        <v>110</v>
      </c>
      <c r="AA724" s="3"/>
      <c r="AB724" s="4"/>
      <c r="AC724" s="37" t="s">
        <v>111</v>
      </c>
      <c r="AD724" s="3"/>
      <c r="AE724" s="4"/>
      <c r="AF724" s="38" t="s">
        <v>112</v>
      </c>
      <c r="AG724" s="3"/>
      <c r="AH724" s="4"/>
    </row>
    <row r="725" ht="13.5" customHeight="1">
      <c r="A725" s="12" t="s">
        <v>94</v>
      </c>
      <c r="B725" s="12" t="s">
        <v>114</v>
      </c>
      <c r="C725" s="12" t="s">
        <v>115</v>
      </c>
      <c r="D725" s="12"/>
      <c r="E725" s="39" t="s">
        <v>12</v>
      </c>
      <c r="F725" s="40" t="s">
        <v>13</v>
      </c>
      <c r="G725" s="41" t="s">
        <v>14</v>
      </c>
      <c r="H725" s="42" t="s">
        <v>12</v>
      </c>
      <c r="I725" s="42" t="s">
        <v>13</v>
      </c>
      <c r="J725" s="43" t="s">
        <v>14</v>
      </c>
      <c r="K725" s="44" t="s">
        <v>12</v>
      </c>
      <c r="L725" s="45" t="s">
        <v>116</v>
      </c>
      <c r="M725" s="46" t="s">
        <v>14</v>
      </c>
      <c r="N725" s="35"/>
      <c r="O725" s="39" t="s">
        <v>12</v>
      </c>
      <c r="P725" s="40" t="s">
        <v>13</v>
      </c>
      <c r="Q725" s="41" t="s">
        <v>14</v>
      </c>
      <c r="R725" s="42" t="s">
        <v>12</v>
      </c>
      <c r="S725" s="42" t="s">
        <v>13</v>
      </c>
      <c r="T725" s="43" t="s">
        <v>14</v>
      </c>
      <c r="U725" s="44" t="s">
        <v>12</v>
      </c>
      <c r="V725" s="45" t="s">
        <v>116</v>
      </c>
      <c r="W725" s="46" t="s">
        <v>14</v>
      </c>
      <c r="X725" s="35"/>
      <c r="Y725" s="35"/>
      <c r="Z725" s="39" t="s">
        <v>12</v>
      </c>
      <c r="AA725" s="40" t="s">
        <v>13</v>
      </c>
      <c r="AB725" s="41" t="s">
        <v>14</v>
      </c>
      <c r="AC725" s="42" t="s">
        <v>12</v>
      </c>
      <c r="AD725" s="42" t="s">
        <v>13</v>
      </c>
      <c r="AE725" s="43" t="s">
        <v>14</v>
      </c>
      <c r="AF725" s="44" t="s">
        <v>12</v>
      </c>
      <c r="AG725" s="45" t="s">
        <v>116</v>
      </c>
      <c r="AH725" s="46" t="s">
        <v>14</v>
      </c>
    </row>
    <row r="726" ht="13.5" customHeight="1">
      <c r="A726" s="47" t="s">
        <v>117</v>
      </c>
      <c r="B726" s="51">
        <v>10.133</v>
      </c>
      <c r="C726" s="12">
        <f t="shared" ref="C726:C736" si="946">B726/$B$737</f>
        <v>0.8294180241</v>
      </c>
      <c r="D726" s="12">
        <v>0.039599999999999996</v>
      </c>
      <c r="E726" s="39">
        <v>740.0</v>
      </c>
      <c r="F726" s="40">
        <v>820.0</v>
      </c>
      <c r="G726" s="41">
        <v>910.0</v>
      </c>
      <c r="H726" s="42">
        <v>0.079</v>
      </c>
      <c r="I726" s="42">
        <v>1.1480588235000002</v>
      </c>
      <c r="J726" s="43">
        <v>3.654</v>
      </c>
      <c r="K726" s="44">
        <v>0.2</v>
      </c>
      <c r="L726" s="48">
        <v>5.0</v>
      </c>
      <c r="M726" s="49">
        <v>15.0</v>
      </c>
      <c r="N726" s="35"/>
      <c r="O726" s="39">
        <f t="shared" ref="O726:O736" si="947">C726*D726*E726*10^(-3)</f>
        <v>0.02430526578</v>
      </c>
      <c r="P726" s="40">
        <f t="shared" ref="P726:P736" si="948">C726*D726*F726*10^(-3)</f>
        <v>0.02693286208</v>
      </c>
      <c r="Q726" s="41">
        <f t="shared" ref="Q726:Q736" si="949">C726*D726*G726*10^(-3)</f>
        <v>0.02988890792</v>
      </c>
      <c r="R726" s="42">
        <f t="shared" ref="R726:R736" si="950">(C726*D726*H726*3.6*10^(-3))*10^(9)</f>
        <v>9341.104847</v>
      </c>
      <c r="S726" s="42">
        <f t="shared" ref="S726:S736" si="951">(C726*D726*I726*3.6*10^(-3))*10^(9)</f>
        <v>135748.5803</v>
      </c>
      <c r="T726" s="43">
        <f t="shared" ref="T726:T736" si="952">(C726*D726*J726*3.6*10^(-3))*10^(9)</f>
        <v>432055.6596</v>
      </c>
      <c r="U726" s="44">
        <f t="shared" ref="U726:U736" si="953">C726*D726*10^(-3)*K726*10^9</f>
        <v>6568.990751</v>
      </c>
      <c r="V726" s="48">
        <f t="shared" ref="V726:V736" si="954">C726*D726*10^(-3)*L726*10^9</f>
        <v>164224.7688</v>
      </c>
      <c r="W726" s="49">
        <f t="shared" ref="W726:W736" si="955">C726*D726*10^(-3)*M726*10^9</f>
        <v>492674.3063</v>
      </c>
      <c r="X726" s="35"/>
      <c r="Y726" s="12">
        <v>9.7</v>
      </c>
      <c r="Z726" s="39">
        <f t="shared" ref="Z726:Z736" si="956">C726*Y726*E726*10^(-3)</f>
        <v>5.953562577</v>
      </c>
      <c r="AA726" s="40">
        <f t="shared" ref="AA726:AA736" si="957">C726*Y726*F726*10^(-3)</f>
        <v>6.597190963</v>
      </c>
      <c r="AB726" s="41">
        <f t="shared" ref="AB726:AB736" si="958">C726*Y726*G726*10^(-3)</f>
        <v>7.321272898</v>
      </c>
      <c r="AC726" s="42">
        <f t="shared" ref="AC726:AC736" si="959">(C726*Y726*H726*3.6*10^(-3))*10^(9)</f>
        <v>2288098.915</v>
      </c>
      <c r="AD726" s="42">
        <f t="shared" ref="AD726:AD736" si="960">(C726*Y726*I726*3.6*10^(-3))*10^(9)</f>
        <v>33251546.18</v>
      </c>
      <c r="AE726" s="43">
        <f t="shared" ref="AE726:AE736" si="961">(C726*Y726*J726*3.6*10^(-3))*10^(9)</f>
        <v>105831815.6</v>
      </c>
      <c r="AF726" s="44">
        <f t="shared" ref="AF726:AF736" si="962">C726*Y726*10^(-3)*K726*10^9</f>
        <v>1609070.967</v>
      </c>
      <c r="AG726" s="48">
        <f t="shared" ref="AG726:AG736" si="963">C726*Y726*10^(-3)*L726*10^9</f>
        <v>40226774.17</v>
      </c>
      <c r="AH726" s="49">
        <f t="shared" ref="AH726:AH736" si="964">C726*Y726*10^(-3)*M726*10^9</f>
        <v>120680322.5</v>
      </c>
    </row>
    <row r="727" ht="13.5" customHeight="1">
      <c r="A727" s="47" t="s">
        <v>118</v>
      </c>
      <c r="B727" s="51">
        <v>0.083</v>
      </c>
      <c r="C727" s="12">
        <f t="shared" si="946"/>
        <v>0.006793811901</v>
      </c>
      <c r="D727" s="12">
        <v>0.039599999999999996</v>
      </c>
      <c r="E727" s="39">
        <v>657.0</v>
      </c>
      <c r="F727" s="40">
        <v>702.0</v>
      </c>
      <c r="G727" s="41">
        <v>866.0</v>
      </c>
      <c r="H727" s="42">
        <v>0.214</v>
      </c>
      <c r="I727" s="42">
        <v>0.82</v>
      </c>
      <c r="J727" s="43">
        <v>2.7439999999999998</v>
      </c>
      <c r="K727" s="44">
        <v>0.1</v>
      </c>
      <c r="L727" s="45">
        <v>0.4</v>
      </c>
      <c r="M727" s="46">
        <v>0.6</v>
      </c>
      <c r="N727" s="35"/>
      <c r="O727" s="39">
        <f t="shared" si="947"/>
        <v>0.000176755963</v>
      </c>
      <c r="P727" s="40">
        <f t="shared" si="948"/>
        <v>0.0001888625358</v>
      </c>
      <c r="Q727" s="41">
        <f t="shared" si="949"/>
        <v>0.0002329842678</v>
      </c>
      <c r="R727" s="42">
        <f t="shared" si="950"/>
        <v>207.2645265</v>
      </c>
      <c r="S727" s="42">
        <f t="shared" si="951"/>
        <v>794.1911762</v>
      </c>
      <c r="T727" s="43">
        <f t="shared" si="952"/>
        <v>2657.634863</v>
      </c>
      <c r="U727" s="44">
        <f t="shared" si="953"/>
        <v>26.90349513</v>
      </c>
      <c r="V727" s="48">
        <f t="shared" si="954"/>
        <v>107.6139805</v>
      </c>
      <c r="W727" s="49">
        <f t="shared" si="955"/>
        <v>161.4209708</v>
      </c>
      <c r="X727" s="35"/>
      <c r="Y727" s="12">
        <v>9.7</v>
      </c>
      <c r="Z727" s="39">
        <f t="shared" si="956"/>
        <v>0.04329628387</v>
      </c>
      <c r="AA727" s="40">
        <f t="shared" si="957"/>
        <v>0.04626178276</v>
      </c>
      <c r="AB727" s="41">
        <f t="shared" si="958"/>
        <v>0.05706937873</v>
      </c>
      <c r="AC727" s="42">
        <f t="shared" si="959"/>
        <v>50769.34108</v>
      </c>
      <c r="AD727" s="42">
        <f t="shared" si="960"/>
        <v>194536.7275</v>
      </c>
      <c r="AE727" s="43">
        <f t="shared" si="961"/>
        <v>650986.3174</v>
      </c>
      <c r="AF727" s="44">
        <f t="shared" si="962"/>
        <v>6589.997544</v>
      </c>
      <c r="AG727" s="48">
        <f t="shared" si="963"/>
        <v>26359.99018</v>
      </c>
      <c r="AH727" s="49">
        <f t="shared" si="964"/>
        <v>39539.98527</v>
      </c>
    </row>
    <row r="728" ht="13.5" customHeight="1">
      <c r="A728" s="47" t="s">
        <v>119</v>
      </c>
      <c r="B728" s="51">
        <v>0.058</v>
      </c>
      <c r="C728" s="12">
        <f t="shared" si="946"/>
        <v>0.004747483015</v>
      </c>
      <c r="D728" s="12">
        <v>0.039599999999999996</v>
      </c>
      <c r="E728" s="39">
        <v>410.0</v>
      </c>
      <c r="F728" s="40">
        <v>490.0</v>
      </c>
      <c r="G728" s="41">
        <v>650.0</v>
      </c>
      <c r="H728" s="42">
        <v>0.076</v>
      </c>
      <c r="I728" s="42">
        <v>0.5820000000000001</v>
      </c>
      <c r="J728" s="43">
        <v>2.794</v>
      </c>
      <c r="K728" s="44">
        <v>0.1</v>
      </c>
      <c r="L728" s="45">
        <v>0.2</v>
      </c>
      <c r="M728" s="46">
        <v>1.0</v>
      </c>
      <c r="N728" s="35"/>
      <c r="O728" s="39">
        <f t="shared" si="947"/>
        <v>0.00007708013424</v>
      </c>
      <c r="P728" s="40">
        <f t="shared" si="948"/>
        <v>0.00009212016043</v>
      </c>
      <c r="Q728" s="41">
        <f t="shared" si="949"/>
        <v>0.0001222002128</v>
      </c>
      <c r="R728" s="42">
        <f t="shared" si="950"/>
        <v>51.43688958</v>
      </c>
      <c r="S728" s="42">
        <f t="shared" si="951"/>
        <v>393.898286</v>
      </c>
      <c r="T728" s="43">
        <f t="shared" si="952"/>
        <v>1890.982493</v>
      </c>
      <c r="U728" s="44">
        <f t="shared" si="953"/>
        <v>18.80003274</v>
      </c>
      <c r="V728" s="48">
        <f t="shared" si="954"/>
        <v>37.60006548</v>
      </c>
      <c r="W728" s="49">
        <f t="shared" si="955"/>
        <v>188.0003274</v>
      </c>
      <c r="X728" s="35"/>
      <c r="Y728" s="12">
        <v>9.7</v>
      </c>
      <c r="Z728" s="39">
        <f t="shared" si="956"/>
        <v>0.01888073995</v>
      </c>
      <c r="AA728" s="40">
        <f t="shared" si="957"/>
        <v>0.02256478677</v>
      </c>
      <c r="AB728" s="41">
        <f t="shared" si="958"/>
        <v>0.02993288041</v>
      </c>
      <c r="AC728" s="42">
        <f t="shared" si="959"/>
        <v>12599.44012</v>
      </c>
      <c r="AD728" s="42">
        <f t="shared" si="960"/>
        <v>96485.18622</v>
      </c>
      <c r="AE728" s="43">
        <f t="shared" si="961"/>
        <v>463195.2067</v>
      </c>
      <c r="AF728" s="44">
        <f t="shared" si="962"/>
        <v>4605.058525</v>
      </c>
      <c r="AG728" s="48">
        <f t="shared" si="963"/>
        <v>9210.11705</v>
      </c>
      <c r="AH728" s="49">
        <f t="shared" si="964"/>
        <v>46050.58525</v>
      </c>
    </row>
    <row r="729" ht="13.5" customHeight="1">
      <c r="A729" s="47" t="s">
        <v>120</v>
      </c>
      <c r="B729" s="51">
        <v>0.0</v>
      </c>
      <c r="C729" s="12">
        <f t="shared" si="946"/>
        <v>0</v>
      </c>
      <c r="D729" s="12">
        <v>0.039599999999999996</v>
      </c>
      <c r="E729" s="39">
        <v>3.7</v>
      </c>
      <c r="F729" s="40">
        <v>12.0</v>
      </c>
      <c r="G729" s="41">
        <v>110.0</v>
      </c>
      <c r="H729" s="42">
        <v>0.018</v>
      </c>
      <c r="I729" s="42">
        <v>0.2478118532</v>
      </c>
      <c r="J729" s="43">
        <v>3.004</v>
      </c>
      <c r="K729" s="44">
        <v>0.1</v>
      </c>
      <c r="L729" s="45">
        <v>0.1</v>
      </c>
      <c r="M729" s="46">
        <v>1.0</v>
      </c>
      <c r="N729" s="35"/>
      <c r="O729" s="39">
        <f t="shared" si="947"/>
        <v>0</v>
      </c>
      <c r="P729" s="40">
        <f t="shared" si="948"/>
        <v>0</v>
      </c>
      <c r="Q729" s="41">
        <f t="shared" si="949"/>
        <v>0</v>
      </c>
      <c r="R729" s="42">
        <f t="shared" si="950"/>
        <v>0</v>
      </c>
      <c r="S729" s="42">
        <f t="shared" si="951"/>
        <v>0</v>
      </c>
      <c r="T729" s="43">
        <f t="shared" si="952"/>
        <v>0</v>
      </c>
      <c r="U729" s="44">
        <f t="shared" si="953"/>
        <v>0</v>
      </c>
      <c r="V729" s="48">
        <f t="shared" si="954"/>
        <v>0</v>
      </c>
      <c r="W729" s="49">
        <f t="shared" si="955"/>
        <v>0</v>
      </c>
      <c r="X729" s="35"/>
      <c r="Y729" s="12">
        <v>9.7</v>
      </c>
      <c r="Z729" s="39">
        <f t="shared" si="956"/>
        <v>0</v>
      </c>
      <c r="AA729" s="40">
        <f t="shared" si="957"/>
        <v>0</v>
      </c>
      <c r="AB729" s="41">
        <f t="shared" si="958"/>
        <v>0</v>
      </c>
      <c r="AC729" s="42">
        <f t="shared" si="959"/>
        <v>0</v>
      </c>
      <c r="AD729" s="42">
        <f t="shared" si="960"/>
        <v>0</v>
      </c>
      <c r="AE729" s="43">
        <f t="shared" si="961"/>
        <v>0</v>
      </c>
      <c r="AF729" s="44">
        <f t="shared" si="962"/>
        <v>0</v>
      </c>
      <c r="AG729" s="48">
        <f t="shared" si="963"/>
        <v>0</v>
      </c>
      <c r="AH729" s="49">
        <f t="shared" si="964"/>
        <v>0</v>
      </c>
    </row>
    <row r="730" ht="13.5" customHeight="1">
      <c r="A730" s="47" t="s">
        <v>121</v>
      </c>
      <c r="B730" s="51">
        <v>0.015</v>
      </c>
      <c r="C730" s="12">
        <f t="shared" si="946"/>
        <v>0.001227797332</v>
      </c>
      <c r="D730" s="12">
        <v>0.039599999999999996</v>
      </c>
      <c r="E730" s="39">
        <v>1.0</v>
      </c>
      <c r="F730" s="40">
        <v>24.0</v>
      </c>
      <c r="G730" s="41">
        <v>2200.0</v>
      </c>
      <c r="H730" s="42">
        <v>0.3</v>
      </c>
      <c r="I730" s="42">
        <v>9.305266939500001</v>
      </c>
      <c r="J730" s="43">
        <v>851.554</v>
      </c>
      <c r="K730" s="44">
        <v>3.3</v>
      </c>
      <c r="L730" s="48">
        <v>10.0</v>
      </c>
      <c r="M730" s="49">
        <v>16.9</v>
      </c>
      <c r="N730" s="35"/>
      <c r="O730" s="39">
        <f t="shared" si="947"/>
        <v>0.00000004862077433</v>
      </c>
      <c r="P730" s="40">
        <f t="shared" si="948"/>
        <v>0.000001166898584</v>
      </c>
      <c r="Q730" s="41">
        <f t="shared" si="949"/>
        <v>0.0001069657035</v>
      </c>
      <c r="R730" s="42">
        <f t="shared" si="950"/>
        <v>52.51043628</v>
      </c>
      <c r="S730" s="42">
        <f t="shared" si="951"/>
        <v>1628.745422</v>
      </c>
      <c r="T730" s="43">
        <f t="shared" si="952"/>
        <v>149051.5735</v>
      </c>
      <c r="U730" s="44">
        <f t="shared" si="953"/>
        <v>160.4485553</v>
      </c>
      <c r="V730" s="48">
        <f t="shared" si="954"/>
        <v>486.2077433</v>
      </c>
      <c r="W730" s="49">
        <f t="shared" si="955"/>
        <v>821.6910862</v>
      </c>
      <c r="X730" s="35"/>
      <c r="Y730" s="12">
        <v>9.7</v>
      </c>
      <c r="Z730" s="39">
        <f t="shared" si="956"/>
        <v>0.00001190963412</v>
      </c>
      <c r="AA730" s="40">
        <f t="shared" si="957"/>
        <v>0.0002858312188</v>
      </c>
      <c r="AB730" s="41">
        <f t="shared" si="958"/>
        <v>0.02620119506</v>
      </c>
      <c r="AC730" s="42">
        <f t="shared" si="959"/>
        <v>12862.40485</v>
      </c>
      <c r="AD730" s="42">
        <f t="shared" si="960"/>
        <v>398960.3686</v>
      </c>
      <c r="AE730" s="43">
        <f t="shared" si="961"/>
        <v>36510107.65</v>
      </c>
      <c r="AF730" s="44">
        <f t="shared" si="962"/>
        <v>39301.79258</v>
      </c>
      <c r="AG730" s="48">
        <f t="shared" si="963"/>
        <v>119096.3412</v>
      </c>
      <c r="AH730" s="49">
        <f t="shared" si="964"/>
        <v>201272.8166</v>
      </c>
    </row>
    <row r="731" ht="13.5" customHeight="1">
      <c r="A731" s="47" t="s">
        <v>122</v>
      </c>
      <c r="B731" s="51">
        <v>1.261</v>
      </c>
      <c r="C731" s="12">
        <f t="shared" si="946"/>
        <v>0.103216829</v>
      </c>
      <c r="D731" s="12">
        <v>0.039599999999999996</v>
      </c>
      <c r="E731" s="39">
        <v>130.0</v>
      </c>
      <c r="F731" s="40">
        <v>230.0</v>
      </c>
      <c r="G731" s="50">
        <v>420.0</v>
      </c>
      <c r="H731" s="42">
        <v>20.0</v>
      </c>
      <c r="I731" s="42">
        <v>35.2904137931</v>
      </c>
      <c r="J731" s="43">
        <v>65.554</v>
      </c>
      <c r="K731" s="44">
        <v>13.0</v>
      </c>
      <c r="L731" s="48">
        <v>500.0</v>
      </c>
      <c r="M731" s="49">
        <v>810.0</v>
      </c>
      <c r="N731" s="35"/>
      <c r="O731" s="39">
        <f t="shared" si="947"/>
        <v>0.0005313602357</v>
      </c>
      <c r="P731" s="40">
        <f t="shared" si="948"/>
        <v>0.0009400988786</v>
      </c>
      <c r="Q731" s="41">
        <f t="shared" si="949"/>
        <v>0.0017167023</v>
      </c>
      <c r="R731" s="42">
        <f t="shared" si="950"/>
        <v>294291.8229</v>
      </c>
      <c r="S731" s="42">
        <f t="shared" si="951"/>
        <v>519284.0102</v>
      </c>
      <c r="T731" s="43">
        <f t="shared" si="952"/>
        <v>964600.3078</v>
      </c>
      <c r="U731" s="44">
        <f t="shared" si="953"/>
        <v>53136.02357</v>
      </c>
      <c r="V731" s="48">
        <f t="shared" si="954"/>
        <v>2043693.214</v>
      </c>
      <c r="W731" s="49">
        <f t="shared" si="955"/>
        <v>3310783.007</v>
      </c>
      <c r="X731" s="35"/>
      <c r="Y731" s="12">
        <v>9.7</v>
      </c>
      <c r="Z731" s="39">
        <f t="shared" si="956"/>
        <v>0.1301564214</v>
      </c>
      <c r="AA731" s="40">
        <f t="shared" si="957"/>
        <v>0.2302767455</v>
      </c>
      <c r="AB731" s="41">
        <f t="shared" si="958"/>
        <v>0.4205053614</v>
      </c>
      <c r="AC731" s="42">
        <f t="shared" si="959"/>
        <v>72086633.38</v>
      </c>
      <c r="AD731" s="42">
        <f t="shared" si="960"/>
        <v>127198356</v>
      </c>
      <c r="AE731" s="43">
        <f t="shared" si="961"/>
        <v>236278358.2</v>
      </c>
      <c r="AF731" s="44">
        <f t="shared" si="962"/>
        <v>13015642.14</v>
      </c>
      <c r="AG731" s="48">
        <f t="shared" si="963"/>
        <v>500601620.7</v>
      </c>
      <c r="AH731" s="49">
        <f t="shared" si="964"/>
        <v>810974625.5</v>
      </c>
    </row>
    <row r="732" ht="13.5" customHeight="1">
      <c r="A732" s="32" t="s">
        <v>123</v>
      </c>
      <c r="B732" s="51">
        <v>0.0</v>
      </c>
      <c r="C732" s="12">
        <f t="shared" si="946"/>
        <v>0</v>
      </c>
      <c r="D732" s="12">
        <v>0.039599999999999996</v>
      </c>
      <c r="E732" s="39">
        <v>7.0</v>
      </c>
      <c r="F732" s="40">
        <v>11.0</v>
      </c>
      <c r="G732" s="41">
        <v>56.0</v>
      </c>
      <c r="H732" s="42">
        <v>2.0E-4</v>
      </c>
      <c r="I732" s="42">
        <v>0.11828163270000001</v>
      </c>
      <c r="J732" s="43">
        <v>1.5552000000000001</v>
      </c>
      <c r="K732" s="44">
        <v>0.3</v>
      </c>
      <c r="L732" s="48">
        <v>1.0</v>
      </c>
      <c r="M732" s="49">
        <v>1.3</v>
      </c>
      <c r="N732" s="35"/>
      <c r="O732" s="39">
        <f t="shared" si="947"/>
        <v>0</v>
      </c>
      <c r="P732" s="40">
        <f t="shared" si="948"/>
        <v>0</v>
      </c>
      <c r="Q732" s="41">
        <f t="shared" si="949"/>
        <v>0</v>
      </c>
      <c r="R732" s="42">
        <f t="shared" si="950"/>
        <v>0</v>
      </c>
      <c r="S732" s="42">
        <f t="shared" si="951"/>
        <v>0</v>
      </c>
      <c r="T732" s="43">
        <f t="shared" si="952"/>
        <v>0</v>
      </c>
      <c r="U732" s="44">
        <f t="shared" si="953"/>
        <v>0</v>
      </c>
      <c r="V732" s="48">
        <f t="shared" si="954"/>
        <v>0</v>
      </c>
      <c r="W732" s="49">
        <f t="shared" si="955"/>
        <v>0</v>
      </c>
      <c r="X732" s="35"/>
      <c r="Y732" s="12">
        <v>9.7</v>
      </c>
      <c r="Z732" s="39">
        <f t="shared" si="956"/>
        <v>0</v>
      </c>
      <c r="AA732" s="40">
        <f t="shared" si="957"/>
        <v>0</v>
      </c>
      <c r="AB732" s="41">
        <f t="shared" si="958"/>
        <v>0</v>
      </c>
      <c r="AC732" s="42">
        <f t="shared" si="959"/>
        <v>0</v>
      </c>
      <c r="AD732" s="42">
        <f t="shared" si="960"/>
        <v>0</v>
      </c>
      <c r="AE732" s="43">
        <f t="shared" si="961"/>
        <v>0</v>
      </c>
      <c r="AF732" s="44">
        <f t="shared" si="962"/>
        <v>0</v>
      </c>
      <c r="AG732" s="48">
        <f t="shared" si="963"/>
        <v>0</v>
      </c>
      <c r="AH732" s="49">
        <f t="shared" si="964"/>
        <v>0</v>
      </c>
    </row>
    <row r="733" ht="13.5" customHeight="1">
      <c r="A733" s="32" t="s">
        <v>124</v>
      </c>
      <c r="B733" s="51">
        <v>0.636</v>
      </c>
      <c r="C733" s="12">
        <f t="shared" si="946"/>
        <v>0.05205860686</v>
      </c>
      <c r="D733" s="12">
        <v>0.039599999999999996</v>
      </c>
      <c r="E733" s="39">
        <v>8.0</v>
      </c>
      <c r="F733" s="40">
        <v>12.0</v>
      </c>
      <c r="G733" s="41">
        <v>35.0</v>
      </c>
      <c r="H733" s="42">
        <v>2.0E-4</v>
      </c>
      <c r="I733" s="42">
        <v>0.11834814810000001</v>
      </c>
      <c r="J733" s="43">
        <v>1.5552000000000001</v>
      </c>
      <c r="K733" s="44">
        <v>0.3</v>
      </c>
      <c r="L733" s="48">
        <v>1.0</v>
      </c>
      <c r="M733" s="49">
        <v>1.3</v>
      </c>
      <c r="N733" s="35"/>
      <c r="O733" s="39">
        <f t="shared" si="947"/>
        <v>0.00001649216665</v>
      </c>
      <c r="P733" s="40">
        <f t="shared" si="948"/>
        <v>0.00002473824998</v>
      </c>
      <c r="Q733" s="41">
        <f t="shared" si="949"/>
        <v>0.00007215322911</v>
      </c>
      <c r="R733" s="42">
        <f t="shared" si="950"/>
        <v>1.484294999</v>
      </c>
      <c r="S733" s="42">
        <f t="shared" si="951"/>
        <v>878.3178217</v>
      </c>
      <c r="T733" s="43">
        <f t="shared" si="952"/>
        <v>11541.87791</v>
      </c>
      <c r="U733" s="44">
        <f t="shared" si="953"/>
        <v>618.4562495</v>
      </c>
      <c r="V733" s="48">
        <f t="shared" si="954"/>
        <v>2061.520832</v>
      </c>
      <c r="W733" s="49">
        <f t="shared" si="955"/>
        <v>2679.977081</v>
      </c>
      <c r="X733" s="35"/>
      <c r="Y733" s="12">
        <v>9.7</v>
      </c>
      <c r="Z733" s="39">
        <f t="shared" si="956"/>
        <v>0.004039747892</v>
      </c>
      <c r="AA733" s="40">
        <f t="shared" si="957"/>
        <v>0.006059621838</v>
      </c>
      <c r="AB733" s="41">
        <f t="shared" si="958"/>
        <v>0.01767389703</v>
      </c>
      <c r="AC733" s="42">
        <f t="shared" si="959"/>
        <v>363.5773103</v>
      </c>
      <c r="AD733" s="42">
        <f t="shared" si="960"/>
        <v>215143.5068</v>
      </c>
      <c r="AE733" s="43">
        <f t="shared" si="961"/>
        <v>2827177.165</v>
      </c>
      <c r="AF733" s="44">
        <f t="shared" si="962"/>
        <v>151490.546</v>
      </c>
      <c r="AG733" s="48">
        <f t="shared" si="963"/>
        <v>504968.4865</v>
      </c>
      <c r="AH733" s="49">
        <f t="shared" si="964"/>
        <v>656459.0325</v>
      </c>
    </row>
    <row r="734" ht="13.5" customHeight="1">
      <c r="A734" s="32" t="s">
        <v>125</v>
      </c>
      <c r="B734" s="51">
        <v>0.031</v>
      </c>
      <c r="C734" s="12">
        <f t="shared" si="946"/>
        <v>0.002537447819</v>
      </c>
      <c r="D734" s="12">
        <v>0.039599999999999996</v>
      </c>
      <c r="E734" s="39">
        <v>18.0</v>
      </c>
      <c r="F734" s="40">
        <v>48.0</v>
      </c>
      <c r="G734" s="41">
        <v>180.0</v>
      </c>
      <c r="H734" s="42">
        <v>0.0064</v>
      </c>
      <c r="I734" s="42">
        <v>0.17932592590000002</v>
      </c>
      <c r="J734" s="43">
        <v>1.857</v>
      </c>
      <c r="K734" s="44">
        <v>0.3</v>
      </c>
      <c r="L734" s="45">
        <v>10.0</v>
      </c>
      <c r="M734" s="46">
        <v>15.0</v>
      </c>
      <c r="N734" s="35"/>
      <c r="O734" s="39">
        <f t="shared" si="947"/>
        <v>0.000001808692805</v>
      </c>
      <c r="P734" s="40">
        <f t="shared" si="948"/>
        <v>0.000004823180814</v>
      </c>
      <c r="Q734" s="41">
        <f t="shared" si="949"/>
        <v>0.00001808692805</v>
      </c>
      <c r="R734" s="42">
        <f t="shared" si="950"/>
        <v>2.315126791</v>
      </c>
      <c r="S734" s="42">
        <f t="shared" si="951"/>
        <v>64.86910239</v>
      </c>
      <c r="T734" s="43">
        <f t="shared" si="952"/>
        <v>671.7485078</v>
      </c>
      <c r="U734" s="44">
        <f t="shared" si="953"/>
        <v>30.14488009</v>
      </c>
      <c r="V734" s="48">
        <f t="shared" si="954"/>
        <v>1004.829336</v>
      </c>
      <c r="W734" s="49">
        <f t="shared" si="955"/>
        <v>1507.244004</v>
      </c>
      <c r="X734" s="35"/>
      <c r="Y734" s="12">
        <v>9.7</v>
      </c>
      <c r="Z734" s="39">
        <f t="shared" si="956"/>
        <v>0.0004430383891</v>
      </c>
      <c r="AA734" s="40">
        <f t="shared" si="957"/>
        <v>0.001181435704</v>
      </c>
      <c r="AB734" s="41">
        <f t="shared" si="958"/>
        <v>0.004430383891</v>
      </c>
      <c r="AC734" s="42">
        <f t="shared" si="959"/>
        <v>567.0891381</v>
      </c>
      <c r="AD734" s="42">
        <f t="shared" si="960"/>
        <v>15889.65387</v>
      </c>
      <c r="AE734" s="43">
        <f t="shared" si="961"/>
        <v>164544.4577</v>
      </c>
      <c r="AF734" s="44">
        <f t="shared" si="962"/>
        <v>7383.973152</v>
      </c>
      <c r="AG734" s="48">
        <f t="shared" si="963"/>
        <v>246132.4384</v>
      </c>
      <c r="AH734" s="49">
        <f t="shared" si="964"/>
        <v>369198.6576</v>
      </c>
    </row>
    <row r="735" ht="13.5" customHeight="1">
      <c r="A735" s="32" t="s">
        <v>126</v>
      </c>
      <c r="B735" s="51">
        <v>0.0</v>
      </c>
      <c r="C735" s="12">
        <f t="shared" si="946"/>
        <v>0</v>
      </c>
      <c r="D735" s="12">
        <v>0.039599999999999996</v>
      </c>
      <c r="E735" s="39">
        <v>6.0</v>
      </c>
      <c r="F735" s="40">
        <v>38.0</v>
      </c>
      <c r="G735" s="41">
        <v>79.0</v>
      </c>
      <c r="H735" s="42">
        <v>0.0073</v>
      </c>
      <c r="I735" s="42">
        <v>0.4548123288</v>
      </c>
      <c r="J735" s="43">
        <v>2.313</v>
      </c>
      <c r="K735" s="44">
        <v>0.3</v>
      </c>
      <c r="L735" s="45">
        <v>2.5</v>
      </c>
      <c r="M735" s="46">
        <v>5.1</v>
      </c>
      <c r="N735" s="35"/>
      <c r="O735" s="39">
        <f t="shared" si="947"/>
        <v>0</v>
      </c>
      <c r="P735" s="40">
        <f t="shared" si="948"/>
        <v>0</v>
      </c>
      <c r="Q735" s="41">
        <f t="shared" si="949"/>
        <v>0</v>
      </c>
      <c r="R735" s="42">
        <f t="shared" si="950"/>
        <v>0</v>
      </c>
      <c r="S735" s="42">
        <f t="shared" si="951"/>
        <v>0</v>
      </c>
      <c r="T735" s="43">
        <f t="shared" si="952"/>
        <v>0</v>
      </c>
      <c r="U735" s="44">
        <f t="shared" si="953"/>
        <v>0</v>
      </c>
      <c r="V735" s="48">
        <f t="shared" si="954"/>
        <v>0</v>
      </c>
      <c r="W735" s="49">
        <f t="shared" si="955"/>
        <v>0</v>
      </c>
      <c r="X735" s="35"/>
      <c r="Y735" s="12">
        <v>9.7</v>
      </c>
      <c r="Z735" s="39">
        <f t="shared" si="956"/>
        <v>0</v>
      </c>
      <c r="AA735" s="40">
        <f t="shared" si="957"/>
        <v>0</v>
      </c>
      <c r="AB735" s="41">
        <f t="shared" si="958"/>
        <v>0</v>
      </c>
      <c r="AC735" s="42">
        <f t="shared" si="959"/>
        <v>0</v>
      </c>
      <c r="AD735" s="42">
        <f t="shared" si="960"/>
        <v>0</v>
      </c>
      <c r="AE735" s="43">
        <f t="shared" si="961"/>
        <v>0</v>
      </c>
      <c r="AF735" s="44">
        <f t="shared" si="962"/>
        <v>0</v>
      </c>
      <c r="AG735" s="48">
        <f t="shared" si="963"/>
        <v>0</v>
      </c>
      <c r="AH735" s="49">
        <f t="shared" si="964"/>
        <v>0</v>
      </c>
    </row>
    <row r="736" ht="13.5" customHeight="1">
      <c r="A736" s="32" t="s">
        <v>127</v>
      </c>
      <c r="B736" s="51">
        <v>0.0</v>
      </c>
      <c r="C736" s="12">
        <f t="shared" si="946"/>
        <v>0</v>
      </c>
      <c r="D736" s="12">
        <v>0.039599999999999996</v>
      </c>
      <c r="E736" s="52">
        <v>8.8</v>
      </c>
      <c r="F736" s="53">
        <v>27.0</v>
      </c>
      <c r="G736" s="54">
        <v>63.0</v>
      </c>
      <c r="H736" s="55">
        <v>0.118</v>
      </c>
      <c r="I736" s="55">
        <v>0.9284059041</v>
      </c>
      <c r="J736" s="56">
        <v>3.734</v>
      </c>
      <c r="K736" s="57">
        <v>7.8</v>
      </c>
      <c r="L736" s="58">
        <v>15.0</v>
      </c>
      <c r="M736" s="59">
        <v>19.3</v>
      </c>
      <c r="N736" s="35"/>
      <c r="O736" s="39">
        <f t="shared" si="947"/>
        <v>0</v>
      </c>
      <c r="P736" s="40">
        <f t="shared" si="948"/>
        <v>0</v>
      </c>
      <c r="Q736" s="41">
        <f t="shared" si="949"/>
        <v>0</v>
      </c>
      <c r="R736" s="42">
        <f t="shared" si="950"/>
        <v>0</v>
      </c>
      <c r="S736" s="42">
        <f t="shared" si="951"/>
        <v>0</v>
      </c>
      <c r="T736" s="43">
        <f t="shared" si="952"/>
        <v>0</v>
      </c>
      <c r="U736" s="44">
        <f t="shared" si="953"/>
        <v>0</v>
      </c>
      <c r="V736" s="48">
        <f t="shared" si="954"/>
        <v>0</v>
      </c>
      <c r="W736" s="49">
        <f t="shared" si="955"/>
        <v>0</v>
      </c>
      <c r="X736" s="35"/>
      <c r="Y736" s="12">
        <v>9.7</v>
      </c>
      <c r="Z736" s="39">
        <f t="shared" si="956"/>
        <v>0</v>
      </c>
      <c r="AA736" s="40">
        <f t="shared" si="957"/>
        <v>0</v>
      </c>
      <c r="AB736" s="41">
        <f t="shared" si="958"/>
        <v>0</v>
      </c>
      <c r="AC736" s="42">
        <f t="shared" si="959"/>
        <v>0</v>
      </c>
      <c r="AD736" s="42">
        <f t="shared" si="960"/>
        <v>0</v>
      </c>
      <c r="AE736" s="43">
        <f t="shared" si="961"/>
        <v>0</v>
      </c>
      <c r="AF736" s="44">
        <f t="shared" si="962"/>
        <v>0</v>
      </c>
      <c r="AG736" s="48">
        <f t="shared" si="963"/>
        <v>0</v>
      </c>
      <c r="AH736" s="49">
        <f t="shared" si="964"/>
        <v>0</v>
      </c>
    </row>
    <row r="737" ht="13.5" customHeight="1">
      <c r="A737" s="60" t="s">
        <v>90</v>
      </c>
      <c r="B737" s="61">
        <f>SUM(B726:B736)</f>
        <v>12.217</v>
      </c>
      <c r="C737" s="60"/>
      <c r="D737" s="60"/>
      <c r="E737" s="60"/>
      <c r="F737" s="60"/>
      <c r="G737" s="60"/>
      <c r="H737" s="60"/>
      <c r="I737" s="60"/>
      <c r="J737" s="60"/>
      <c r="K737" s="60"/>
      <c r="L737" s="60"/>
      <c r="M737" s="60"/>
      <c r="N737" s="60"/>
      <c r="O737" s="61">
        <f t="shared" ref="O737:W737" si="965">SUM(O726:O736)</f>
        <v>0.02510881159</v>
      </c>
      <c r="P737" s="61">
        <f t="shared" si="965"/>
        <v>0.02818467198</v>
      </c>
      <c r="Q737" s="61">
        <f t="shared" si="965"/>
        <v>0.03215800056</v>
      </c>
      <c r="R737" s="61">
        <f t="shared" si="965"/>
        <v>303947.939</v>
      </c>
      <c r="S737" s="61">
        <f t="shared" si="965"/>
        <v>658792.6123</v>
      </c>
      <c r="T737" s="61">
        <f t="shared" si="965"/>
        <v>1562469.785</v>
      </c>
      <c r="U737" s="61">
        <f t="shared" si="965"/>
        <v>60559.76754</v>
      </c>
      <c r="V737" s="61">
        <f t="shared" si="965"/>
        <v>2211615.755</v>
      </c>
      <c r="W737" s="61">
        <f t="shared" si="965"/>
        <v>3808815.647</v>
      </c>
      <c r="X737" s="60"/>
      <c r="Y737" s="35"/>
      <c r="Z737" s="61">
        <f t="shared" ref="Z737:AH737" si="966">SUM(Z726:Z736)</f>
        <v>6.150390718</v>
      </c>
      <c r="AA737" s="61">
        <f t="shared" si="966"/>
        <v>6.903821167</v>
      </c>
      <c r="AB737" s="61">
        <f t="shared" si="966"/>
        <v>7.877085995</v>
      </c>
      <c r="AC737" s="61">
        <f t="shared" si="966"/>
        <v>74451894.15</v>
      </c>
      <c r="AD737" s="61">
        <f t="shared" si="966"/>
        <v>161370917.7</v>
      </c>
      <c r="AE737" s="61">
        <f t="shared" si="966"/>
        <v>382726184.6</v>
      </c>
      <c r="AF737" s="61">
        <f t="shared" si="966"/>
        <v>14834084.47</v>
      </c>
      <c r="AG737" s="61">
        <f t="shared" si="966"/>
        <v>541734162.2</v>
      </c>
      <c r="AH737" s="61">
        <f t="shared" si="966"/>
        <v>932967469.1</v>
      </c>
    </row>
    <row r="738" ht="13.5" customHeight="1">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c r="AA738" s="35"/>
      <c r="AB738" s="35"/>
      <c r="AC738" s="35"/>
      <c r="AD738" s="35"/>
      <c r="AE738" s="35"/>
      <c r="AF738" s="35"/>
      <c r="AG738" s="35"/>
      <c r="AH738" s="35"/>
    </row>
    <row r="739" ht="13.5" customHeight="1">
      <c r="A739" s="64" t="s">
        <v>61</v>
      </c>
      <c r="B739" s="35"/>
      <c r="C739" s="12"/>
      <c r="D739" s="12"/>
      <c r="E739" s="35"/>
      <c r="F739" s="35"/>
      <c r="G739" s="35"/>
      <c r="H739" s="35"/>
      <c r="I739" s="35"/>
      <c r="J739" s="35"/>
      <c r="K739" s="35"/>
      <c r="L739" s="35"/>
      <c r="M739" s="35"/>
      <c r="N739" s="35"/>
      <c r="O739" s="35"/>
      <c r="P739" s="35"/>
      <c r="Q739" s="35"/>
      <c r="R739" s="35"/>
      <c r="S739" s="35"/>
      <c r="T739" s="35"/>
      <c r="U739" s="35"/>
      <c r="V739" s="35"/>
      <c r="W739" s="35"/>
      <c r="X739" s="35"/>
      <c r="Y739" s="35"/>
      <c r="Z739" s="35"/>
      <c r="AA739" s="35"/>
      <c r="AB739" s="35"/>
      <c r="AC739" s="35"/>
      <c r="AD739" s="35"/>
      <c r="AE739" s="35"/>
      <c r="AF739" s="35"/>
      <c r="AG739" s="35"/>
      <c r="AH739" s="35"/>
    </row>
    <row r="740" ht="13.5" customHeight="1">
      <c r="A740" s="12" t="s">
        <v>105</v>
      </c>
      <c r="C740" s="12"/>
      <c r="D740" s="12"/>
      <c r="E740" s="36" t="s">
        <v>129</v>
      </c>
      <c r="F740" s="3"/>
      <c r="G740" s="4"/>
      <c r="H740" s="37" t="s">
        <v>130</v>
      </c>
      <c r="I740" s="3"/>
      <c r="J740" s="4"/>
      <c r="K740" s="38" t="s">
        <v>131</v>
      </c>
      <c r="L740" s="3"/>
      <c r="M740" s="4"/>
      <c r="N740" s="35"/>
      <c r="O740" s="36" t="s">
        <v>110</v>
      </c>
      <c r="P740" s="3"/>
      <c r="Q740" s="4"/>
      <c r="R740" s="37" t="s">
        <v>111</v>
      </c>
      <c r="S740" s="3"/>
      <c r="T740" s="4"/>
      <c r="U740" s="38" t="s">
        <v>112</v>
      </c>
      <c r="V740" s="3"/>
      <c r="W740" s="4"/>
      <c r="X740" s="35"/>
      <c r="Y740" s="35"/>
      <c r="Z740" s="36" t="s">
        <v>110</v>
      </c>
      <c r="AA740" s="3"/>
      <c r="AB740" s="4"/>
      <c r="AC740" s="37" t="s">
        <v>111</v>
      </c>
      <c r="AD740" s="3"/>
      <c r="AE740" s="4"/>
      <c r="AF740" s="38" t="s">
        <v>112</v>
      </c>
      <c r="AG740" s="3"/>
      <c r="AH740" s="4"/>
    </row>
    <row r="741" ht="13.5" customHeight="1">
      <c r="A741" s="12" t="s">
        <v>94</v>
      </c>
      <c r="B741" s="12" t="s">
        <v>114</v>
      </c>
      <c r="C741" s="12" t="s">
        <v>115</v>
      </c>
      <c r="D741" s="12"/>
      <c r="E741" s="39" t="s">
        <v>12</v>
      </c>
      <c r="F741" s="40" t="s">
        <v>13</v>
      </c>
      <c r="G741" s="41" t="s">
        <v>14</v>
      </c>
      <c r="H741" s="42" t="s">
        <v>12</v>
      </c>
      <c r="I741" s="42" t="s">
        <v>13</v>
      </c>
      <c r="J741" s="43" t="s">
        <v>14</v>
      </c>
      <c r="K741" s="44" t="s">
        <v>12</v>
      </c>
      <c r="L741" s="45" t="s">
        <v>116</v>
      </c>
      <c r="M741" s="46" t="s">
        <v>14</v>
      </c>
      <c r="N741" s="35"/>
      <c r="O741" s="39" t="s">
        <v>12</v>
      </c>
      <c r="P741" s="40" t="s">
        <v>13</v>
      </c>
      <c r="Q741" s="41" t="s">
        <v>14</v>
      </c>
      <c r="R741" s="42" t="s">
        <v>12</v>
      </c>
      <c r="S741" s="42" t="s">
        <v>13</v>
      </c>
      <c r="T741" s="43" t="s">
        <v>14</v>
      </c>
      <c r="U741" s="44" t="s">
        <v>12</v>
      </c>
      <c r="V741" s="45" t="s">
        <v>116</v>
      </c>
      <c r="W741" s="46" t="s">
        <v>14</v>
      </c>
      <c r="X741" s="35"/>
      <c r="Y741" s="35"/>
      <c r="Z741" s="39" t="s">
        <v>12</v>
      </c>
      <c r="AA741" s="40" t="s">
        <v>13</v>
      </c>
      <c r="AB741" s="41" t="s">
        <v>14</v>
      </c>
      <c r="AC741" s="42" t="s">
        <v>12</v>
      </c>
      <c r="AD741" s="42" t="s">
        <v>13</v>
      </c>
      <c r="AE741" s="43" t="s">
        <v>14</v>
      </c>
      <c r="AF741" s="44" t="s">
        <v>12</v>
      </c>
      <c r="AG741" s="45" t="s">
        <v>116</v>
      </c>
      <c r="AH741" s="46" t="s">
        <v>14</v>
      </c>
    </row>
    <row r="742" ht="13.5" customHeight="1">
      <c r="A742" s="47" t="s">
        <v>117</v>
      </c>
      <c r="B742" s="51">
        <v>0.0</v>
      </c>
      <c r="C742" s="12">
        <f t="shared" ref="C742:C752" si="967">B742/$B$753</f>
        <v>0</v>
      </c>
      <c r="D742" s="12">
        <v>0.039599999999999996</v>
      </c>
      <c r="E742" s="39">
        <v>740.0</v>
      </c>
      <c r="F742" s="40">
        <v>820.0</v>
      </c>
      <c r="G742" s="41">
        <v>910.0</v>
      </c>
      <c r="H742" s="42">
        <v>0.079</v>
      </c>
      <c r="I742" s="42">
        <v>1.1480588235000002</v>
      </c>
      <c r="J742" s="43">
        <v>3.654</v>
      </c>
      <c r="K742" s="44">
        <v>0.2</v>
      </c>
      <c r="L742" s="48">
        <v>5.0</v>
      </c>
      <c r="M742" s="49">
        <v>15.0</v>
      </c>
      <c r="N742" s="35"/>
      <c r="O742" s="39">
        <f t="shared" ref="O742:O752" si="968">C742*D742*E742*10^(-3)</f>
        <v>0</v>
      </c>
      <c r="P742" s="40">
        <f t="shared" ref="P742:P752" si="969">C742*D742*F742*10^(-3)</f>
        <v>0</v>
      </c>
      <c r="Q742" s="41">
        <f t="shared" ref="Q742:Q752" si="970">C742*D742*G742*10^(-3)</f>
        <v>0</v>
      </c>
      <c r="R742" s="42">
        <f t="shared" ref="R742:R752" si="971">(C742*D742*H742*3.6*10^(-3))*10^(9)</f>
        <v>0</v>
      </c>
      <c r="S742" s="42">
        <f t="shared" ref="S742:S752" si="972">(C742*D742*I742*3.6*10^(-3))*10^(9)</f>
        <v>0</v>
      </c>
      <c r="T742" s="43">
        <f t="shared" ref="T742:T752" si="973">(C742*D742*J742*3.6*10^(-3))*10^(9)</f>
        <v>0</v>
      </c>
      <c r="U742" s="44">
        <f t="shared" ref="U742:U752" si="974">C742*D742*10^(-3)*K742*10^9</f>
        <v>0</v>
      </c>
      <c r="V742" s="48">
        <f t="shared" ref="V742:V752" si="975">C742*D742*10^(-3)*L742*10^9</f>
        <v>0</v>
      </c>
      <c r="W742" s="49">
        <f t="shared" ref="W742:W752" si="976">C742*D742*10^(-3)*M742*10^9</f>
        <v>0</v>
      </c>
      <c r="X742" s="35"/>
      <c r="Y742" s="12">
        <v>5.8</v>
      </c>
      <c r="Z742" s="39">
        <f t="shared" ref="Z742:Z752" si="977">C742*Y742*E742*10^(-3)</f>
        <v>0</v>
      </c>
      <c r="AA742" s="40">
        <f t="shared" ref="AA742:AA752" si="978">C742*Y742*F742*10^(-3)</f>
        <v>0</v>
      </c>
      <c r="AB742" s="41">
        <f t="shared" ref="AB742:AB752" si="979">C742*Y742*G742*10^(-3)</f>
        <v>0</v>
      </c>
      <c r="AC742" s="42">
        <f t="shared" ref="AC742:AC752" si="980">(C742*Y742*H742*3.6*10^(-3))*10^(9)</f>
        <v>0</v>
      </c>
      <c r="AD742" s="42">
        <f t="shared" ref="AD742:AD752" si="981">(C742*Y742*I742*3.6*10^(-3))*10^(9)</f>
        <v>0</v>
      </c>
      <c r="AE742" s="43">
        <f t="shared" ref="AE742:AE752" si="982">(C742*Y742*J742*3.6*10^(-3))*10^(9)</f>
        <v>0</v>
      </c>
      <c r="AF742" s="44">
        <f t="shared" ref="AF742:AF752" si="983">C742*Y742*10^(-3)*K742*10^9</f>
        <v>0</v>
      </c>
      <c r="AG742" s="48">
        <f t="shared" ref="AG742:AG752" si="984">C742*Y742*10^(-3)*L742*10^9</f>
        <v>0</v>
      </c>
      <c r="AH742" s="49">
        <f t="shared" ref="AH742:AH752" si="985">C742*Y742*10^(-3)*M742*10^9</f>
        <v>0</v>
      </c>
    </row>
    <row r="743" ht="13.5" customHeight="1">
      <c r="A743" s="47" t="s">
        <v>118</v>
      </c>
      <c r="B743" s="51">
        <v>0.008</v>
      </c>
      <c r="C743" s="12">
        <f t="shared" si="967"/>
        <v>0.001483954739</v>
      </c>
      <c r="D743" s="12">
        <v>0.039599999999999996</v>
      </c>
      <c r="E743" s="39">
        <v>657.0</v>
      </c>
      <c r="F743" s="40">
        <v>702.0</v>
      </c>
      <c r="G743" s="41">
        <v>866.0</v>
      </c>
      <c r="H743" s="42">
        <v>0.214</v>
      </c>
      <c r="I743" s="42">
        <v>0.82</v>
      </c>
      <c r="J743" s="43">
        <v>2.7439999999999998</v>
      </c>
      <c r="K743" s="44">
        <v>0.1</v>
      </c>
      <c r="L743" s="45">
        <v>0.4</v>
      </c>
      <c r="M743" s="46">
        <v>0.6</v>
      </c>
      <c r="N743" s="35"/>
      <c r="O743" s="39">
        <f t="shared" si="968"/>
        <v>0.00003860834725</v>
      </c>
      <c r="P743" s="40">
        <f t="shared" si="969"/>
        <v>0.00004125275459</v>
      </c>
      <c r="Q743" s="41">
        <f t="shared" si="970"/>
        <v>0.00005089015025</v>
      </c>
      <c r="R743" s="42">
        <f t="shared" si="971"/>
        <v>45.27225376</v>
      </c>
      <c r="S743" s="42">
        <f t="shared" si="972"/>
        <v>173.4731219</v>
      </c>
      <c r="T743" s="43">
        <f t="shared" si="973"/>
        <v>580.5003005</v>
      </c>
      <c r="U743" s="44">
        <f t="shared" si="974"/>
        <v>5.876460768</v>
      </c>
      <c r="V743" s="48">
        <f t="shared" si="975"/>
        <v>23.50584307</v>
      </c>
      <c r="W743" s="49">
        <f t="shared" si="976"/>
        <v>35.25876461</v>
      </c>
      <c r="X743" s="35"/>
      <c r="Y743" s="12">
        <v>5.8</v>
      </c>
      <c r="Z743" s="39">
        <f t="shared" si="977"/>
        <v>0.00565475793</v>
      </c>
      <c r="AA743" s="40">
        <f t="shared" si="978"/>
        <v>0.006042070117</v>
      </c>
      <c r="AB743" s="41">
        <f t="shared" si="979"/>
        <v>0.007453607865</v>
      </c>
      <c r="AC743" s="42">
        <f t="shared" si="980"/>
        <v>6630.784641</v>
      </c>
      <c r="AD743" s="42">
        <f t="shared" si="981"/>
        <v>25407.67947</v>
      </c>
      <c r="AE743" s="43">
        <f t="shared" si="982"/>
        <v>85022.77129</v>
      </c>
      <c r="AF743" s="44">
        <f t="shared" si="983"/>
        <v>860.6937488</v>
      </c>
      <c r="AG743" s="48">
        <f t="shared" si="984"/>
        <v>3442.774995</v>
      </c>
      <c r="AH743" s="49">
        <f t="shared" si="985"/>
        <v>5164.162493</v>
      </c>
    </row>
    <row r="744" ht="13.5" customHeight="1">
      <c r="A744" s="47" t="s">
        <v>119</v>
      </c>
      <c r="B744" s="51">
        <v>5.051</v>
      </c>
      <c r="C744" s="12">
        <f t="shared" si="967"/>
        <v>0.9369319236</v>
      </c>
      <c r="D744" s="12">
        <v>0.039599999999999996</v>
      </c>
      <c r="E744" s="39">
        <v>410.0</v>
      </c>
      <c r="F744" s="40">
        <v>490.0</v>
      </c>
      <c r="G744" s="41">
        <v>650.0</v>
      </c>
      <c r="H744" s="42">
        <v>0.076</v>
      </c>
      <c r="I744" s="42">
        <v>0.5820000000000001</v>
      </c>
      <c r="J744" s="43">
        <v>2.794</v>
      </c>
      <c r="K744" s="44">
        <v>0.1</v>
      </c>
      <c r="L744" s="45">
        <v>0.2</v>
      </c>
      <c r="M744" s="46">
        <v>1.0</v>
      </c>
      <c r="N744" s="35"/>
      <c r="O744" s="39">
        <f t="shared" si="968"/>
        <v>0.01521202671</v>
      </c>
      <c r="P744" s="40">
        <f t="shared" si="969"/>
        <v>0.01818022705</v>
      </c>
      <c r="Q744" s="41">
        <f t="shared" si="970"/>
        <v>0.02411662771</v>
      </c>
      <c r="R744" s="42">
        <f t="shared" si="971"/>
        <v>10151.24514</v>
      </c>
      <c r="S744" s="42">
        <f t="shared" si="972"/>
        <v>77737.16674</v>
      </c>
      <c r="T744" s="43">
        <f t="shared" si="973"/>
        <v>373191.828</v>
      </c>
      <c r="U744" s="44">
        <f t="shared" si="974"/>
        <v>3710.250417</v>
      </c>
      <c r="V744" s="48">
        <f t="shared" si="975"/>
        <v>7420.500835</v>
      </c>
      <c r="W744" s="49">
        <f t="shared" si="976"/>
        <v>37102.50417</v>
      </c>
      <c r="X744" s="35"/>
      <c r="Y744" s="12">
        <v>5.8</v>
      </c>
      <c r="Z744" s="39">
        <f t="shared" si="977"/>
        <v>2.228024114</v>
      </c>
      <c r="AA744" s="40">
        <f t="shared" si="978"/>
        <v>2.662760527</v>
      </c>
      <c r="AB744" s="41">
        <f t="shared" si="979"/>
        <v>3.532233352</v>
      </c>
      <c r="AC744" s="42">
        <f t="shared" si="980"/>
        <v>1486798.531</v>
      </c>
      <c r="AD744" s="42">
        <f t="shared" si="981"/>
        <v>11385746.64</v>
      </c>
      <c r="AE744" s="43">
        <f t="shared" si="982"/>
        <v>54659409.15</v>
      </c>
      <c r="AF744" s="44">
        <f t="shared" si="983"/>
        <v>543420.5157</v>
      </c>
      <c r="AG744" s="48">
        <f t="shared" si="984"/>
        <v>1086841.031</v>
      </c>
      <c r="AH744" s="49">
        <f t="shared" si="985"/>
        <v>5434205.157</v>
      </c>
    </row>
    <row r="745" ht="13.5" customHeight="1">
      <c r="A745" s="47" t="s">
        <v>120</v>
      </c>
      <c r="B745" s="51">
        <v>0.0</v>
      </c>
      <c r="C745" s="12">
        <f t="shared" si="967"/>
        <v>0</v>
      </c>
      <c r="D745" s="12">
        <v>0.039599999999999996</v>
      </c>
      <c r="E745" s="39">
        <v>3.7</v>
      </c>
      <c r="F745" s="40">
        <v>12.0</v>
      </c>
      <c r="G745" s="41">
        <v>110.0</v>
      </c>
      <c r="H745" s="42">
        <v>0.018</v>
      </c>
      <c r="I745" s="42">
        <v>0.2478118532</v>
      </c>
      <c r="J745" s="43">
        <v>3.004</v>
      </c>
      <c r="K745" s="44">
        <v>0.1</v>
      </c>
      <c r="L745" s="45">
        <v>0.1</v>
      </c>
      <c r="M745" s="46">
        <v>1.0</v>
      </c>
      <c r="N745" s="35"/>
      <c r="O745" s="39">
        <f t="shared" si="968"/>
        <v>0</v>
      </c>
      <c r="P745" s="40">
        <f t="shared" si="969"/>
        <v>0</v>
      </c>
      <c r="Q745" s="41">
        <f t="shared" si="970"/>
        <v>0</v>
      </c>
      <c r="R745" s="42">
        <f t="shared" si="971"/>
        <v>0</v>
      </c>
      <c r="S745" s="42">
        <f t="shared" si="972"/>
        <v>0</v>
      </c>
      <c r="T745" s="43">
        <f t="shared" si="973"/>
        <v>0</v>
      </c>
      <c r="U745" s="44">
        <f t="shared" si="974"/>
        <v>0</v>
      </c>
      <c r="V745" s="48">
        <f t="shared" si="975"/>
        <v>0</v>
      </c>
      <c r="W745" s="49">
        <f t="shared" si="976"/>
        <v>0</v>
      </c>
      <c r="X745" s="35"/>
      <c r="Y745" s="12">
        <v>5.8</v>
      </c>
      <c r="Z745" s="39">
        <f t="shared" si="977"/>
        <v>0</v>
      </c>
      <c r="AA745" s="40">
        <f t="shared" si="978"/>
        <v>0</v>
      </c>
      <c r="AB745" s="41">
        <f t="shared" si="979"/>
        <v>0</v>
      </c>
      <c r="AC745" s="42">
        <f t="shared" si="980"/>
        <v>0</v>
      </c>
      <c r="AD745" s="42">
        <f t="shared" si="981"/>
        <v>0</v>
      </c>
      <c r="AE745" s="43">
        <f t="shared" si="982"/>
        <v>0</v>
      </c>
      <c r="AF745" s="44">
        <f t="shared" si="983"/>
        <v>0</v>
      </c>
      <c r="AG745" s="48">
        <f t="shared" si="984"/>
        <v>0</v>
      </c>
      <c r="AH745" s="49">
        <f t="shared" si="985"/>
        <v>0</v>
      </c>
    </row>
    <row r="746" ht="13.5" customHeight="1">
      <c r="A746" s="47" t="s">
        <v>121</v>
      </c>
      <c r="B746" s="51">
        <v>0.276</v>
      </c>
      <c r="C746" s="12">
        <f t="shared" si="967"/>
        <v>0.05119643851</v>
      </c>
      <c r="D746" s="12">
        <v>0.039599999999999996</v>
      </c>
      <c r="E746" s="39">
        <v>1.0</v>
      </c>
      <c r="F746" s="40">
        <v>24.0</v>
      </c>
      <c r="G746" s="41">
        <v>2200.0</v>
      </c>
      <c r="H746" s="42">
        <v>0.3</v>
      </c>
      <c r="I746" s="42">
        <v>9.305266939500001</v>
      </c>
      <c r="J746" s="43">
        <v>851.554</v>
      </c>
      <c r="K746" s="44">
        <v>3.3</v>
      </c>
      <c r="L746" s="48">
        <v>10.0</v>
      </c>
      <c r="M746" s="49">
        <v>16.9</v>
      </c>
      <c r="N746" s="35"/>
      <c r="O746" s="39">
        <f t="shared" si="968"/>
        <v>0.000002027378965</v>
      </c>
      <c r="P746" s="40">
        <f t="shared" si="969"/>
        <v>0.00004865709516</v>
      </c>
      <c r="Q746" s="41">
        <f t="shared" si="970"/>
        <v>0.004460233723</v>
      </c>
      <c r="R746" s="42">
        <f t="shared" si="971"/>
        <v>2189.569282</v>
      </c>
      <c r="S746" s="42">
        <f t="shared" si="972"/>
        <v>67915.08884</v>
      </c>
      <c r="T746" s="43">
        <f t="shared" si="973"/>
        <v>6215121.602</v>
      </c>
      <c r="U746" s="44">
        <f t="shared" si="974"/>
        <v>6690.350584</v>
      </c>
      <c r="V746" s="48">
        <f t="shared" si="975"/>
        <v>20273.78965</v>
      </c>
      <c r="W746" s="49">
        <f t="shared" si="976"/>
        <v>34262.70451</v>
      </c>
      <c r="X746" s="35"/>
      <c r="Y746" s="12">
        <v>5.8</v>
      </c>
      <c r="Z746" s="39">
        <f t="shared" si="977"/>
        <v>0.0002969393434</v>
      </c>
      <c r="AA746" s="40">
        <f t="shared" si="978"/>
        <v>0.00712654424</v>
      </c>
      <c r="AB746" s="41">
        <f t="shared" si="979"/>
        <v>0.6532665554</v>
      </c>
      <c r="AC746" s="42">
        <f t="shared" si="980"/>
        <v>320694.4908</v>
      </c>
      <c r="AD746" s="42">
        <f t="shared" si="981"/>
        <v>9947159.477</v>
      </c>
      <c r="AE746" s="43">
        <f t="shared" si="982"/>
        <v>910295588.1</v>
      </c>
      <c r="AF746" s="44">
        <f t="shared" si="983"/>
        <v>979899.8331</v>
      </c>
      <c r="AG746" s="48">
        <f t="shared" si="984"/>
        <v>2969393.434</v>
      </c>
      <c r="AH746" s="49">
        <f t="shared" si="985"/>
        <v>5018274.903</v>
      </c>
    </row>
    <row r="747" ht="13.5" customHeight="1">
      <c r="A747" s="47" t="s">
        <v>122</v>
      </c>
      <c r="B747" s="51">
        <v>0.03</v>
      </c>
      <c r="C747" s="12">
        <f t="shared" si="967"/>
        <v>0.005564830273</v>
      </c>
      <c r="D747" s="12">
        <v>0.039599999999999996</v>
      </c>
      <c r="E747" s="39">
        <v>130.0</v>
      </c>
      <c r="F747" s="40">
        <v>230.0</v>
      </c>
      <c r="G747" s="50">
        <v>420.0</v>
      </c>
      <c r="H747" s="42">
        <v>20.0</v>
      </c>
      <c r="I747" s="42">
        <v>35.2904137931</v>
      </c>
      <c r="J747" s="43">
        <v>65.554</v>
      </c>
      <c r="K747" s="44">
        <v>13.0</v>
      </c>
      <c r="L747" s="48">
        <v>500.0</v>
      </c>
      <c r="M747" s="49">
        <v>810.0</v>
      </c>
      <c r="N747" s="35"/>
      <c r="O747" s="39">
        <f t="shared" si="968"/>
        <v>0.00002864774624</v>
      </c>
      <c r="P747" s="40">
        <f t="shared" si="969"/>
        <v>0.00005068447412</v>
      </c>
      <c r="Q747" s="41">
        <f t="shared" si="970"/>
        <v>0.0000925542571</v>
      </c>
      <c r="R747" s="42">
        <f t="shared" si="971"/>
        <v>15866.44407</v>
      </c>
      <c r="S747" s="42">
        <f t="shared" si="972"/>
        <v>27996.66884</v>
      </c>
      <c r="T747" s="43">
        <f t="shared" si="973"/>
        <v>52005.44374</v>
      </c>
      <c r="U747" s="44">
        <f t="shared" si="974"/>
        <v>2864.774624</v>
      </c>
      <c r="V747" s="48">
        <f t="shared" si="975"/>
        <v>110183.6394</v>
      </c>
      <c r="W747" s="49">
        <f t="shared" si="976"/>
        <v>178497.4958</v>
      </c>
      <c r="X747" s="35"/>
      <c r="Y747" s="12">
        <v>5.8</v>
      </c>
      <c r="Z747" s="39">
        <f t="shared" si="977"/>
        <v>0.004195882026</v>
      </c>
      <c r="AA747" s="40">
        <f t="shared" si="978"/>
        <v>0.007423483584</v>
      </c>
      <c r="AB747" s="41">
        <f t="shared" si="979"/>
        <v>0.01355592654</v>
      </c>
      <c r="AC747" s="42">
        <f t="shared" si="980"/>
        <v>2323873.122</v>
      </c>
      <c r="AD747" s="42">
        <f t="shared" si="981"/>
        <v>4100522.204</v>
      </c>
      <c r="AE747" s="43">
        <f t="shared" si="982"/>
        <v>7616958.932</v>
      </c>
      <c r="AF747" s="44">
        <f t="shared" si="983"/>
        <v>419588.2026</v>
      </c>
      <c r="AG747" s="48">
        <f t="shared" si="984"/>
        <v>16138007.79</v>
      </c>
      <c r="AH747" s="49">
        <f t="shared" si="985"/>
        <v>26143572.62</v>
      </c>
    </row>
    <row r="748" ht="13.5" customHeight="1">
      <c r="A748" s="32" t="s">
        <v>123</v>
      </c>
      <c r="B748" s="51">
        <v>0.0</v>
      </c>
      <c r="C748" s="12">
        <f t="shared" si="967"/>
        <v>0</v>
      </c>
      <c r="D748" s="12">
        <v>0.039599999999999996</v>
      </c>
      <c r="E748" s="39">
        <v>7.0</v>
      </c>
      <c r="F748" s="40">
        <v>11.0</v>
      </c>
      <c r="G748" s="41">
        <v>56.0</v>
      </c>
      <c r="H748" s="42">
        <v>2.0E-4</v>
      </c>
      <c r="I748" s="42">
        <v>0.11828163270000001</v>
      </c>
      <c r="J748" s="43">
        <v>1.5552000000000001</v>
      </c>
      <c r="K748" s="44">
        <v>0.3</v>
      </c>
      <c r="L748" s="48">
        <v>1.0</v>
      </c>
      <c r="M748" s="49">
        <v>1.3</v>
      </c>
      <c r="N748" s="35"/>
      <c r="O748" s="39">
        <f t="shared" si="968"/>
        <v>0</v>
      </c>
      <c r="P748" s="40">
        <f t="shared" si="969"/>
        <v>0</v>
      </c>
      <c r="Q748" s="41">
        <f t="shared" si="970"/>
        <v>0</v>
      </c>
      <c r="R748" s="42">
        <f t="shared" si="971"/>
        <v>0</v>
      </c>
      <c r="S748" s="42">
        <f t="shared" si="972"/>
        <v>0</v>
      </c>
      <c r="T748" s="43">
        <f t="shared" si="973"/>
        <v>0</v>
      </c>
      <c r="U748" s="44">
        <f t="shared" si="974"/>
        <v>0</v>
      </c>
      <c r="V748" s="48">
        <f t="shared" si="975"/>
        <v>0</v>
      </c>
      <c r="W748" s="49">
        <f t="shared" si="976"/>
        <v>0</v>
      </c>
      <c r="X748" s="35"/>
      <c r="Y748" s="12">
        <v>5.8</v>
      </c>
      <c r="Z748" s="39">
        <f t="shared" si="977"/>
        <v>0</v>
      </c>
      <c r="AA748" s="40">
        <f t="shared" si="978"/>
        <v>0</v>
      </c>
      <c r="AB748" s="41">
        <f t="shared" si="979"/>
        <v>0</v>
      </c>
      <c r="AC748" s="42">
        <f t="shared" si="980"/>
        <v>0</v>
      </c>
      <c r="AD748" s="42">
        <f t="shared" si="981"/>
        <v>0</v>
      </c>
      <c r="AE748" s="43">
        <f t="shared" si="982"/>
        <v>0</v>
      </c>
      <c r="AF748" s="44">
        <f t="shared" si="983"/>
        <v>0</v>
      </c>
      <c r="AG748" s="48">
        <f t="shared" si="984"/>
        <v>0</v>
      </c>
      <c r="AH748" s="49">
        <f t="shared" si="985"/>
        <v>0</v>
      </c>
    </row>
    <row r="749" ht="13.5" customHeight="1">
      <c r="A749" s="32" t="s">
        <v>124</v>
      </c>
      <c r="B749" s="51">
        <v>0.023</v>
      </c>
      <c r="C749" s="12">
        <f t="shared" si="967"/>
        <v>0.004266369876</v>
      </c>
      <c r="D749" s="12">
        <v>0.039599999999999996</v>
      </c>
      <c r="E749" s="39">
        <v>8.0</v>
      </c>
      <c r="F749" s="40">
        <v>12.0</v>
      </c>
      <c r="G749" s="41">
        <v>35.0</v>
      </c>
      <c r="H749" s="42">
        <v>2.0E-4</v>
      </c>
      <c r="I749" s="42">
        <v>0.11834814810000001</v>
      </c>
      <c r="J749" s="43">
        <v>1.5552000000000001</v>
      </c>
      <c r="K749" s="44">
        <v>0.3</v>
      </c>
      <c r="L749" s="48">
        <v>1.0</v>
      </c>
      <c r="M749" s="49">
        <v>1.3</v>
      </c>
      <c r="N749" s="35"/>
      <c r="O749" s="39">
        <f t="shared" si="968"/>
        <v>0.000001351585977</v>
      </c>
      <c r="P749" s="40">
        <f t="shared" si="969"/>
        <v>0.000002027378965</v>
      </c>
      <c r="Q749" s="41">
        <f t="shared" si="970"/>
        <v>0.000005913188648</v>
      </c>
      <c r="R749" s="42">
        <f t="shared" si="971"/>
        <v>0.1216427379</v>
      </c>
      <c r="S749" s="42">
        <f t="shared" si="972"/>
        <v>71.9809638</v>
      </c>
      <c r="T749" s="43">
        <f t="shared" si="973"/>
        <v>945.8939299</v>
      </c>
      <c r="U749" s="44">
        <f t="shared" si="974"/>
        <v>50.68447412</v>
      </c>
      <c r="V749" s="48">
        <f t="shared" si="975"/>
        <v>168.9482471</v>
      </c>
      <c r="W749" s="49">
        <f t="shared" si="976"/>
        <v>219.6327212</v>
      </c>
      <c r="X749" s="35"/>
      <c r="Y749" s="12">
        <v>5.8</v>
      </c>
      <c r="Z749" s="39">
        <f t="shared" si="977"/>
        <v>0.0001979595622</v>
      </c>
      <c r="AA749" s="40">
        <f t="shared" si="978"/>
        <v>0.0002969393434</v>
      </c>
      <c r="AB749" s="41">
        <f t="shared" si="979"/>
        <v>0.0008660730848</v>
      </c>
      <c r="AC749" s="42">
        <f t="shared" si="980"/>
        <v>17.8163606</v>
      </c>
      <c r="AD749" s="42">
        <f t="shared" si="981"/>
        <v>10542.66642</v>
      </c>
      <c r="AE749" s="43">
        <f t="shared" si="982"/>
        <v>138540.02</v>
      </c>
      <c r="AF749" s="44">
        <f t="shared" si="983"/>
        <v>7423.483584</v>
      </c>
      <c r="AG749" s="48">
        <f t="shared" si="984"/>
        <v>24744.94528</v>
      </c>
      <c r="AH749" s="49">
        <f t="shared" si="985"/>
        <v>32168.42886</v>
      </c>
    </row>
    <row r="750" ht="13.5" customHeight="1">
      <c r="A750" s="32" t="s">
        <v>125</v>
      </c>
      <c r="B750" s="51">
        <v>0.003</v>
      </c>
      <c r="C750" s="12">
        <f t="shared" si="967"/>
        <v>0.0005564830273</v>
      </c>
      <c r="D750" s="12">
        <v>0.039599999999999996</v>
      </c>
      <c r="E750" s="39">
        <v>18.0</v>
      </c>
      <c r="F750" s="40">
        <v>48.0</v>
      </c>
      <c r="G750" s="41">
        <v>180.0</v>
      </c>
      <c r="H750" s="42">
        <v>0.0064</v>
      </c>
      <c r="I750" s="42">
        <v>0.17932592590000002</v>
      </c>
      <c r="J750" s="43">
        <v>1.857</v>
      </c>
      <c r="K750" s="44">
        <v>0.3</v>
      </c>
      <c r="L750" s="45">
        <v>10.0</v>
      </c>
      <c r="M750" s="46">
        <v>15.0</v>
      </c>
      <c r="N750" s="35"/>
      <c r="O750" s="39">
        <f t="shared" si="968"/>
        <v>0.0000003966611018</v>
      </c>
      <c r="P750" s="40">
        <f t="shared" si="969"/>
        <v>0.000001057762938</v>
      </c>
      <c r="Q750" s="41">
        <f t="shared" si="970"/>
        <v>0.000003966611018</v>
      </c>
      <c r="R750" s="42">
        <f t="shared" si="971"/>
        <v>0.5077262104</v>
      </c>
      <c r="S750" s="42">
        <f t="shared" si="972"/>
        <v>14.22632387</v>
      </c>
      <c r="T750" s="43">
        <f t="shared" si="973"/>
        <v>147.3199332</v>
      </c>
      <c r="U750" s="44">
        <f t="shared" si="974"/>
        <v>6.611018364</v>
      </c>
      <c r="V750" s="48">
        <f t="shared" si="975"/>
        <v>220.3672788</v>
      </c>
      <c r="W750" s="49">
        <f t="shared" si="976"/>
        <v>330.5509182</v>
      </c>
      <c r="X750" s="35"/>
      <c r="Y750" s="12">
        <v>5.8</v>
      </c>
      <c r="Z750" s="39">
        <f t="shared" si="977"/>
        <v>0.00005809682805</v>
      </c>
      <c r="AA750" s="40">
        <f t="shared" si="978"/>
        <v>0.0001549248748</v>
      </c>
      <c r="AB750" s="41">
        <f t="shared" si="979"/>
        <v>0.0005809682805</v>
      </c>
      <c r="AC750" s="42">
        <f t="shared" si="980"/>
        <v>74.3639399</v>
      </c>
      <c r="AD750" s="42">
        <f t="shared" si="981"/>
        <v>2083.653496</v>
      </c>
      <c r="AE750" s="43">
        <f t="shared" si="982"/>
        <v>21577.16194</v>
      </c>
      <c r="AF750" s="44">
        <f t="shared" si="983"/>
        <v>968.2804674</v>
      </c>
      <c r="AG750" s="48">
        <f t="shared" si="984"/>
        <v>32276.01558</v>
      </c>
      <c r="AH750" s="49">
        <f t="shared" si="985"/>
        <v>48414.02337</v>
      </c>
    </row>
    <row r="751" ht="13.5" customHeight="1">
      <c r="A751" s="32" t="s">
        <v>126</v>
      </c>
      <c r="B751" s="51">
        <v>0.0</v>
      </c>
      <c r="C751" s="12">
        <f t="shared" si="967"/>
        <v>0</v>
      </c>
      <c r="D751" s="12">
        <v>0.039599999999999996</v>
      </c>
      <c r="E751" s="39">
        <v>6.0</v>
      </c>
      <c r="F751" s="40">
        <v>38.0</v>
      </c>
      <c r="G751" s="41">
        <v>79.0</v>
      </c>
      <c r="H751" s="42">
        <v>0.0073</v>
      </c>
      <c r="I751" s="42">
        <v>0.4548123288</v>
      </c>
      <c r="J751" s="43">
        <v>2.313</v>
      </c>
      <c r="K751" s="44">
        <v>0.3</v>
      </c>
      <c r="L751" s="45">
        <v>2.5</v>
      </c>
      <c r="M751" s="46">
        <v>5.1</v>
      </c>
      <c r="N751" s="35"/>
      <c r="O751" s="39">
        <f t="shared" si="968"/>
        <v>0</v>
      </c>
      <c r="P751" s="40">
        <f t="shared" si="969"/>
        <v>0</v>
      </c>
      <c r="Q751" s="41">
        <f t="shared" si="970"/>
        <v>0</v>
      </c>
      <c r="R751" s="42">
        <f t="shared" si="971"/>
        <v>0</v>
      </c>
      <c r="S751" s="42">
        <f t="shared" si="972"/>
        <v>0</v>
      </c>
      <c r="T751" s="43">
        <f t="shared" si="973"/>
        <v>0</v>
      </c>
      <c r="U751" s="44">
        <f t="shared" si="974"/>
        <v>0</v>
      </c>
      <c r="V751" s="48">
        <f t="shared" si="975"/>
        <v>0</v>
      </c>
      <c r="W751" s="49">
        <f t="shared" si="976"/>
        <v>0</v>
      </c>
      <c r="X751" s="35"/>
      <c r="Y751" s="12">
        <v>5.8</v>
      </c>
      <c r="Z751" s="39">
        <f t="shared" si="977"/>
        <v>0</v>
      </c>
      <c r="AA751" s="40">
        <f t="shared" si="978"/>
        <v>0</v>
      </c>
      <c r="AB751" s="41">
        <f t="shared" si="979"/>
        <v>0</v>
      </c>
      <c r="AC751" s="42">
        <f t="shared" si="980"/>
        <v>0</v>
      </c>
      <c r="AD751" s="42">
        <f t="shared" si="981"/>
        <v>0</v>
      </c>
      <c r="AE751" s="43">
        <f t="shared" si="982"/>
        <v>0</v>
      </c>
      <c r="AF751" s="44">
        <f t="shared" si="983"/>
        <v>0</v>
      </c>
      <c r="AG751" s="48">
        <f t="shared" si="984"/>
        <v>0</v>
      </c>
      <c r="AH751" s="49">
        <f t="shared" si="985"/>
        <v>0</v>
      </c>
    </row>
    <row r="752" ht="13.5" customHeight="1">
      <c r="A752" s="32" t="s">
        <v>127</v>
      </c>
      <c r="B752" s="51">
        <v>0.0</v>
      </c>
      <c r="C752" s="12">
        <f t="shared" si="967"/>
        <v>0</v>
      </c>
      <c r="D752" s="12">
        <v>0.039599999999999996</v>
      </c>
      <c r="E752" s="52">
        <v>8.8</v>
      </c>
      <c r="F752" s="53">
        <v>27.0</v>
      </c>
      <c r="G752" s="54">
        <v>63.0</v>
      </c>
      <c r="H752" s="55">
        <v>0.118</v>
      </c>
      <c r="I752" s="55">
        <v>0.9284059041</v>
      </c>
      <c r="J752" s="56">
        <v>3.734</v>
      </c>
      <c r="K752" s="57">
        <v>7.8</v>
      </c>
      <c r="L752" s="58">
        <v>15.0</v>
      </c>
      <c r="M752" s="59">
        <v>19.3</v>
      </c>
      <c r="N752" s="35"/>
      <c r="O752" s="39">
        <f t="shared" si="968"/>
        <v>0</v>
      </c>
      <c r="P752" s="40">
        <f t="shared" si="969"/>
        <v>0</v>
      </c>
      <c r="Q752" s="41">
        <f t="shared" si="970"/>
        <v>0</v>
      </c>
      <c r="R752" s="42">
        <f t="shared" si="971"/>
        <v>0</v>
      </c>
      <c r="S752" s="42">
        <f t="shared" si="972"/>
        <v>0</v>
      </c>
      <c r="T752" s="43">
        <f t="shared" si="973"/>
        <v>0</v>
      </c>
      <c r="U752" s="44">
        <f t="shared" si="974"/>
        <v>0</v>
      </c>
      <c r="V752" s="48">
        <f t="shared" si="975"/>
        <v>0</v>
      </c>
      <c r="W752" s="49">
        <f t="shared" si="976"/>
        <v>0</v>
      </c>
      <c r="X752" s="35"/>
      <c r="Y752" s="12">
        <v>5.8</v>
      </c>
      <c r="Z752" s="39">
        <f t="shared" si="977"/>
        <v>0</v>
      </c>
      <c r="AA752" s="40">
        <f t="shared" si="978"/>
        <v>0</v>
      </c>
      <c r="AB752" s="41">
        <f t="shared" si="979"/>
        <v>0</v>
      </c>
      <c r="AC752" s="42">
        <f t="shared" si="980"/>
        <v>0</v>
      </c>
      <c r="AD752" s="42">
        <f t="shared" si="981"/>
        <v>0</v>
      </c>
      <c r="AE752" s="43">
        <f t="shared" si="982"/>
        <v>0</v>
      </c>
      <c r="AF752" s="44">
        <f t="shared" si="983"/>
        <v>0</v>
      </c>
      <c r="AG752" s="48">
        <f t="shared" si="984"/>
        <v>0</v>
      </c>
      <c r="AH752" s="49">
        <f t="shared" si="985"/>
        <v>0</v>
      </c>
    </row>
    <row r="753" ht="13.5" customHeight="1">
      <c r="A753" s="60" t="s">
        <v>90</v>
      </c>
      <c r="B753" s="61">
        <f>SUM(B742:B752)</f>
        <v>5.391</v>
      </c>
      <c r="C753" s="60"/>
      <c r="D753" s="60"/>
      <c r="E753" s="60"/>
      <c r="F753" s="60"/>
      <c r="G753" s="60"/>
      <c r="H753" s="60"/>
      <c r="I753" s="60"/>
      <c r="J753" s="60"/>
      <c r="K753" s="60"/>
      <c r="L753" s="60"/>
      <c r="M753" s="60"/>
      <c r="N753" s="60"/>
      <c r="O753" s="61">
        <f t="shared" ref="O753:W753" si="986">SUM(O742:O752)</f>
        <v>0.01528305843</v>
      </c>
      <c r="P753" s="61">
        <f t="shared" si="986"/>
        <v>0.01832390651</v>
      </c>
      <c r="Q753" s="61">
        <f t="shared" si="986"/>
        <v>0.02873018564</v>
      </c>
      <c r="R753" s="61">
        <f t="shared" si="986"/>
        <v>28253.16012</v>
      </c>
      <c r="S753" s="61">
        <f t="shared" si="986"/>
        <v>173908.6048</v>
      </c>
      <c r="T753" s="61">
        <f t="shared" si="986"/>
        <v>6641992.587</v>
      </c>
      <c r="U753" s="61">
        <f t="shared" si="986"/>
        <v>13328.54758</v>
      </c>
      <c r="V753" s="61">
        <f t="shared" si="986"/>
        <v>138290.7513</v>
      </c>
      <c r="W753" s="61">
        <f t="shared" si="986"/>
        <v>250448.1469</v>
      </c>
      <c r="X753" s="60"/>
      <c r="Y753" s="35"/>
      <c r="Z753" s="61">
        <f t="shared" ref="Z753:AH753" si="987">SUM(Z742:Z752)</f>
        <v>2.23842775</v>
      </c>
      <c r="AA753" s="61">
        <f t="shared" si="987"/>
        <v>2.683804489</v>
      </c>
      <c r="AB753" s="61">
        <f t="shared" si="987"/>
        <v>4.207956483</v>
      </c>
      <c r="AC753" s="61">
        <f t="shared" si="987"/>
        <v>4138089.109</v>
      </c>
      <c r="AD753" s="61">
        <f t="shared" si="987"/>
        <v>25471462.32</v>
      </c>
      <c r="AE753" s="61">
        <f t="shared" si="987"/>
        <v>972817096.1</v>
      </c>
      <c r="AF753" s="61">
        <f t="shared" si="987"/>
        <v>1952161.009</v>
      </c>
      <c r="AG753" s="61">
        <f t="shared" si="987"/>
        <v>20254705.99</v>
      </c>
      <c r="AH753" s="61">
        <f t="shared" si="987"/>
        <v>36681799.3</v>
      </c>
    </row>
    <row r="754" ht="13.5" customHeight="1">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c r="AA754" s="35"/>
      <c r="AB754" s="35"/>
      <c r="AC754" s="35"/>
      <c r="AD754" s="35"/>
      <c r="AE754" s="35"/>
      <c r="AF754" s="35"/>
      <c r="AG754" s="35"/>
      <c r="AH754" s="35"/>
    </row>
    <row r="755" ht="13.5" customHeight="1">
      <c r="A755" s="64" t="s">
        <v>62</v>
      </c>
      <c r="B755" s="35"/>
      <c r="C755" s="12"/>
      <c r="D755" s="12"/>
      <c r="E755" s="35"/>
      <c r="F755" s="35"/>
      <c r="G755" s="35"/>
      <c r="H755" s="35"/>
      <c r="I755" s="35"/>
      <c r="J755" s="35"/>
      <c r="K755" s="35"/>
      <c r="L755" s="35"/>
      <c r="M755" s="35"/>
      <c r="N755" s="35"/>
      <c r="O755" s="35"/>
      <c r="P755" s="35"/>
      <c r="Q755" s="35"/>
      <c r="R755" s="35"/>
      <c r="S755" s="35"/>
      <c r="T755" s="35"/>
      <c r="U755" s="35"/>
      <c r="V755" s="35"/>
      <c r="W755" s="35"/>
      <c r="X755" s="35"/>
      <c r="Y755" s="35"/>
      <c r="Z755" s="35"/>
      <c r="AA755" s="35"/>
      <c r="AB755" s="35"/>
      <c r="AC755" s="35"/>
      <c r="AD755" s="35"/>
      <c r="AE755" s="35"/>
      <c r="AF755" s="35"/>
      <c r="AG755" s="35"/>
      <c r="AH755" s="35"/>
    </row>
    <row r="756" ht="13.5" customHeight="1">
      <c r="A756" s="12" t="s">
        <v>105</v>
      </c>
      <c r="C756" s="12"/>
      <c r="D756" s="12"/>
      <c r="E756" s="36" t="s">
        <v>129</v>
      </c>
      <c r="F756" s="3"/>
      <c r="G756" s="4"/>
      <c r="H756" s="37" t="s">
        <v>130</v>
      </c>
      <c r="I756" s="3"/>
      <c r="J756" s="4"/>
      <c r="K756" s="38" t="s">
        <v>131</v>
      </c>
      <c r="L756" s="3"/>
      <c r="M756" s="4"/>
      <c r="N756" s="35"/>
      <c r="O756" s="36" t="s">
        <v>110</v>
      </c>
      <c r="P756" s="3"/>
      <c r="Q756" s="4"/>
      <c r="R756" s="37" t="s">
        <v>111</v>
      </c>
      <c r="S756" s="3"/>
      <c r="T756" s="4"/>
      <c r="U756" s="38" t="s">
        <v>112</v>
      </c>
      <c r="V756" s="3"/>
      <c r="W756" s="4"/>
      <c r="X756" s="35"/>
      <c r="Y756" s="35"/>
      <c r="Z756" s="36" t="s">
        <v>110</v>
      </c>
      <c r="AA756" s="3"/>
      <c r="AB756" s="4"/>
      <c r="AC756" s="37" t="s">
        <v>111</v>
      </c>
      <c r="AD756" s="3"/>
      <c r="AE756" s="4"/>
      <c r="AF756" s="38" t="s">
        <v>112</v>
      </c>
      <c r="AG756" s="3"/>
      <c r="AH756" s="4"/>
    </row>
    <row r="757" ht="13.5" customHeight="1">
      <c r="A757" s="12" t="s">
        <v>94</v>
      </c>
      <c r="B757" s="12" t="s">
        <v>114</v>
      </c>
      <c r="C757" s="12" t="s">
        <v>115</v>
      </c>
      <c r="D757" s="12"/>
      <c r="E757" s="39" t="s">
        <v>12</v>
      </c>
      <c r="F757" s="40" t="s">
        <v>13</v>
      </c>
      <c r="G757" s="41" t="s">
        <v>14</v>
      </c>
      <c r="H757" s="42" t="s">
        <v>12</v>
      </c>
      <c r="I757" s="42" t="s">
        <v>13</v>
      </c>
      <c r="J757" s="43" t="s">
        <v>14</v>
      </c>
      <c r="K757" s="44" t="s">
        <v>12</v>
      </c>
      <c r="L757" s="45" t="s">
        <v>116</v>
      </c>
      <c r="M757" s="46" t="s">
        <v>14</v>
      </c>
      <c r="N757" s="35"/>
      <c r="O757" s="39" t="s">
        <v>12</v>
      </c>
      <c r="P757" s="40" t="s">
        <v>13</v>
      </c>
      <c r="Q757" s="41" t="s">
        <v>14</v>
      </c>
      <c r="R757" s="42" t="s">
        <v>12</v>
      </c>
      <c r="S757" s="42" t="s">
        <v>13</v>
      </c>
      <c r="T757" s="43" t="s">
        <v>14</v>
      </c>
      <c r="U757" s="44" t="s">
        <v>12</v>
      </c>
      <c r="V757" s="45" t="s">
        <v>116</v>
      </c>
      <c r="W757" s="46" t="s">
        <v>14</v>
      </c>
      <c r="X757" s="35"/>
      <c r="Y757" s="35"/>
      <c r="Z757" s="39" t="s">
        <v>12</v>
      </c>
      <c r="AA757" s="40" t="s">
        <v>13</v>
      </c>
      <c r="AB757" s="41" t="s">
        <v>14</v>
      </c>
      <c r="AC757" s="42" t="s">
        <v>12</v>
      </c>
      <c r="AD757" s="42" t="s">
        <v>13</v>
      </c>
      <c r="AE757" s="43" t="s">
        <v>14</v>
      </c>
      <c r="AF757" s="44" t="s">
        <v>12</v>
      </c>
      <c r="AG757" s="45" t="s">
        <v>116</v>
      </c>
      <c r="AH757" s="46" t="s">
        <v>14</v>
      </c>
    </row>
    <row r="758" ht="13.5" customHeight="1">
      <c r="A758" s="47" t="s">
        <v>117</v>
      </c>
      <c r="B758" s="51">
        <v>4.545</v>
      </c>
      <c r="C758" s="12">
        <f t="shared" ref="C758:C768" si="988">B758/$B$769</f>
        <v>0.05683949876</v>
      </c>
      <c r="D758" s="12">
        <v>0.0264</v>
      </c>
      <c r="E758" s="39">
        <v>740.0</v>
      </c>
      <c r="F758" s="40">
        <v>820.0</v>
      </c>
      <c r="G758" s="41">
        <v>910.0</v>
      </c>
      <c r="H758" s="42">
        <v>0.079</v>
      </c>
      <c r="I758" s="42">
        <v>1.1480588235000002</v>
      </c>
      <c r="J758" s="43">
        <v>3.654</v>
      </c>
      <c r="K758" s="44">
        <v>0.2</v>
      </c>
      <c r="L758" s="48">
        <v>5.0</v>
      </c>
      <c r="M758" s="49">
        <v>15.0</v>
      </c>
      <c r="N758" s="35"/>
      <c r="O758" s="39">
        <f t="shared" ref="O758:O768" si="989">C758*D758*E758*10^(-3)</f>
        <v>0.001110416448</v>
      </c>
      <c r="P758" s="40">
        <f t="shared" ref="P758:P768" si="990">C758*D758*F758*10^(-3)</f>
        <v>0.001230461469</v>
      </c>
      <c r="Q758" s="41">
        <f t="shared" ref="Q758:Q768" si="991">C758*D758*G758*10^(-3)</f>
        <v>0.001365512118</v>
      </c>
      <c r="R758" s="42">
        <f t="shared" ref="R758:R768" si="992">(C758*D758*H758*3.6*10^(-3))*10^(9)</f>
        <v>426.760051</v>
      </c>
      <c r="S758" s="42">
        <f t="shared" ref="S758:S768" si="993">(C758*D758*I758*3.6*10^(-3))*10^(9)</f>
        <v>6201.843571</v>
      </c>
      <c r="T758" s="43">
        <f t="shared" ref="T758:T768" si="994">(C758*D758*J758*3.6*10^(-3))*10^(9)</f>
        <v>19739.00287</v>
      </c>
      <c r="U758" s="44">
        <f t="shared" ref="U758:U768" si="995">C758*D758*10^(-3)*K758*10^9</f>
        <v>300.1125535</v>
      </c>
      <c r="V758" s="48">
        <f t="shared" ref="V758:V768" si="996">C758*D758*10^(-3)*L758*10^9</f>
        <v>7502.813837</v>
      </c>
      <c r="W758" s="49">
        <f t="shared" ref="W758:W768" si="997">C758*D758*10^(-3)*M758*10^9</f>
        <v>22508.44151</v>
      </c>
      <c r="X758" s="35"/>
      <c r="Y758" s="12">
        <v>71.9</v>
      </c>
      <c r="Z758" s="39">
        <f t="shared" ref="Z758:Z768" si="998">C758*Y758*E758*10^(-3)</f>
        <v>3.024202371</v>
      </c>
      <c r="AA758" s="40">
        <f t="shared" ref="AA758:AA768" si="999">C758*Y758*F758*10^(-3)</f>
        <v>3.351143168</v>
      </c>
      <c r="AB758" s="41">
        <f t="shared" ref="AB758:AB768" si="1000">C758*Y758*G758*10^(-3)</f>
        <v>3.718951564</v>
      </c>
      <c r="AC758" s="42">
        <f t="shared" ref="AC758:AC768" si="1001">(C758*Y758*H758*3.6*10^(-3))*10^(9)</f>
        <v>1162274.533</v>
      </c>
      <c r="AD758" s="42">
        <f t="shared" ref="AD758:AD768" si="1002">(C758*Y758*I758*3.6*10^(-3))*10^(9)</f>
        <v>16890627</v>
      </c>
      <c r="AE758" s="43">
        <f t="shared" ref="AE758:AE768" si="1003">(C758*Y758*J758*3.6*10^(-3))*10^(9)</f>
        <v>53758875.23</v>
      </c>
      <c r="AF758" s="44">
        <f t="shared" ref="AF758:AF768" si="1004">C758*Y758*10^(-3)*K758*10^9</f>
        <v>817351.9922</v>
      </c>
      <c r="AG758" s="48">
        <f t="shared" ref="AG758:AG768" si="1005">C758*Y758*10^(-3)*L758*10^9</f>
        <v>20433799.8</v>
      </c>
      <c r="AH758" s="49">
        <f t="shared" ref="AH758:AH768" si="1006">C758*Y758*10^(-3)*M758*10^9</f>
        <v>61301399.41</v>
      </c>
    </row>
    <row r="759" ht="13.5" customHeight="1">
      <c r="A759" s="47" t="s">
        <v>118</v>
      </c>
      <c r="B759" s="51">
        <v>2.341</v>
      </c>
      <c r="C759" s="12">
        <f t="shared" si="988"/>
        <v>0.02927640629</v>
      </c>
      <c r="D759" s="12">
        <v>0.0264</v>
      </c>
      <c r="E759" s="39">
        <v>657.0</v>
      </c>
      <c r="F759" s="40">
        <v>702.0</v>
      </c>
      <c r="G759" s="41">
        <v>866.0</v>
      </c>
      <c r="H759" s="42">
        <v>0.214</v>
      </c>
      <c r="I759" s="42">
        <v>0.82</v>
      </c>
      <c r="J759" s="43">
        <v>2.7439999999999998</v>
      </c>
      <c r="K759" s="44">
        <v>0.1</v>
      </c>
      <c r="L759" s="45">
        <v>0.4</v>
      </c>
      <c r="M759" s="46">
        <v>0.6</v>
      </c>
      <c r="N759" s="35"/>
      <c r="O759" s="39">
        <f t="shared" si="989"/>
        <v>0.0005077934119</v>
      </c>
      <c r="P759" s="40">
        <f t="shared" si="990"/>
        <v>0.0005425737825</v>
      </c>
      <c r="Q759" s="41">
        <f t="shared" si="991"/>
        <v>0.0006693289112</v>
      </c>
      <c r="R759" s="42">
        <f t="shared" si="992"/>
        <v>595.439946</v>
      </c>
      <c r="S759" s="42">
        <f t="shared" si="993"/>
        <v>2281.592316</v>
      </c>
      <c r="T759" s="43">
        <f t="shared" si="994"/>
        <v>7634.986971</v>
      </c>
      <c r="U759" s="44">
        <f t="shared" si="995"/>
        <v>77.28971261</v>
      </c>
      <c r="V759" s="48">
        <f t="shared" si="996"/>
        <v>309.1588505</v>
      </c>
      <c r="W759" s="49">
        <f t="shared" si="997"/>
        <v>463.7382757</v>
      </c>
      <c r="X759" s="35"/>
      <c r="Y759" s="12">
        <v>71.9</v>
      </c>
      <c r="Z759" s="39">
        <f t="shared" si="998"/>
        <v>1.382967663</v>
      </c>
      <c r="AA759" s="40">
        <f t="shared" si="999"/>
        <v>1.477691476</v>
      </c>
      <c r="AB759" s="41">
        <f t="shared" si="1000"/>
        <v>1.822907148</v>
      </c>
      <c r="AC759" s="42">
        <f t="shared" si="1001"/>
        <v>1621671.671</v>
      </c>
      <c r="AD759" s="42">
        <f t="shared" si="1002"/>
        <v>6213882.104</v>
      </c>
      <c r="AE759" s="43">
        <f t="shared" si="1003"/>
        <v>20793771.33</v>
      </c>
      <c r="AF759" s="44">
        <f t="shared" si="1004"/>
        <v>210497.3612</v>
      </c>
      <c r="AG759" s="48">
        <f t="shared" si="1005"/>
        <v>841989.445</v>
      </c>
      <c r="AH759" s="49">
        <f t="shared" si="1006"/>
        <v>1262984.167</v>
      </c>
    </row>
    <row r="760" ht="13.5" customHeight="1">
      <c r="A760" s="47" t="s">
        <v>119</v>
      </c>
      <c r="B760" s="51">
        <v>11.622</v>
      </c>
      <c r="C760" s="12">
        <f t="shared" si="988"/>
        <v>0.1453440384</v>
      </c>
      <c r="D760" s="12">
        <v>0.0264</v>
      </c>
      <c r="E760" s="39">
        <v>410.0</v>
      </c>
      <c r="F760" s="40">
        <v>490.0</v>
      </c>
      <c r="G760" s="41">
        <v>650.0</v>
      </c>
      <c r="H760" s="42">
        <v>0.076</v>
      </c>
      <c r="I760" s="42">
        <v>0.5820000000000001</v>
      </c>
      <c r="J760" s="43">
        <v>2.794</v>
      </c>
      <c r="K760" s="44">
        <v>0.1</v>
      </c>
      <c r="L760" s="45">
        <v>0.2</v>
      </c>
      <c r="M760" s="46">
        <v>1.0</v>
      </c>
      <c r="N760" s="35"/>
      <c r="O760" s="39">
        <f t="shared" si="989"/>
        <v>0.001573203872</v>
      </c>
      <c r="P760" s="40">
        <f t="shared" si="990"/>
        <v>0.001880170481</v>
      </c>
      <c r="Q760" s="41">
        <f t="shared" si="991"/>
        <v>0.002494103699</v>
      </c>
      <c r="R760" s="42">
        <f t="shared" si="992"/>
        <v>1049.825803</v>
      </c>
      <c r="S760" s="42">
        <f t="shared" si="993"/>
        <v>8039.455493</v>
      </c>
      <c r="T760" s="43">
        <f t="shared" si="994"/>
        <v>38594.91177</v>
      </c>
      <c r="U760" s="44">
        <f t="shared" si="995"/>
        <v>383.7082614</v>
      </c>
      <c r="V760" s="48">
        <f t="shared" si="996"/>
        <v>767.4165228</v>
      </c>
      <c r="W760" s="49">
        <f t="shared" si="997"/>
        <v>3837.082614</v>
      </c>
      <c r="X760" s="35"/>
      <c r="Y760" s="12">
        <v>71.9</v>
      </c>
      <c r="Z760" s="39">
        <f t="shared" si="998"/>
        <v>4.284596909</v>
      </c>
      <c r="AA760" s="40">
        <f t="shared" si="999"/>
        <v>5.120615818</v>
      </c>
      <c r="AB760" s="41">
        <f t="shared" si="1000"/>
        <v>6.792653635</v>
      </c>
      <c r="AC760" s="42">
        <f t="shared" si="1001"/>
        <v>2859184.669</v>
      </c>
      <c r="AD760" s="42">
        <f t="shared" si="1002"/>
        <v>21895335.23</v>
      </c>
      <c r="AE760" s="43">
        <f t="shared" si="1003"/>
        <v>105112657.4</v>
      </c>
      <c r="AF760" s="44">
        <f t="shared" si="1004"/>
        <v>1045023.636</v>
      </c>
      <c r="AG760" s="48">
        <f t="shared" si="1005"/>
        <v>2090047.272</v>
      </c>
      <c r="AH760" s="49">
        <f t="shared" si="1006"/>
        <v>10450236.36</v>
      </c>
    </row>
    <row r="761" ht="13.5" customHeight="1">
      <c r="A761" s="47" t="s">
        <v>120</v>
      </c>
      <c r="B761" s="51">
        <v>0.0</v>
      </c>
      <c r="C761" s="12">
        <f t="shared" si="988"/>
        <v>0</v>
      </c>
      <c r="D761" s="12">
        <v>0.0264</v>
      </c>
      <c r="E761" s="39">
        <v>3.7</v>
      </c>
      <c r="F761" s="40">
        <v>12.0</v>
      </c>
      <c r="G761" s="41">
        <v>110.0</v>
      </c>
      <c r="H761" s="42">
        <v>0.018</v>
      </c>
      <c r="I761" s="42">
        <v>0.2478118532</v>
      </c>
      <c r="J761" s="43">
        <v>3.004</v>
      </c>
      <c r="K761" s="44">
        <v>0.1</v>
      </c>
      <c r="L761" s="45">
        <v>0.1</v>
      </c>
      <c r="M761" s="46">
        <v>1.0</v>
      </c>
      <c r="N761" s="35"/>
      <c r="O761" s="39">
        <f t="shared" si="989"/>
        <v>0</v>
      </c>
      <c r="P761" s="40">
        <f t="shared" si="990"/>
        <v>0</v>
      </c>
      <c r="Q761" s="41">
        <f t="shared" si="991"/>
        <v>0</v>
      </c>
      <c r="R761" s="42">
        <f t="shared" si="992"/>
        <v>0</v>
      </c>
      <c r="S761" s="42">
        <f t="shared" si="993"/>
        <v>0</v>
      </c>
      <c r="T761" s="43">
        <f t="shared" si="994"/>
        <v>0</v>
      </c>
      <c r="U761" s="44">
        <f t="shared" si="995"/>
        <v>0</v>
      </c>
      <c r="V761" s="48">
        <f t="shared" si="996"/>
        <v>0</v>
      </c>
      <c r="W761" s="49">
        <f t="shared" si="997"/>
        <v>0</v>
      </c>
      <c r="X761" s="35"/>
      <c r="Y761" s="12">
        <v>71.9</v>
      </c>
      <c r="Z761" s="39">
        <f t="shared" si="998"/>
        <v>0</v>
      </c>
      <c r="AA761" s="40">
        <f t="shared" si="999"/>
        <v>0</v>
      </c>
      <c r="AB761" s="41">
        <f t="shared" si="1000"/>
        <v>0</v>
      </c>
      <c r="AC761" s="42">
        <f t="shared" si="1001"/>
        <v>0</v>
      </c>
      <c r="AD761" s="42">
        <f t="shared" si="1002"/>
        <v>0</v>
      </c>
      <c r="AE761" s="43">
        <f t="shared" si="1003"/>
        <v>0</v>
      </c>
      <c r="AF761" s="44">
        <f t="shared" si="1004"/>
        <v>0</v>
      </c>
      <c r="AG761" s="48">
        <f t="shared" si="1005"/>
        <v>0</v>
      </c>
      <c r="AH761" s="49">
        <f t="shared" si="1006"/>
        <v>0</v>
      </c>
    </row>
    <row r="762" ht="13.5" customHeight="1">
      <c r="A762" s="47" t="s">
        <v>121</v>
      </c>
      <c r="B762" s="51">
        <v>59.932</v>
      </c>
      <c r="C762" s="12">
        <f t="shared" si="988"/>
        <v>0.7495060154</v>
      </c>
      <c r="D762" s="12">
        <v>0.0264</v>
      </c>
      <c r="E762" s="39">
        <v>1.0</v>
      </c>
      <c r="F762" s="40">
        <v>24.0</v>
      </c>
      <c r="G762" s="41">
        <v>2200.0</v>
      </c>
      <c r="H762" s="42">
        <v>0.3</v>
      </c>
      <c r="I762" s="42">
        <v>9.305266939500001</v>
      </c>
      <c r="J762" s="43">
        <v>851.554</v>
      </c>
      <c r="K762" s="44">
        <v>3.3</v>
      </c>
      <c r="L762" s="48">
        <v>10.0</v>
      </c>
      <c r="M762" s="49">
        <v>16.9</v>
      </c>
      <c r="N762" s="35"/>
      <c r="O762" s="39">
        <f t="shared" si="989"/>
        <v>0.00001978695881</v>
      </c>
      <c r="P762" s="40">
        <f t="shared" si="990"/>
        <v>0.0004748870113</v>
      </c>
      <c r="Q762" s="41">
        <f t="shared" si="991"/>
        <v>0.04353130937</v>
      </c>
      <c r="R762" s="42">
        <f t="shared" si="992"/>
        <v>21369.91551</v>
      </c>
      <c r="S762" s="42">
        <f t="shared" si="993"/>
        <v>662842.561</v>
      </c>
      <c r="T762" s="43">
        <f t="shared" si="994"/>
        <v>60658790.11</v>
      </c>
      <c r="U762" s="44">
        <f t="shared" si="995"/>
        <v>65296.96406</v>
      </c>
      <c r="V762" s="48">
        <f t="shared" si="996"/>
        <v>197869.5881</v>
      </c>
      <c r="W762" s="49">
        <f t="shared" si="997"/>
        <v>334399.6038</v>
      </c>
      <c r="X762" s="35"/>
      <c r="Y762" s="12">
        <v>71.9</v>
      </c>
      <c r="Z762" s="39">
        <f t="shared" si="998"/>
        <v>0.0538894825</v>
      </c>
      <c r="AA762" s="40">
        <f t="shared" si="999"/>
        <v>1.29334758</v>
      </c>
      <c r="AB762" s="41">
        <f t="shared" si="1000"/>
        <v>118.5568615</v>
      </c>
      <c r="AC762" s="42">
        <f t="shared" si="1001"/>
        <v>58200641.1</v>
      </c>
      <c r="AD762" s="42">
        <f t="shared" si="1002"/>
        <v>1805241672</v>
      </c>
      <c r="AE762" s="43">
        <f t="shared" si="1003"/>
        <v>165203295784</v>
      </c>
      <c r="AF762" s="44">
        <f t="shared" si="1004"/>
        <v>177835292.3</v>
      </c>
      <c r="AG762" s="48">
        <f t="shared" si="1005"/>
        <v>538894825</v>
      </c>
      <c r="AH762" s="49">
        <f t="shared" si="1006"/>
        <v>910732254.3</v>
      </c>
    </row>
    <row r="763" ht="13.5" customHeight="1">
      <c r="A763" s="47" t="s">
        <v>122</v>
      </c>
      <c r="B763" s="51">
        <v>1.458</v>
      </c>
      <c r="C763" s="12">
        <f t="shared" si="988"/>
        <v>0.01823366099</v>
      </c>
      <c r="D763" s="12">
        <v>0.0264</v>
      </c>
      <c r="E763" s="39">
        <v>130.0</v>
      </c>
      <c r="F763" s="40">
        <v>230.0</v>
      </c>
      <c r="G763" s="50">
        <v>420.0</v>
      </c>
      <c r="H763" s="42">
        <v>20.0</v>
      </c>
      <c r="I763" s="42">
        <v>35.2904137931</v>
      </c>
      <c r="J763" s="43">
        <v>65.554</v>
      </c>
      <c r="K763" s="44">
        <v>13.0</v>
      </c>
      <c r="L763" s="48">
        <v>500.0</v>
      </c>
      <c r="M763" s="49">
        <v>810.0</v>
      </c>
      <c r="N763" s="35"/>
      <c r="O763" s="39">
        <f t="shared" si="989"/>
        <v>0.00006257792451</v>
      </c>
      <c r="P763" s="40">
        <f t="shared" si="990"/>
        <v>0.0001107147895</v>
      </c>
      <c r="Q763" s="41">
        <f t="shared" si="991"/>
        <v>0.000202174833</v>
      </c>
      <c r="R763" s="42">
        <f t="shared" si="992"/>
        <v>34658.54281</v>
      </c>
      <c r="S763" s="42">
        <f t="shared" si="993"/>
        <v>61155.71586</v>
      </c>
      <c r="T763" s="43">
        <f t="shared" si="994"/>
        <v>113600.3058</v>
      </c>
      <c r="U763" s="44">
        <f t="shared" si="995"/>
        <v>6257.792451</v>
      </c>
      <c r="V763" s="48">
        <f t="shared" si="996"/>
        <v>240684.3251</v>
      </c>
      <c r="W763" s="49">
        <f t="shared" si="997"/>
        <v>389908.6066</v>
      </c>
      <c r="X763" s="35"/>
      <c r="Y763" s="12">
        <v>71.9</v>
      </c>
      <c r="Z763" s="39">
        <f t="shared" si="998"/>
        <v>0.1704300293</v>
      </c>
      <c r="AA763" s="40">
        <f t="shared" si="999"/>
        <v>0.3015300518</v>
      </c>
      <c r="AB763" s="41">
        <f t="shared" si="1000"/>
        <v>0.5506200945</v>
      </c>
      <c r="AC763" s="42">
        <f t="shared" si="1001"/>
        <v>94392016.21</v>
      </c>
      <c r="AD763" s="42">
        <f t="shared" si="1002"/>
        <v>166556665.5</v>
      </c>
      <c r="AE763" s="43">
        <f t="shared" si="1003"/>
        <v>309388711.5</v>
      </c>
      <c r="AF763" s="44">
        <f t="shared" si="1004"/>
        <v>17043002.93</v>
      </c>
      <c r="AG763" s="48">
        <f t="shared" si="1005"/>
        <v>655500112.6</v>
      </c>
      <c r="AH763" s="49">
        <f t="shared" si="1006"/>
        <v>1061910182</v>
      </c>
    </row>
    <row r="764" ht="13.5" customHeight="1">
      <c r="A764" s="32" t="s">
        <v>123</v>
      </c>
      <c r="B764" s="51">
        <v>0.0</v>
      </c>
      <c r="C764" s="12">
        <f t="shared" si="988"/>
        <v>0</v>
      </c>
      <c r="D764" s="12">
        <v>0.0264</v>
      </c>
      <c r="E764" s="39">
        <v>7.0</v>
      </c>
      <c r="F764" s="40">
        <v>11.0</v>
      </c>
      <c r="G764" s="41">
        <v>56.0</v>
      </c>
      <c r="H764" s="42">
        <v>2.0E-4</v>
      </c>
      <c r="I764" s="42">
        <v>0.11828163270000001</v>
      </c>
      <c r="J764" s="43">
        <v>1.5552000000000001</v>
      </c>
      <c r="K764" s="44">
        <v>0.3</v>
      </c>
      <c r="L764" s="48">
        <v>1.0</v>
      </c>
      <c r="M764" s="49">
        <v>1.3</v>
      </c>
      <c r="N764" s="35"/>
      <c r="O764" s="39">
        <f t="shared" si="989"/>
        <v>0</v>
      </c>
      <c r="P764" s="40">
        <f t="shared" si="990"/>
        <v>0</v>
      </c>
      <c r="Q764" s="41">
        <f t="shared" si="991"/>
        <v>0</v>
      </c>
      <c r="R764" s="42">
        <f t="shared" si="992"/>
        <v>0</v>
      </c>
      <c r="S764" s="42">
        <f t="shared" si="993"/>
        <v>0</v>
      </c>
      <c r="T764" s="43">
        <f t="shared" si="994"/>
        <v>0</v>
      </c>
      <c r="U764" s="44">
        <f t="shared" si="995"/>
        <v>0</v>
      </c>
      <c r="V764" s="48">
        <f t="shared" si="996"/>
        <v>0</v>
      </c>
      <c r="W764" s="49">
        <f t="shared" si="997"/>
        <v>0</v>
      </c>
      <c r="X764" s="35"/>
      <c r="Y764" s="12">
        <v>71.9</v>
      </c>
      <c r="Z764" s="39">
        <f t="shared" si="998"/>
        <v>0</v>
      </c>
      <c r="AA764" s="40">
        <f t="shared" si="999"/>
        <v>0</v>
      </c>
      <c r="AB764" s="41">
        <f t="shared" si="1000"/>
        <v>0</v>
      </c>
      <c r="AC764" s="42">
        <f t="shared" si="1001"/>
        <v>0</v>
      </c>
      <c r="AD764" s="42">
        <f t="shared" si="1002"/>
        <v>0</v>
      </c>
      <c r="AE764" s="43">
        <f t="shared" si="1003"/>
        <v>0</v>
      </c>
      <c r="AF764" s="44">
        <f t="shared" si="1004"/>
        <v>0</v>
      </c>
      <c r="AG764" s="48">
        <f t="shared" si="1005"/>
        <v>0</v>
      </c>
      <c r="AH764" s="49">
        <f t="shared" si="1006"/>
        <v>0</v>
      </c>
    </row>
    <row r="765" ht="13.5" customHeight="1">
      <c r="A765" s="32" t="s">
        <v>124</v>
      </c>
      <c r="B765" s="51">
        <v>0.043</v>
      </c>
      <c r="C765" s="12">
        <f t="shared" si="988"/>
        <v>0.0005377554338</v>
      </c>
      <c r="D765" s="12">
        <v>0.0264</v>
      </c>
      <c r="E765" s="39">
        <v>8.0</v>
      </c>
      <c r="F765" s="40">
        <v>12.0</v>
      </c>
      <c r="G765" s="41">
        <v>35.0</v>
      </c>
      <c r="H765" s="42">
        <v>2.0E-4</v>
      </c>
      <c r="I765" s="42">
        <v>0.11834814810000001</v>
      </c>
      <c r="J765" s="43">
        <v>1.5552000000000001</v>
      </c>
      <c r="K765" s="44">
        <v>0.3</v>
      </c>
      <c r="L765" s="48">
        <v>1.0</v>
      </c>
      <c r="M765" s="49">
        <v>1.3</v>
      </c>
      <c r="N765" s="35"/>
      <c r="O765" s="39">
        <f t="shared" si="989"/>
        <v>0.0000001135739476</v>
      </c>
      <c r="P765" s="40">
        <f t="shared" si="990"/>
        <v>0.0000001703609214</v>
      </c>
      <c r="Q765" s="41">
        <f t="shared" si="991"/>
        <v>0.0000004968860209</v>
      </c>
      <c r="R765" s="42">
        <f t="shared" si="992"/>
        <v>0.01022165529</v>
      </c>
      <c r="S765" s="42">
        <f t="shared" si="993"/>
        <v>6.048569868</v>
      </c>
      <c r="T765" s="43">
        <f t="shared" si="994"/>
        <v>79.48359151</v>
      </c>
      <c r="U765" s="44">
        <f t="shared" si="995"/>
        <v>4.259023036</v>
      </c>
      <c r="V765" s="48">
        <f t="shared" si="996"/>
        <v>14.19674345</v>
      </c>
      <c r="W765" s="49">
        <f t="shared" si="997"/>
        <v>18.45576649</v>
      </c>
      <c r="X765" s="35"/>
      <c r="Y765" s="12">
        <v>71.9</v>
      </c>
      <c r="Z765" s="39">
        <f t="shared" si="998"/>
        <v>0.0003093169255</v>
      </c>
      <c r="AA765" s="40">
        <f t="shared" si="999"/>
        <v>0.0004639753883</v>
      </c>
      <c r="AB765" s="41">
        <f t="shared" si="1000"/>
        <v>0.001353261549</v>
      </c>
      <c r="AC765" s="42">
        <f t="shared" si="1001"/>
        <v>27.8385233</v>
      </c>
      <c r="AD765" s="42">
        <f t="shared" si="1002"/>
        <v>16473.18839</v>
      </c>
      <c r="AE765" s="43">
        <f t="shared" si="1003"/>
        <v>216472.3572</v>
      </c>
      <c r="AF765" s="44">
        <f t="shared" si="1004"/>
        <v>11599.38471</v>
      </c>
      <c r="AG765" s="48">
        <f t="shared" si="1005"/>
        <v>38664.61569</v>
      </c>
      <c r="AH765" s="49">
        <f t="shared" si="1006"/>
        <v>50264.0004</v>
      </c>
    </row>
    <row r="766" ht="13.5" customHeight="1">
      <c r="A766" s="32" t="s">
        <v>125</v>
      </c>
      <c r="B766" s="51">
        <v>0.021</v>
      </c>
      <c r="C766" s="12">
        <f t="shared" si="988"/>
        <v>0.0002626247468</v>
      </c>
      <c r="D766" s="12">
        <v>0.0264</v>
      </c>
      <c r="E766" s="39">
        <v>18.0</v>
      </c>
      <c r="F766" s="40">
        <v>48.0</v>
      </c>
      <c r="G766" s="41">
        <v>180.0</v>
      </c>
      <c r="H766" s="42">
        <v>0.0064</v>
      </c>
      <c r="I766" s="42">
        <v>0.17932592590000002</v>
      </c>
      <c r="J766" s="43">
        <v>1.857</v>
      </c>
      <c r="K766" s="44">
        <v>0.3</v>
      </c>
      <c r="L766" s="45">
        <v>10.0</v>
      </c>
      <c r="M766" s="46">
        <v>15.0</v>
      </c>
      <c r="N766" s="35"/>
      <c r="O766" s="39">
        <f t="shared" si="989"/>
        <v>0.0000001247992797</v>
      </c>
      <c r="P766" s="40">
        <f t="shared" si="990"/>
        <v>0.0000003327980791</v>
      </c>
      <c r="Q766" s="41">
        <f t="shared" si="991"/>
        <v>0.000001247992797</v>
      </c>
      <c r="R766" s="42">
        <f t="shared" si="992"/>
        <v>0.159743078</v>
      </c>
      <c r="S766" s="42">
        <f t="shared" si="993"/>
        <v>4.475949275</v>
      </c>
      <c r="T766" s="43">
        <f t="shared" si="994"/>
        <v>46.35045246</v>
      </c>
      <c r="U766" s="44">
        <f t="shared" si="995"/>
        <v>2.079987994</v>
      </c>
      <c r="V766" s="48">
        <f t="shared" si="996"/>
        <v>69.33293314</v>
      </c>
      <c r="W766" s="49">
        <f t="shared" si="997"/>
        <v>103.9993997</v>
      </c>
      <c r="X766" s="35"/>
      <c r="Y766" s="12">
        <v>71.9</v>
      </c>
      <c r="Z766" s="39">
        <f t="shared" si="998"/>
        <v>0.0003398889472</v>
      </c>
      <c r="AA766" s="40">
        <f t="shared" si="999"/>
        <v>0.000906370526</v>
      </c>
      <c r="AB766" s="41">
        <f t="shared" si="1000"/>
        <v>0.003398889472</v>
      </c>
      <c r="AC766" s="42">
        <f t="shared" si="1001"/>
        <v>435.0578525</v>
      </c>
      <c r="AD766" s="42">
        <f t="shared" si="1002"/>
        <v>12190.18003</v>
      </c>
      <c r="AE766" s="43">
        <f t="shared" si="1003"/>
        <v>126234.755</v>
      </c>
      <c r="AF766" s="44">
        <f t="shared" si="1004"/>
        <v>5664.815787</v>
      </c>
      <c r="AG766" s="48">
        <f t="shared" si="1005"/>
        <v>188827.1929</v>
      </c>
      <c r="AH766" s="49">
        <f t="shared" si="1006"/>
        <v>283240.7894</v>
      </c>
    </row>
    <row r="767" ht="13.5" customHeight="1">
      <c r="A767" s="32" t="s">
        <v>126</v>
      </c>
      <c r="B767" s="51">
        <v>0.0</v>
      </c>
      <c r="C767" s="12">
        <f t="shared" si="988"/>
        <v>0</v>
      </c>
      <c r="D767" s="12">
        <v>0.0264</v>
      </c>
      <c r="E767" s="39">
        <v>6.0</v>
      </c>
      <c r="F767" s="40">
        <v>38.0</v>
      </c>
      <c r="G767" s="41">
        <v>79.0</v>
      </c>
      <c r="H767" s="42">
        <v>0.0073</v>
      </c>
      <c r="I767" s="42">
        <v>0.4548123288</v>
      </c>
      <c r="J767" s="43">
        <v>2.313</v>
      </c>
      <c r="K767" s="44">
        <v>0.3</v>
      </c>
      <c r="L767" s="45">
        <v>2.5</v>
      </c>
      <c r="M767" s="46">
        <v>5.1</v>
      </c>
      <c r="N767" s="35"/>
      <c r="O767" s="39">
        <f t="shared" si="989"/>
        <v>0</v>
      </c>
      <c r="P767" s="40">
        <f t="shared" si="990"/>
        <v>0</v>
      </c>
      <c r="Q767" s="41">
        <f t="shared" si="991"/>
        <v>0</v>
      </c>
      <c r="R767" s="42">
        <f t="shared" si="992"/>
        <v>0</v>
      </c>
      <c r="S767" s="42">
        <f t="shared" si="993"/>
        <v>0</v>
      </c>
      <c r="T767" s="43">
        <f t="shared" si="994"/>
        <v>0</v>
      </c>
      <c r="U767" s="44">
        <f t="shared" si="995"/>
        <v>0</v>
      </c>
      <c r="V767" s="48">
        <f t="shared" si="996"/>
        <v>0</v>
      </c>
      <c r="W767" s="49">
        <f t="shared" si="997"/>
        <v>0</v>
      </c>
      <c r="X767" s="35"/>
      <c r="Y767" s="12">
        <v>71.9</v>
      </c>
      <c r="Z767" s="39">
        <f t="shared" si="998"/>
        <v>0</v>
      </c>
      <c r="AA767" s="40">
        <f t="shared" si="999"/>
        <v>0</v>
      </c>
      <c r="AB767" s="41">
        <f t="shared" si="1000"/>
        <v>0</v>
      </c>
      <c r="AC767" s="42">
        <f t="shared" si="1001"/>
        <v>0</v>
      </c>
      <c r="AD767" s="42">
        <f t="shared" si="1002"/>
        <v>0</v>
      </c>
      <c r="AE767" s="43">
        <f t="shared" si="1003"/>
        <v>0</v>
      </c>
      <c r="AF767" s="44">
        <f t="shared" si="1004"/>
        <v>0</v>
      </c>
      <c r="AG767" s="48">
        <f t="shared" si="1005"/>
        <v>0</v>
      </c>
      <c r="AH767" s="49">
        <f t="shared" si="1006"/>
        <v>0</v>
      </c>
    </row>
    <row r="768" ht="13.5" customHeight="1">
      <c r="A768" s="32" t="s">
        <v>127</v>
      </c>
      <c r="B768" s="51">
        <v>0.0</v>
      </c>
      <c r="C768" s="12">
        <f t="shared" si="988"/>
        <v>0</v>
      </c>
      <c r="D768" s="12">
        <v>0.0264</v>
      </c>
      <c r="E768" s="52">
        <v>8.8</v>
      </c>
      <c r="F768" s="53">
        <v>27.0</v>
      </c>
      <c r="G768" s="54">
        <v>63.0</v>
      </c>
      <c r="H768" s="55">
        <v>0.118</v>
      </c>
      <c r="I768" s="55">
        <v>0.9284059041</v>
      </c>
      <c r="J768" s="56">
        <v>3.734</v>
      </c>
      <c r="K768" s="57">
        <v>7.8</v>
      </c>
      <c r="L768" s="58">
        <v>15.0</v>
      </c>
      <c r="M768" s="59">
        <v>19.3</v>
      </c>
      <c r="N768" s="35"/>
      <c r="O768" s="39">
        <f t="shared" si="989"/>
        <v>0</v>
      </c>
      <c r="P768" s="40">
        <f t="shared" si="990"/>
        <v>0</v>
      </c>
      <c r="Q768" s="41">
        <f t="shared" si="991"/>
        <v>0</v>
      </c>
      <c r="R768" s="42">
        <f t="shared" si="992"/>
        <v>0</v>
      </c>
      <c r="S768" s="42">
        <f t="shared" si="993"/>
        <v>0</v>
      </c>
      <c r="T768" s="43">
        <f t="shared" si="994"/>
        <v>0</v>
      </c>
      <c r="U768" s="44">
        <f t="shared" si="995"/>
        <v>0</v>
      </c>
      <c r="V768" s="48">
        <f t="shared" si="996"/>
        <v>0</v>
      </c>
      <c r="W768" s="49">
        <f t="shared" si="997"/>
        <v>0</v>
      </c>
      <c r="X768" s="35"/>
      <c r="Y768" s="12">
        <v>71.9</v>
      </c>
      <c r="Z768" s="39">
        <f t="shared" si="998"/>
        <v>0</v>
      </c>
      <c r="AA768" s="40">
        <f t="shared" si="999"/>
        <v>0</v>
      </c>
      <c r="AB768" s="41">
        <f t="shared" si="1000"/>
        <v>0</v>
      </c>
      <c r="AC768" s="42">
        <f t="shared" si="1001"/>
        <v>0</v>
      </c>
      <c r="AD768" s="42">
        <f t="shared" si="1002"/>
        <v>0</v>
      </c>
      <c r="AE768" s="43">
        <f t="shared" si="1003"/>
        <v>0</v>
      </c>
      <c r="AF768" s="44">
        <f t="shared" si="1004"/>
        <v>0</v>
      </c>
      <c r="AG768" s="48">
        <f t="shared" si="1005"/>
        <v>0</v>
      </c>
      <c r="AH768" s="49">
        <f t="shared" si="1006"/>
        <v>0</v>
      </c>
    </row>
    <row r="769" ht="13.5" customHeight="1">
      <c r="A769" s="60" t="s">
        <v>90</v>
      </c>
      <c r="B769" s="61">
        <f>SUM(B758:B768)</f>
        <v>79.962</v>
      </c>
      <c r="C769" s="12"/>
      <c r="D769" s="60"/>
      <c r="E769" s="60"/>
      <c r="F769" s="60"/>
      <c r="G769" s="60"/>
      <c r="H769" s="60"/>
      <c r="I769" s="60"/>
      <c r="J769" s="60"/>
      <c r="K769" s="60"/>
      <c r="L769" s="60"/>
      <c r="M769" s="60"/>
      <c r="N769" s="60"/>
      <c r="O769" s="61">
        <f t="shared" ref="O769:W769" si="1007">SUM(O758:O768)</f>
        <v>0.003274016988</v>
      </c>
      <c r="P769" s="61">
        <f t="shared" si="1007"/>
        <v>0.004239310693</v>
      </c>
      <c r="Q769" s="61">
        <f t="shared" si="1007"/>
        <v>0.04826417381</v>
      </c>
      <c r="R769" s="61">
        <f t="shared" si="1007"/>
        <v>58100.65408</v>
      </c>
      <c r="S769" s="61">
        <f t="shared" si="1007"/>
        <v>740531.6927</v>
      </c>
      <c r="T769" s="61">
        <f t="shared" si="1007"/>
        <v>60838485.15</v>
      </c>
      <c r="U769" s="61">
        <f t="shared" si="1007"/>
        <v>72322.20605</v>
      </c>
      <c r="V769" s="61">
        <f t="shared" si="1007"/>
        <v>447216.832</v>
      </c>
      <c r="W769" s="61">
        <f t="shared" si="1007"/>
        <v>751239.928</v>
      </c>
      <c r="X769" s="60"/>
      <c r="Y769" s="35"/>
      <c r="Z769" s="61">
        <f t="shared" ref="Z769:AH769" si="1008">SUM(Z758:Z768)</f>
        <v>8.916735661</v>
      </c>
      <c r="AA769" s="61">
        <f t="shared" si="1008"/>
        <v>11.54569844</v>
      </c>
      <c r="AB769" s="61">
        <f t="shared" si="1008"/>
        <v>131.4467461</v>
      </c>
      <c r="AC769" s="61">
        <f t="shared" si="1008"/>
        <v>158236251.1</v>
      </c>
      <c r="AD769" s="61">
        <f t="shared" si="1008"/>
        <v>2016826845</v>
      </c>
      <c r="AE769" s="61">
        <f t="shared" si="1008"/>
        <v>165692692506</v>
      </c>
      <c r="AF769" s="61">
        <f t="shared" si="1008"/>
        <v>196968432.4</v>
      </c>
      <c r="AG769" s="61">
        <f t="shared" si="1008"/>
        <v>1217988266</v>
      </c>
      <c r="AH769" s="61">
        <f t="shared" si="1008"/>
        <v>2045990561</v>
      </c>
    </row>
    <row r="770" ht="13.5" customHeight="1">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c r="AA770" s="35"/>
      <c r="AB770" s="35"/>
      <c r="AC770" s="35"/>
      <c r="AD770" s="35"/>
      <c r="AE770" s="35"/>
      <c r="AF770" s="35"/>
      <c r="AG770" s="35"/>
      <c r="AH770" s="35"/>
    </row>
    <row r="771" ht="13.5" customHeight="1">
      <c r="A771" s="64" t="s">
        <v>63</v>
      </c>
      <c r="B771" s="35"/>
      <c r="C771" s="12"/>
      <c r="D771" s="12"/>
      <c r="E771" s="35"/>
      <c r="F771" s="35"/>
      <c r="G771" s="35"/>
      <c r="H771" s="35"/>
      <c r="I771" s="35"/>
      <c r="J771" s="35"/>
      <c r="K771" s="35"/>
      <c r="L771" s="35"/>
      <c r="M771" s="35"/>
      <c r="N771" s="35"/>
      <c r="O771" s="35"/>
      <c r="P771" s="35"/>
      <c r="Q771" s="35"/>
      <c r="R771" s="35"/>
      <c r="S771" s="35"/>
      <c r="T771" s="35"/>
      <c r="U771" s="35"/>
      <c r="V771" s="35"/>
      <c r="W771" s="35"/>
      <c r="X771" s="35"/>
      <c r="Y771" s="35"/>
      <c r="Z771" s="35"/>
      <c r="AA771" s="35"/>
      <c r="AB771" s="35"/>
      <c r="AC771" s="35"/>
      <c r="AD771" s="35"/>
      <c r="AE771" s="35"/>
      <c r="AF771" s="35"/>
      <c r="AG771" s="35"/>
      <c r="AH771" s="35"/>
    </row>
    <row r="772" ht="13.5" customHeight="1">
      <c r="A772" s="12" t="s">
        <v>105</v>
      </c>
      <c r="C772" s="12"/>
      <c r="D772" s="12"/>
      <c r="E772" s="36" t="s">
        <v>129</v>
      </c>
      <c r="F772" s="3"/>
      <c r="G772" s="4"/>
      <c r="H772" s="37" t="s">
        <v>130</v>
      </c>
      <c r="I772" s="3"/>
      <c r="J772" s="4"/>
      <c r="K772" s="38" t="s">
        <v>131</v>
      </c>
      <c r="L772" s="3"/>
      <c r="M772" s="4"/>
      <c r="N772" s="35"/>
      <c r="O772" s="36" t="s">
        <v>110</v>
      </c>
      <c r="P772" s="3"/>
      <c r="Q772" s="4"/>
      <c r="R772" s="37" t="s">
        <v>111</v>
      </c>
      <c r="S772" s="3"/>
      <c r="T772" s="4"/>
      <c r="U772" s="38" t="s">
        <v>112</v>
      </c>
      <c r="V772" s="3"/>
      <c r="W772" s="4"/>
      <c r="X772" s="35"/>
      <c r="Y772" s="35"/>
      <c r="Z772" s="36" t="s">
        <v>110</v>
      </c>
      <c r="AA772" s="3"/>
      <c r="AB772" s="4"/>
      <c r="AC772" s="37" t="s">
        <v>111</v>
      </c>
      <c r="AD772" s="3"/>
      <c r="AE772" s="4"/>
      <c r="AF772" s="38" t="s">
        <v>112</v>
      </c>
      <c r="AG772" s="3"/>
      <c r="AH772" s="4"/>
    </row>
    <row r="773" ht="13.5" customHeight="1">
      <c r="A773" s="12" t="s">
        <v>94</v>
      </c>
      <c r="B773" s="12" t="s">
        <v>114</v>
      </c>
      <c r="C773" s="12" t="s">
        <v>115</v>
      </c>
      <c r="D773" s="12"/>
      <c r="E773" s="39" t="s">
        <v>12</v>
      </c>
      <c r="F773" s="40" t="s">
        <v>13</v>
      </c>
      <c r="G773" s="41" t="s">
        <v>14</v>
      </c>
      <c r="H773" s="42" t="s">
        <v>12</v>
      </c>
      <c r="I773" s="42" t="s">
        <v>13</v>
      </c>
      <c r="J773" s="43" t="s">
        <v>14</v>
      </c>
      <c r="K773" s="44" t="s">
        <v>12</v>
      </c>
      <c r="L773" s="45" t="s">
        <v>116</v>
      </c>
      <c r="M773" s="46" t="s">
        <v>14</v>
      </c>
      <c r="N773" s="35"/>
      <c r="O773" s="39" t="s">
        <v>12</v>
      </c>
      <c r="P773" s="40" t="s">
        <v>13</v>
      </c>
      <c r="Q773" s="41" t="s">
        <v>14</v>
      </c>
      <c r="R773" s="42" t="s">
        <v>12</v>
      </c>
      <c r="S773" s="42" t="s">
        <v>13</v>
      </c>
      <c r="T773" s="43" t="s">
        <v>14</v>
      </c>
      <c r="U773" s="44" t="s">
        <v>12</v>
      </c>
      <c r="V773" s="45" t="s">
        <v>116</v>
      </c>
      <c r="W773" s="46" t="s">
        <v>14</v>
      </c>
      <c r="X773" s="35"/>
      <c r="Y773" s="35"/>
      <c r="Z773" s="39" t="s">
        <v>12</v>
      </c>
      <c r="AA773" s="40" t="s">
        <v>13</v>
      </c>
      <c r="AB773" s="41" t="s">
        <v>14</v>
      </c>
      <c r="AC773" s="42" t="s">
        <v>12</v>
      </c>
      <c r="AD773" s="42" t="s">
        <v>13</v>
      </c>
      <c r="AE773" s="43" t="s">
        <v>14</v>
      </c>
      <c r="AF773" s="44" t="s">
        <v>12</v>
      </c>
      <c r="AG773" s="45" t="s">
        <v>116</v>
      </c>
      <c r="AH773" s="46" t="s">
        <v>14</v>
      </c>
    </row>
    <row r="774" ht="13.5" customHeight="1">
      <c r="A774" s="47" t="s">
        <v>117</v>
      </c>
      <c r="B774" s="51">
        <v>3.62</v>
      </c>
      <c r="C774" s="12">
        <f t="shared" ref="C774:C784" si="1009">B774/$B$785</f>
        <v>0.05360421726</v>
      </c>
      <c r="D774" s="12">
        <v>0.0264</v>
      </c>
      <c r="E774" s="39">
        <v>740.0</v>
      </c>
      <c r="F774" s="40">
        <v>820.0</v>
      </c>
      <c r="G774" s="41">
        <v>910.0</v>
      </c>
      <c r="H774" s="42">
        <v>0.079</v>
      </c>
      <c r="I774" s="42">
        <v>1.1480588235000002</v>
      </c>
      <c r="J774" s="43">
        <v>3.654</v>
      </c>
      <c r="K774" s="44">
        <v>0.2</v>
      </c>
      <c r="L774" s="48">
        <v>5.0</v>
      </c>
      <c r="M774" s="49">
        <v>15.0</v>
      </c>
      <c r="N774" s="35"/>
      <c r="O774" s="39">
        <f t="shared" ref="O774:O784" si="1010">C774*D774*E774*10^(-3)</f>
        <v>0.001047211988</v>
      </c>
      <c r="P774" s="40">
        <f t="shared" ref="P774:P784" si="1011">C774*D774*F774*10^(-3)</f>
        <v>0.001160424095</v>
      </c>
      <c r="Q774" s="41">
        <f t="shared" ref="Q774:Q784" si="1012">C774*D774*G774*10^(-3)</f>
        <v>0.001287787715</v>
      </c>
      <c r="R774" s="42">
        <f t="shared" ref="R774:R784" si="1013">(C774*D774*H774*3.6*10^(-3))*10^(9)</f>
        <v>402.4690399</v>
      </c>
      <c r="S774" s="42">
        <f t="shared" ref="S774:S784" si="1014">(C774*D774*I774*3.6*10^(-3))*10^(9)</f>
        <v>5848.837119</v>
      </c>
      <c r="T774" s="43">
        <f t="shared" ref="T774:T784" si="1015">(C774*D774*J774*3.6*10^(-3))*10^(9)</f>
        <v>18615.46673</v>
      </c>
      <c r="U774" s="44">
        <f t="shared" ref="U774:U784" si="1016">C774*D774*10^(-3)*K774*10^9</f>
        <v>283.0302671</v>
      </c>
      <c r="V774" s="48">
        <f t="shared" ref="V774:V784" si="1017">C774*D774*10^(-3)*L774*10^9</f>
        <v>7075.756678</v>
      </c>
      <c r="W774" s="49">
        <f t="shared" ref="W774:W784" si="1018">C774*D774*10^(-3)*M774*10^9</f>
        <v>21227.27003</v>
      </c>
      <c r="X774" s="35"/>
      <c r="Y774" s="12">
        <v>74.1</v>
      </c>
      <c r="Z774" s="39">
        <f t="shared" ref="Z774:Z784" si="1019">C774*Y774*E774*10^(-3)</f>
        <v>2.939333649</v>
      </c>
      <c r="AA774" s="40">
        <f t="shared" ref="AA774:AA784" si="1020">C774*Y774*F774*10^(-3)</f>
        <v>3.257099449</v>
      </c>
      <c r="AB774" s="41">
        <f t="shared" ref="AB774:AB784" si="1021">C774*Y774*G774*10^(-3)</f>
        <v>3.614585974</v>
      </c>
      <c r="AC774" s="42">
        <f t="shared" ref="AC774:AC784" si="1022">(C774*Y774*H774*3.6*10^(-3))*10^(9)</f>
        <v>1129657.419</v>
      </c>
      <c r="AD774" s="42">
        <f t="shared" ref="AD774:AD784" si="1023">(C774*Y774*I774*3.6*10^(-3))*10^(9)</f>
        <v>16416622.37</v>
      </c>
      <c r="AE774" s="43">
        <f t="shared" ref="AE774:AE784" si="1024">(C774*Y774*J774*3.6*10^(-3))*10^(9)</f>
        <v>52250230.48</v>
      </c>
      <c r="AF774" s="44">
        <f t="shared" ref="AF774:AF784" si="1025">C774*Y774*10^(-3)*K774*10^9</f>
        <v>794414.4998</v>
      </c>
      <c r="AG774" s="48">
        <f t="shared" ref="AG774:AG784" si="1026">C774*Y774*10^(-3)*L774*10^9</f>
        <v>19860362.49</v>
      </c>
      <c r="AH774" s="49">
        <f t="shared" ref="AH774:AH784" si="1027">C774*Y774*10^(-3)*M774*10^9</f>
        <v>59581087.48</v>
      </c>
    </row>
    <row r="775" ht="13.5" customHeight="1">
      <c r="A775" s="47" t="s">
        <v>118</v>
      </c>
      <c r="B775" s="51">
        <v>0.716</v>
      </c>
      <c r="C775" s="12">
        <f t="shared" si="1009"/>
        <v>0.01060238109</v>
      </c>
      <c r="D775" s="12">
        <v>0.0264</v>
      </c>
      <c r="E775" s="39">
        <v>657.0</v>
      </c>
      <c r="F775" s="40">
        <v>702.0</v>
      </c>
      <c r="G775" s="41">
        <v>866.0</v>
      </c>
      <c r="H775" s="42">
        <v>0.214</v>
      </c>
      <c r="I775" s="42">
        <v>0.82</v>
      </c>
      <c r="J775" s="43">
        <v>2.7439999999999998</v>
      </c>
      <c r="K775" s="44">
        <v>0.1</v>
      </c>
      <c r="L775" s="45">
        <v>0.4</v>
      </c>
      <c r="M775" s="46">
        <v>0.6</v>
      </c>
      <c r="N775" s="35"/>
      <c r="O775" s="39">
        <f t="shared" si="1010"/>
        <v>0.0001838961796</v>
      </c>
      <c r="P775" s="40">
        <f t="shared" si="1011"/>
        <v>0.0001964918083</v>
      </c>
      <c r="Q775" s="41">
        <f t="shared" si="1012"/>
        <v>0.0002423958775</v>
      </c>
      <c r="R775" s="42">
        <f t="shared" si="1013"/>
        <v>215.637164</v>
      </c>
      <c r="S775" s="42">
        <f t="shared" si="1014"/>
        <v>826.2732453</v>
      </c>
      <c r="T775" s="43">
        <f t="shared" si="1015"/>
        <v>2764.992421</v>
      </c>
      <c r="U775" s="44">
        <f t="shared" si="1016"/>
        <v>27.99028609</v>
      </c>
      <c r="V775" s="48">
        <f t="shared" si="1017"/>
        <v>111.9611443</v>
      </c>
      <c r="W775" s="49">
        <f t="shared" si="1018"/>
        <v>167.9417165</v>
      </c>
      <c r="X775" s="35"/>
      <c r="Y775" s="12">
        <v>74.1</v>
      </c>
      <c r="Z775" s="39">
        <f t="shared" si="1019"/>
        <v>0.5161631404</v>
      </c>
      <c r="AA775" s="40">
        <f t="shared" si="1020"/>
        <v>0.5515167802</v>
      </c>
      <c r="AB775" s="41">
        <f t="shared" si="1021"/>
        <v>0.6803611562</v>
      </c>
      <c r="AC775" s="42">
        <f t="shared" si="1022"/>
        <v>605254.3126</v>
      </c>
      <c r="AD775" s="42">
        <f t="shared" si="1023"/>
        <v>2319198.768</v>
      </c>
      <c r="AE775" s="43">
        <f t="shared" si="1024"/>
        <v>7760830.999</v>
      </c>
      <c r="AF775" s="44">
        <f t="shared" si="1025"/>
        <v>78563.6439</v>
      </c>
      <c r="AG775" s="48">
        <f t="shared" si="1026"/>
        <v>314254.5756</v>
      </c>
      <c r="AH775" s="49">
        <f t="shared" si="1027"/>
        <v>471381.8634</v>
      </c>
    </row>
    <row r="776" ht="13.5" customHeight="1">
      <c r="A776" s="47" t="s">
        <v>119</v>
      </c>
      <c r="B776" s="51">
        <v>9.918</v>
      </c>
      <c r="C776" s="12">
        <f t="shared" si="1009"/>
        <v>0.1468637091</v>
      </c>
      <c r="D776" s="12">
        <v>0.0264</v>
      </c>
      <c r="E776" s="39">
        <v>410.0</v>
      </c>
      <c r="F776" s="40">
        <v>490.0</v>
      </c>
      <c r="G776" s="41">
        <v>650.0</v>
      </c>
      <c r="H776" s="42">
        <v>0.076</v>
      </c>
      <c r="I776" s="42">
        <v>0.5820000000000001</v>
      </c>
      <c r="J776" s="43">
        <v>2.794</v>
      </c>
      <c r="K776" s="44">
        <v>0.1</v>
      </c>
      <c r="L776" s="45">
        <v>0.2</v>
      </c>
      <c r="M776" s="46">
        <v>1.0</v>
      </c>
      <c r="N776" s="35"/>
      <c r="O776" s="39">
        <f t="shared" si="1010"/>
        <v>0.001589652787</v>
      </c>
      <c r="P776" s="40">
        <f t="shared" si="1011"/>
        <v>0.00189982894</v>
      </c>
      <c r="Q776" s="41">
        <f t="shared" si="1012"/>
        <v>0.002520181247</v>
      </c>
      <c r="R776" s="42">
        <f t="shared" si="1013"/>
        <v>1060.802445</v>
      </c>
      <c r="S776" s="42">
        <f t="shared" si="1014"/>
        <v>8123.513461</v>
      </c>
      <c r="T776" s="43">
        <f t="shared" si="1015"/>
        <v>38998.44778</v>
      </c>
      <c r="U776" s="44">
        <f t="shared" si="1016"/>
        <v>387.7201919</v>
      </c>
      <c r="V776" s="48">
        <f t="shared" si="1017"/>
        <v>775.4403838</v>
      </c>
      <c r="W776" s="49">
        <f t="shared" si="1018"/>
        <v>3877.201919</v>
      </c>
      <c r="X776" s="35"/>
      <c r="Y776" s="12">
        <v>74.1</v>
      </c>
      <c r="Z776" s="39">
        <f t="shared" si="1019"/>
        <v>4.461866345</v>
      </c>
      <c r="AA776" s="40">
        <f t="shared" si="1020"/>
        <v>5.332474412</v>
      </c>
      <c r="AB776" s="41">
        <f t="shared" si="1021"/>
        <v>7.073690547</v>
      </c>
      <c r="AC776" s="42">
        <f t="shared" si="1022"/>
        <v>2977479.59</v>
      </c>
      <c r="AD776" s="42">
        <f t="shared" si="1023"/>
        <v>22801225.28</v>
      </c>
      <c r="AE776" s="43">
        <f t="shared" si="1024"/>
        <v>109461552.3</v>
      </c>
      <c r="AF776" s="44">
        <f t="shared" si="1025"/>
        <v>1088260.084</v>
      </c>
      <c r="AG776" s="48">
        <f t="shared" si="1026"/>
        <v>2176520.168</v>
      </c>
      <c r="AH776" s="49">
        <f t="shared" si="1027"/>
        <v>10882600.84</v>
      </c>
    </row>
    <row r="777" ht="13.5" customHeight="1">
      <c r="A777" s="47" t="s">
        <v>120</v>
      </c>
      <c r="B777" s="51">
        <v>0.0</v>
      </c>
      <c r="C777" s="12">
        <f t="shared" si="1009"/>
        <v>0</v>
      </c>
      <c r="D777" s="12">
        <v>0.0264</v>
      </c>
      <c r="E777" s="39">
        <v>3.7</v>
      </c>
      <c r="F777" s="40">
        <v>12.0</v>
      </c>
      <c r="G777" s="41">
        <v>110.0</v>
      </c>
      <c r="H777" s="42">
        <v>0.018</v>
      </c>
      <c r="I777" s="42">
        <v>0.2478118532</v>
      </c>
      <c r="J777" s="43">
        <v>3.004</v>
      </c>
      <c r="K777" s="44">
        <v>0.1</v>
      </c>
      <c r="L777" s="45">
        <v>0.1</v>
      </c>
      <c r="M777" s="46">
        <v>1.0</v>
      </c>
      <c r="N777" s="35"/>
      <c r="O777" s="39">
        <f t="shared" si="1010"/>
        <v>0</v>
      </c>
      <c r="P777" s="40">
        <f t="shared" si="1011"/>
        <v>0</v>
      </c>
      <c r="Q777" s="41">
        <f t="shared" si="1012"/>
        <v>0</v>
      </c>
      <c r="R777" s="42">
        <f t="shared" si="1013"/>
        <v>0</v>
      </c>
      <c r="S777" s="42">
        <f t="shared" si="1014"/>
        <v>0</v>
      </c>
      <c r="T777" s="43">
        <f t="shared" si="1015"/>
        <v>0</v>
      </c>
      <c r="U777" s="44">
        <f t="shared" si="1016"/>
        <v>0</v>
      </c>
      <c r="V777" s="48">
        <f t="shared" si="1017"/>
        <v>0</v>
      </c>
      <c r="W777" s="49">
        <f t="shared" si="1018"/>
        <v>0</v>
      </c>
      <c r="X777" s="35"/>
      <c r="Y777" s="12">
        <v>74.1</v>
      </c>
      <c r="Z777" s="39">
        <f t="shared" si="1019"/>
        <v>0</v>
      </c>
      <c r="AA777" s="40">
        <f t="shared" si="1020"/>
        <v>0</v>
      </c>
      <c r="AB777" s="41">
        <f t="shared" si="1021"/>
        <v>0</v>
      </c>
      <c r="AC777" s="42">
        <f t="shared" si="1022"/>
        <v>0</v>
      </c>
      <c r="AD777" s="42">
        <f t="shared" si="1023"/>
        <v>0</v>
      </c>
      <c r="AE777" s="43">
        <f t="shared" si="1024"/>
        <v>0</v>
      </c>
      <c r="AF777" s="44">
        <f t="shared" si="1025"/>
        <v>0</v>
      </c>
      <c r="AG777" s="48">
        <f t="shared" si="1026"/>
        <v>0</v>
      </c>
      <c r="AH777" s="49">
        <f t="shared" si="1027"/>
        <v>0</v>
      </c>
    </row>
    <row r="778" ht="13.5" customHeight="1">
      <c r="A778" s="47" t="s">
        <v>121</v>
      </c>
      <c r="B778" s="51">
        <v>41.216</v>
      </c>
      <c r="C778" s="12">
        <f t="shared" si="1009"/>
        <v>0.6103180714</v>
      </c>
      <c r="D778" s="12">
        <v>0.0264</v>
      </c>
      <c r="E778" s="39">
        <v>1.0</v>
      </c>
      <c r="F778" s="40">
        <v>24.0</v>
      </c>
      <c r="G778" s="41">
        <v>2200.0</v>
      </c>
      <c r="H778" s="42">
        <v>0.3</v>
      </c>
      <c r="I778" s="42">
        <v>9.305266939500001</v>
      </c>
      <c r="J778" s="43">
        <v>851.554</v>
      </c>
      <c r="K778" s="44">
        <v>3.3</v>
      </c>
      <c r="L778" s="48">
        <v>10.0</v>
      </c>
      <c r="M778" s="49">
        <v>16.9</v>
      </c>
      <c r="N778" s="35"/>
      <c r="O778" s="39">
        <f t="shared" si="1010"/>
        <v>0.00001611239709</v>
      </c>
      <c r="P778" s="40">
        <f t="shared" si="1011"/>
        <v>0.0003866975301</v>
      </c>
      <c r="Q778" s="41">
        <f t="shared" si="1012"/>
        <v>0.03544727359</v>
      </c>
      <c r="R778" s="42">
        <f t="shared" si="1013"/>
        <v>17401.38885</v>
      </c>
      <c r="S778" s="42">
        <f t="shared" si="1014"/>
        <v>539748.5613</v>
      </c>
      <c r="T778" s="43">
        <f t="shared" si="1015"/>
        <v>49394074.28</v>
      </c>
      <c r="U778" s="44">
        <f t="shared" si="1016"/>
        <v>53170.91038</v>
      </c>
      <c r="V778" s="48">
        <f t="shared" si="1017"/>
        <v>161123.9709</v>
      </c>
      <c r="W778" s="49">
        <f t="shared" si="1018"/>
        <v>272299.5108</v>
      </c>
      <c r="X778" s="35"/>
      <c r="Y778" s="12">
        <v>74.1</v>
      </c>
      <c r="Z778" s="39">
        <f t="shared" si="1019"/>
        <v>0.04522456909</v>
      </c>
      <c r="AA778" s="40">
        <f t="shared" si="1020"/>
        <v>1.085389658</v>
      </c>
      <c r="AB778" s="41">
        <f t="shared" si="1021"/>
        <v>99.494052</v>
      </c>
      <c r="AC778" s="42">
        <f t="shared" si="1022"/>
        <v>48842534.62</v>
      </c>
      <c r="AD778" s="42">
        <f t="shared" si="1023"/>
        <v>1514976075</v>
      </c>
      <c r="AE778" s="43">
        <f t="shared" si="1024"/>
        <v>138640185754</v>
      </c>
      <c r="AF778" s="44">
        <f t="shared" si="1025"/>
        <v>149241078</v>
      </c>
      <c r="AG778" s="48">
        <f t="shared" si="1026"/>
        <v>452245690.9</v>
      </c>
      <c r="AH778" s="49">
        <f t="shared" si="1027"/>
        <v>764295217.7</v>
      </c>
    </row>
    <row r="779" ht="13.5" customHeight="1">
      <c r="A779" s="47" t="s">
        <v>122</v>
      </c>
      <c r="B779" s="51">
        <v>4.594</v>
      </c>
      <c r="C779" s="12">
        <f t="shared" si="1009"/>
        <v>0.06802700942</v>
      </c>
      <c r="D779" s="12">
        <v>0.0264</v>
      </c>
      <c r="E779" s="39">
        <v>130.0</v>
      </c>
      <c r="F779" s="40">
        <v>230.0</v>
      </c>
      <c r="G779" s="50">
        <v>420.0</v>
      </c>
      <c r="H779" s="42">
        <v>20.0</v>
      </c>
      <c r="I779" s="42">
        <v>35.2904137931</v>
      </c>
      <c r="J779" s="43">
        <v>65.554</v>
      </c>
      <c r="K779" s="44">
        <v>13.0</v>
      </c>
      <c r="L779" s="48">
        <v>500.0</v>
      </c>
      <c r="M779" s="49">
        <v>810.0</v>
      </c>
      <c r="N779" s="35"/>
      <c r="O779" s="39">
        <f t="shared" si="1010"/>
        <v>0.0002334686963</v>
      </c>
      <c r="P779" s="40">
        <f t="shared" si="1011"/>
        <v>0.0004130600012</v>
      </c>
      <c r="Q779" s="41">
        <f t="shared" si="1012"/>
        <v>0.0007542834804</v>
      </c>
      <c r="R779" s="42">
        <f t="shared" si="1013"/>
        <v>129305.7395</v>
      </c>
      <c r="S779" s="42">
        <f t="shared" si="1014"/>
        <v>228162.6526</v>
      </c>
      <c r="T779" s="43">
        <f t="shared" si="1015"/>
        <v>423825.4224</v>
      </c>
      <c r="U779" s="44">
        <f t="shared" si="1016"/>
        <v>23346.86963</v>
      </c>
      <c r="V779" s="48">
        <f t="shared" si="1017"/>
        <v>897956.5243</v>
      </c>
      <c r="W779" s="49">
        <f t="shared" si="1018"/>
        <v>1454689.569</v>
      </c>
      <c r="X779" s="35"/>
      <c r="Y779" s="12">
        <v>74.1</v>
      </c>
      <c r="Z779" s="39">
        <f t="shared" si="1019"/>
        <v>0.6553041817</v>
      </c>
      <c r="AA779" s="40">
        <f t="shared" si="1020"/>
        <v>1.159384322</v>
      </c>
      <c r="AB779" s="41">
        <f t="shared" si="1021"/>
        <v>2.117136587</v>
      </c>
      <c r="AC779" s="42">
        <f t="shared" si="1022"/>
        <v>362937700.6</v>
      </c>
      <c r="AD779" s="42">
        <f t="shared" si="1023"/>
        <v>640411081.8</v>
      </c>
      <c r="AE779" s="43">
        <f t="shared" si="1024"/>
        <v>1189600901</v>
      </c>
      <c r="AF779" s="44">
        <f t="shared" si="1025"/>
        <v>65530418.17</v>
      </c>
      <c r="AG779" s="48">
        <f t="shared" si="1026"/>
        <v>2520400699</v>
      </c>
      <c r="AH779" s="49">
        <f t="shared" si="1027"/>
        <v>4083049132</v>
      </c>
    </row>
    <row r="780" ht="13.5" customHeight="1">
      <c r="A780" s="32" t="s">
        <v>123</v>
      </c>
      <c r="B780" s="51">
        <v>0.0</v>
      </c>
      <c r="C780" s="12">
        <f t="shared" si="1009"/>
        <v>0</v>
      </c>
      <c r="D780" s="12">
        <v>0.0264</v>
      </c>
      <c r="E780" s="39">
        <v>7.0</v>
      </c>
      <c r="F780" s="40">
        <v>11.0</v>
      </c>
      <c r="G780" s="41">
        <v>56.0</v>
      </c>
      <c r="H780" s="42">
        <v>2.0E-4</v>
      </c>
      <c r="I780" s="42">
        <v>0.11828163270000001</v>
      </c>
      <c r="J780" s="43">
        <v>1.5552000000000001</v>
      </c>
      <c r="K780" s="44">
        <v>0.3</v>
      </c>
      <c r="L780" s="48">
        <v>1.0</v>
      </c>
      <c r="M780" s="49">
        <v>1.3</v>
      </c>
      <c r="N780" s="35"/>
      <c r="O780" s="39">
        <f t="shared" si="1010"/>
        <v>0</v>
      </c>
      <c r="P780" s="40">
        <f t="shared" si="1011"/>
        <v>0</v>
      </c>
      <c r="Q780" s="41">
        <f t="shared" si="1012"/>
        <v>0</v>
      </c>
      <c r="R780" s="42">
        <f t="shared" si="1013"/>
        <v>0</v>
      </c>
      <c r="S780" s="42">
        <f t="shared" si="1014"/>
        <v>0</v>
      </c>
      <c r="T780" s="43">
        <f t="shared" si="1015"/>
        <v>0</v>
      </c>
      <c r="U780" s="44">
        <f t="shared" si="1016"/>
        <v>0</v>
      </c>
      <c r="V780" s="48">
        <f t="shared" si="1017"/>
        <v>0</v>
      </c>
      <c r="W780" s="49">
        <f t="shared" si="1018"/>
        <v>0</v>
      </c>
      <c r="X780" s="35"/>
      <c r="Y780" s="12">
        <v>74.1</v>
      </c>
      <c r="Z780" s="39">
        <f t="shared" si="1019"/>
        <v>0</v>
      </c>
      <c r="AA780" s="40">
        <f t="shared" si="1020"/>
        <v>0</v>
      </c>
      <c r="AB780" s="41">
        <f t="shared" si="1021"/>
        <v>0</v>
      </c>
      <c r="AC780" s="42">
        <f t="shared" si="1022"/>
        <v>0</v>
      </c>
      <c r="AD780" s="42">
        <f t="shared" si="1023"/>
        <v>0</v>
      </c>
      <c r="AE780" s="43">
        <f t="shared" si="1024"/>
        <v>0</v>
      </c>
      <c r="AF780" s="44">
        <f t="shared" si="1025"/>
        <v>0</v>
      </c>
      <c r="AG780" s="48">
        <f t="shared" si="1026"/>
        <v>0</v>
      </c>
      <c r="AH780" s="49">
        <f t="shared" si="1027"/>
        <v>0</v>
      </c>
    </row>
    <row r="781" ht="13.5" customHeight="1">
      <c r="A781" s="32" t="s">
        <v>124</v>
      </c>
      <c r="B781" s="51">
        <v>6.03</v>
      </c>
      <c r="C781" s="12">
        <f t="shared" si="1009"/>
        <v>0.08929100278</v>
      </c>
      <c r="D781" s="12">
        <v>0.0264</v>
      </c>
      <c r="E781" s="39">
        <v>8.0</v>
      </c>
      <c r="F781" s="40">
        <v>12.0</v>
      </c>
      <c r="G781" s="41">
        <v>35.0</v>
      </c>
      <c r="H781" s="42">
        <v>2.0E-4</v>
      </c>
      <c r="I781" s="42">
        <v>0.11834814810000001</v>
      </c>
      <c r="J781" s="43">
        <v>1.5552000000000001</v>
      </c>
      <c r="K781" s="44">
        <v>0.3</v>
      </c>
      <c r="L781" s="48">
        <v>1.0</v>
      </c>
      <c r="M781" s="49">
        <v>1.3</v>
      </c>
      <c r="N781" s="35"/>
      <c r="O781" s="39">
        <f t="shared" si="1010"/>
        <v>0.00001885825979</v>
      </c>
      <c r="P781" s="40">
        <f t="shared" si="1011"/>
        <v>0.00002828738968</v>
      </c>
      <c r="Q781" s="41">
        <f t="shared" si="1012"/>
        <v>0.00008250488657</v>
      </c>
      <c r="R781" s="42">
        <f t="shared" si="1013"/>
        <v>1.697243381</v>
      </c>
      <c r="S781" s="42">
        <f t="shared" si="1014"/>
        <v>1004.328055</v>
      </c>
      <c r="T781" s="43">
        <f t="shared" si="1015"/>
        <v>13197.76453</v>
      </c>
      <c r="U781" s="44">
        <f t="shared" si="1016"/>
        <v>707.184742</v>
      </c>
      <c r="V781" s="48">
        <f t="shared" si="1017"/>
        <v>2357.282473</v>
      </c>
      <c r="W781" s="49">
        <f t="shared" si="1018"/>
        <v>3064.467216</v>
      </c>
      <c r="X781" s="35"/>
      <c r="Y781" s="12">
        <v>74.1</v>
      </c>
      <c r="Z781" s="39">
        <f t="shared" si="1019"/>
        <v>0.05293170645</v>
      </c>
      <c r="AA781" s="40">
        <f t="shared" si="1020"/>
        <v>0.07939755968</v>
      </c>
      <c r="AB781" s="41">
        <f t="shared" si="1021"/>
        <v>0.2315762157</v>
      </c>
      <c r="AC781" s="42">
        <f t="shared" si="1022"/>
        <v>4763.853581</v>
      </c>
      <c r="AD781" s="42">
        <f t="shared" si="1023"/>
        <v>2818966.245</v>
      </c>
      <c r="AE781" s="43">
        <f t="shared" si="1024"/>
        <v>37043725.44</v>
      </c>
      <c r="AF781" s="44">
        <f t="shared" si="1025"/>
        <v>1984938.992</v>
      </c>
      <c r="AG781" s="48">
        <f t="shared" si="1026"/>
        <v>6616463.306</v>
      </c>
      <c r="AH781" s="49">
        <f t="shared" si="1027"/>
        <v>8601402.298</v>
      </c>
    </row>
    <row r="782" ht="13.5" customHeight="1">
      <c r="A782" s="32" t="s">
        <v>125</v>
      </c>
      <c r="B782" s="51">
        <v>1.438</v>
      </c>
      <c r="C782" s="12">
        <f t="shared" si="1009"/>
        <v>0.02129360896</v>
      </c>
      <c r="D782" s="12">
        <v>0.0264</v>
      </c>
      <c r="E782" s="39">
        <v>18.0</v>
      </c>
      <c r="F782" s="40">
        <v>48.0</v>
      </c>
      <c r="G782" s="41">
        <v>180.0</v>
      </c>
      <c r="H782" s="42">
        <v>0.0064</v>
      </c>
      <c r="I782" s="42">
        <v>0.17932592590000002</v>
      </c>
      <c r="J782" s="43">
        <v>1.857</v>
      </c>
      <c r="K782" s="44">
        <v>0.3</v>
      </c>
      <c r="L782" s="45">
        <v>10.0</v>
      </c>
      <c r="M782" s="46">
        <v>15.0</v>
      </c>
      <c r="N782" s="35"/>
      <c r="O782" s="39">
        <f t="shared" si="1010"/>
        <v>0.00001011872298</v>
      </c>
      <c r="P782" s="40">
        <f t="shared" si="1011"/>
        <v>0.00002698326127</v>
      </c>
      <c r="Q782" s="41">
        <f t="shared" si="1012"/>
        <v>0.0001011872298</v>
      </c>
      <c r="R782" s="42">
        <f t="shared" si="1013"/>
        <v>12.95196541</v>
      </c>
      <c r="S782" s="42">
        <f t="shared" si="1014"/>
        <v>362.9098733</v>
      </c>
      <c r="T782" s="43">
        <f t="shared" si="1015"/>
        <v>3758.093713</v>
      </c>
      <c r="U782" s="44">
        <f t="shared" si="1016"/>
        <v>168.6453829</v>
      </c>
      <c r="V782" s="48">
        <f t="shared" si="1017"/>
        <v>5621.512764</v>
      </c>
      <c r="W782" s="49">
        <f t="shared" si="1018"/>
        <v>8432.269146</v>
      </c>
      <c r="X782" s="35"/>
      <c r="Y782" s="12">
        <v>74.1</v>
      </c>
      <c r="Z782" s="39">
        <f t="shared" si="1019"/>
        <v>0.02840141563</v>
      </c>
      <c r="AA782" s="40">
        <f t="shared" si="1020"/>
        <v>0.07573710833</v>
      </c>
      <c r="AB782" s="41">
        <f t="shared" si="1021"/>
        <v>0.2840141563</v>
      </c>
      <c r="AC782" s="42">
        <f t="shared" si="1022"/>
        <v>36353.812</v>
      </c>
      <c r="AD782" s="42">
        <f t="shared" si="1023"/>
        <v>1018622.031</v>
      </c>
      <c r="AE782" s="43">
        <f t="shared" si="1024"/>
        <v>10548285.76</v>
      </c>
      <c r="AF782" s="44">
        <f t="shared" si="1025"/>
        <v>473356.9271</v>
      </c>
      <c r="AG782" s="48">
        <f t="shared" si="1026"/>
        <v>15778564.24</v>
      </c>
      <c r="AH782" s="49">
        <f t="shared" si="1027"/>
        <v>23667846.35</v>
      </c>
    </row>
    <row r="783" ht="13.5" customHeight="1">
      <c r="A783" s="32" t="s">
        <v>126</v>
      </c>
      <c r="B783" s="51">
        <v>0.0</v>
      </c>
      <c r="C783" s="12">
        <f t="shared" si="1009"/>
        <v>0</v>
      </c>
      <c r="D783" s="12">
        <v>0.0264</v>
      </c>
      <c r="E783" s="39">
        <v>6.0</v>
      </c>
      <c r="F783" s="40">
        <v>38.0</v>
      </c>
      <c r="G783" s="41">
        <v>79.0</v>
      </c>
      <c r="H783" s="42">
        <v>0.0073</v>
      </c>
      <c r="I783" s="42">
        <v>0.4548123288</v>
      </c>
      <c r="J783" s="43">
        <v>2.313</v>
      </c>
      <c r="K783" s="44">
        <v>0.3</v>
      </c>
      <c r="L783" s="45">
        <v>2.5</v>
      </c>
      <c r="M783" s="46">
        <v>5.1</v>
      </c>
      <c r="N783" s="35"/>
      <c r="O783" s="39">
        <f t="shared" si="1010"/>
        <v>0</v>
      </c>
      <c r="P783" s="40">
        <f t="shared" si="1011"/>
        <v>0</v>
      </c>
      <c r="Q783" s="41">
        <f t="shared" si="1012"/>
        <v>0</v>
      </c>
      <c r="R783" s="42">
        <f t="shared" si="1013"/>
        <v>0</v>
      </c>
      <c r="S783" s="42">
        <f t="shared" si="1014"/>
        <v>0</v>
      </c>
      <c r="T783" s="43">
        <f t="shared" si="1015"/>
        <v>0</v>
      </c>
      <c r="U783" s="44">
        <f t="shared" si="1016"/>
        <v>0</v>
      </c>
      <c r="V783" s="48">
        <f t="shared" si="1017"/>
        <v>0</v>
      </c>
      <c r="W783" s="49">
        <f t="shared" si="1018"/>
        <v>0</v>
      </c>
      <c r="X783" s="35"/>
      <c r="Y783" s="12">
        <v>74.1</v>
      </c>
      <c r="Z783" s="39">
        <f t="shared" si="1019"/>
        <v>0</v>
      </c>
      <c r="AA783" s="40">
        <f t="shared" si="1020"/>
        <v>0</v>
      </c>
      <c r="AB783" s="41">
        <f t="shared" si="1021"/>
        <v>0</v>
      </c>
      <c r="AC783" s="42">
        <f t="shared" si="1022"/>
        <v>0</v>
      </c>
      <c r="AD783" s="42">
        <f t="shared" si="1023"/>
        <v>0</v>
      </c>
      <c r="AE783" s="43">
        <f t="shared" si="1024"/>
        <v>0</v>
      </c>
      <c r="AF783" s="44">
        <f t="shared" si="1025"/>
        <v>0</v>
      </c>
      <c r="AG783" s="48">
        <f t="shared" si="1026"/>
        <v>0</v>
      </c>
      <c r="AH783" s="49">
        <f t="shared" si="1027"/>
        <v>0</v>
      </c>
    </row>
    <row r="784" ht="13.5" customHeight="1">
      <c r="A784" s="32" t="s">
        <v>127</v>
      </c>
      <c r="B784" s="51">
        <v>0.0</v>
      </c>
      <c r="C784" s="12">
        <f t="shared" si="1009"/>
        <v>0</v>
      </c>
      <c r="D784" s="12">
        <v>0.0264</v>
      </c>
      <c r="E784" s="52">
        <v>8.8</v>
      </c>
      <c r="F784" s="53">
        <v>27.0</v>
      </c>
      <c r="G784" s="54">
        <v>63.0</v>
      </c>
      <c r="H784" s="55">
        <v>0.118</v>
      </c>
      <c r="I784" s="55">
        <v>0.9284059041</v>
      </c>
      <c r="J784" s="56">
        <v>3.734</v>
      </c>
      <c r="K784" s="57">
        <v>7.8</v>
      </c>
      <c r="L784" s="58">
        <v>15.0</v>
      </c>
      <c r="M784" s="59">
        <v>19.3</v>
      </c>
      <c r="N784" s="35"/>
      <c r="O784" s="39">
        <f t="shared" si="1010"/>
        <v>0</v>
      </c>
      <c r="P784" s="40">
        <f t="shared" si="1011"/>
        <v>0</v>
      </c>
      <c r="Q784" s="41">
        <f t="shared" si="1012"/>
        <v>0</v>
      </c>
      <c r="R784" s="42">
        <f t="shared" si="1013"/>
        <v>0</v>
      </c>
      <c r="S784" s="42">
        <f t="shared" si="1014"/>
        <v>0</v>
      </c>
      <c r="T784" s="43">
        <f t="shared" si="1015"/>
        <v>0</v>
      </c>
      <c r="U784" s="44">
        <f t="shared" si="1016"/>
        <v>0</v>
      </c>
      <c r="V784" s="48">
        <f t="shared" si="1017"/>
        <v>0</v>
      </c>
      <c r="W784" s="49">
        <f t="shared" si="1018"/>
        <v>0</v>
      </c>
      <c r="X784" s="35"/>
      <c r="Y784" s="12">
        <v>74.1</v>
      </c>
      <c r="Z784" s="39">
        <f t="shared" si="1019"/>
        <v>0</v>
      </c>
      <c r="AA784" s="40">
        <f t="shared" si="1020"/>
        <v>0</v>
      </c>
      <c r="AB784" s="41">
        <f t="shared" si="1021"/>
        <v>0</v>
      </c>
      <c r="AC784" s="42">
        <f t="shared" si="1022"/>
        <v>0</v>
      </c>
      <c r="AD784" s="42">
        <f t="shared" si="1023"/>
        <v>0</v>
      </c>
      <c r="AE784" s="43">
        <f t="shared" si="1024"/>
        <v>0</v>
      </c>
      <c r="AF784" s="44">
        <f t="shared" si="1025"/>
        <v>0</v>
      </c>
      <c r="AG784" s="48">
        <f t="shared" si="1026"/>
        <v>0</v>
      </c>
      <c r="AH784" s="49">
        <f t="shared" si="1027"/>
        <v>0</v>
      </c>
    </row>
    <row r="785" ht="13.5" customHeight="1">
      <c r="A785" s="60" t="s">
        <v>90</v>
      </c>
      <c r="B785" s="61">
        <f>SUM(B774:B784)</f>
        <v>67.532</v>
      </c>
      <c r="C785" s="60"/>
      <c r="D785" s="60"/>
      <c r="E785" s="60"/>
      <c r="F785" s="60"/>
      <c r="G785" s="60"/>
      <c r="H785" s="60"/>
      <c r="I785" s="60"/>
      <c r="J785" s="60"/>
      <c r="K785" s="60"/>
      <c r="L785" s="60"/>
      <c r="M785" s="60"/>
      <c r="N785" s="60"/>
      <c r="O785" s="61">
        <f t="shared" ref="O785:W785" si="1028">SUM(O774:O784)</f>
        <v>0.003099319031</v>
      </c>
      <c r="P785" s="61">
        <f t="shared" si="1028"/>
        <v>0.004111773026</v>
      </c>
      <c r="Q785" s="61">
        <f t="shared" si="1028"/>
        <v>0.04043561403</v>
      </c>
      <c r="R785" s="61">
        <f t="shared" si="1028"/>
        <v>148400.6862</v>
      </c>
      <c r="S785" s="61">
        <f t="shared" si="1028"/>
        <v>784077.0757</v>
      </c>
      <c r="T785" s="61">
        <f t="shared" si="1028"/>
        <v>49895234.46</v>
      </c>
      <c r="U785" s="61">
        <f t="shared" si="1028"/>
        <v>78092.35089</v>
      </c>
      <c r="V785" s="61">
        <f t="shared" si="1028"/>
        <v>1075022.449</v>
      </c>
      <c r="W785" s="61">
        <f t="shared" si="1028"/>
        <v>1763758.23</v>
      </c>
      <c r="X785" s="60"/>
      <c r="Y785" s="35"/>
      <c r="Z785" s="61">
        <f t="shared" ref="Z785:AH785" si="1029">SUM(Z774:Z784)</f>
        <v>8.699225007</v>
      </c>
      <c r="AA785" s="61">
        <f t="shared" si="1029"/>
        <v>11.54099929</v>
      </c>
      <c r="AB785" s="61">
        <f t="shared" si="1029"/>
        <v>113.4954166</v>
      </c>
      <c r="AC785" s="61">
        <f t="shared" si="1029"/>
        <v>416533744.3</v>
      </c>
      <c r="AD785" s="61">
        <f t="shared" si="1029"/>
        <v>2200761792</v>
      </c>
      <c r="AE785" s="61">
        <f t="shared" si="1029"/>
        <v>140046851281</v>
      </c>
      <c r="AF785" s="61">
        <f t="shared" si="1029"/>
        <v>219191030.3</v>
      </c>
      <c r="AG785" s="61">
        <f t="shared" si="1029"/>
        <v>3017392555</v>
      </c>
      <c r="AH785" s="61">
        <f t="shared" si="1029"/>
        <v>4950548669</v>
      </c>
    </row>
    <row r="786" ht="13.5" customHeight="1">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c r="AA786" s="35"/>
      <c r="AB786" s="35"/>
      <c r="AC786" s="35"/>
      <c r="AD786" s="35"/>
      <c r="AE786" s="35"/>
      <c r="AF786" s="35"/>
      <c r="AG786" s="35"/>
      <c r="AH786" s="35"/>
    </row>
    <row r="787" ht="13.5" customHeight="1">
      <c r="A787" s="64" t="s">
        <v>64</v>
      </c>
      <c r="B787" s="35"/>
      <c r="C787" s="12"/>
      <c r="D787" s="12"/>
      <c r="E787" s="35"/>
      <c r="F787" s="35"/>
      <c r="G787" s="35"/>
      <c r="H787" s="35"/>
      <c r="I787" s="35"/>
      <c r="J787" s="35"/>
      <c r="K787" s="35"/>
      <c r="L787" s="35"/>
      <c r="M787" s="35"/>
      <c r="N787" s="35"/>
      <c r="O787" s="35"/>
      <c r="P787" s="35"/>
      <c r="Q787" s="35"/>
      <c r="R787" s="35"/>
      <c r="S787" s="35"/>
      <c r="T787" s="35"/>
      <c r="U787" s="35"/>
      <c r="V787" s="35"/>
      <c r="W787" s="35"/>
      <c r="X787" s="35"/>
      <c r="Y787" s="35"/>
      <c r="Z787" s="35"/>
      <c r="AA787" s="35"/>
      <c r="AB787" s="35"/>
      <c r="AC787" s="35"/>
      <c r="AD787" s="35"/>
      <c r="AE787" s="35"/>
      <c r="AF787" s="35"/>
      <c r="AG787" s="35"/>
      <c r="AH787" s="35"/>
    </row>
    <row r="788" ht="13.5" customHeight="1">
      <c r="A788" s="12" t="s">
        <v>105</v>
      </c>
      <c r="C788" s="12"/>
      <c r="D788" s="12"/>
      <c r="E788" s="36" t="s">
        <v>129</v>
      </c>
      <c r="F788" s="3"/>
      <c r="G788" s="4"/>
      <c r="H788" s="37" t="s">
        <v>130</v>
      </c>
      <c r="I788" s="3"/>
      <c r="J788" s="4"/>
      <c r="K788" s="38" t="s">
        <v>131</v>
      </c>
      <c r="L788" s="3"/>
      <c r="M788" s="4"/>
      <c r="N788" s="35"/>
      <c r="O788" s="36" t="s">
        <v>110</v>
      </c>
      <c r="P788" s="3"/>
      <c r="Q788" s="4"/>
      <c r="R788" s="37" t="s">
        <v>111</v>
      </c>
      <c r="S788" s="3"/>
      <c r="T788" s="4"/>
      <c r="U788" s="38" t="s">
        <v>112</v>
      </c>
      <c r="V788" s="3"/>
      <c r="W788" s="4"/>
      <c r="X788" s="35"/>
      <c r="Y788" s="35"/>
      <c r="Z788" s="36" t="s">
        <v>110</v>
      </c>
      <c r="AA788" s="3"/>
      <c r="AB788" s="4"/>
      <c r="AC788" s="37" t="s">
        <v>111</v>
      </c>
      <c r="AD788" s="3"/>
      <c r="AE788" s="4"/>
      <c r="AF788" s="38" t="s">
        <v>112</v>
      </c>
      <c r="AG788" s="3"/>
      <c r="AH788" s="4"/>
    </row>
    <row r="789" ht="13.5" customHeight="1">
      <c r="A789" s="12" t="s">
        <v>94</v>
      </c>
      <c r="B789" s="12" t="s">
        <v>114</v>
      </c>
      <c r="C789" s="12" t="s">
        <v>115</v>
      </c>
      <c r="D789" s="12"/>
      <c r="E789" s="39" t="s">
        <v>12</v>
      </c>
      <c r="F789" s="40" t="s">
        <v>13</v>
      </c>
      <c r="G789" s="41" t="s">
        <v>14</v>
      </c>
      <c r="H789" s="42" t="s">
        <v>12</v>
      </c>
      <c r="I789" s="42" t="s">
        <v>13</v>
      </c>
      <c r="J789" s="43" t="s">
        <v>14</v>
      </c>
      <c r="K789" s="44" t="s">
        <v>12</v>
      </c>
      <c r="L789" s="45" t="s">
        <v>116</v>
      </c>
      <c r="M789" s="46" t="s">
        <v>14</v>
      </c>
      <c r="N789" s="35"/>
      <c r="O789" s="39" t="s">
        <v>12</v>
      </c>
      <c r="P789" s="40" t="s">
        <v>13</v>
      </c>
      <c r="Q789" s="41" t="s">
        <v>14</v>
      </c>
      <c r="R789" s="42" t="s">
        <v>12</v>
      </c>
      <c r="S789" s="42" t="s">
        <v>13</v>
      </c>
      <c r="T789" s="43" t="s">
        <v>14</v>
      </c>
      <c r="U789" s="44" t="s">
        <v>12</v>
      </c>
      <c r="V789" s="45" t="s">
        <v>116</v>
      </c>
      <c r="W789" s="46" t="s">
        <v>14</v>
      </c>
      <c r="X789" s="35"/>
      <c r="Y789" s="35"/>
      <c r="Z789" s="39" t="s">
        <v>12</v>
      </c>
      <c r="AA789" s="40" t="s">
        <v>13</v>
      </c>
      <c r="AB789" s="41" t="s">
        <v>14</v>
      </c>
      <c r="AC789" s="42" t="s">
        <v>12</v>
      </c>
      <c r="AD789" s="42" t="s">
        <v>13</v>
      </c>
      <c r="AE789" s="43" t="s">
        <v>14</v>
      </c>
      <c r="AF789" s="44" t="s">
        <v>12</v>
      </c>
      <c r="AG789" s="45" t="s">
        <v>116</v>
      </c>
      <c r="AH789" s="46" t="s">
        <v>14</v>
      </c>
    </row>
    <row r="790" ht="13.5" customHeight="1">
      <c r="A790" s="47" t="s">
        <v>117</v>
      </c>
      <c r="B790" s="51">
        <v>43.571</v>
      </c>
      <c r="C790" s="12">
        <f t="shared" ref="C790:C800" si="1030">B790/$B$801</f>
        <v>0.496677116</v>
      </c>
      <c r="D790" s="12">
        <v>0.0264</v>
      </c>
      <c r="E790" s="39">
        <v>740.0</v>
      </c>
      <c r="F790" s="40">
        <v>820.0</v>
      </c>
      <c r="G790" s="41">
        <v>910.0</v>
      </c>
      <c r="H790" s="42">
        <v>0.079</v>
      </c>
      <c r="I790" s="42">
        <v>1.1480588235000002</v>
      </c>
      <c r="J790" s="43">
        <v>3.654</v>
      </c>
      <c r="K790" s="44">
        <v>0.2</v>
      </c>
      <c r="L790" s="48">
        <v>5.0</v>
      </c>
      <c r="M790" s="49">
        <v>15.0</v>
      </c>
      <c r="N790" s="35"/>
      <c r="O790" s="39">
        <f t="shared" ref="O790:O800" si="1031">C790*D790*E790*10^(-3)</f>
        <v>0.009703084138</v>
      </c>
      <c r="P790" s="40">
        <f t="shared" ref="P790:P800" si="1032">C790*D790*F790*10^(-3)</f>
        <v>0.01075206621</v>
      </c>
      <c r="Q790" s="41">
        <f t="shared" ref="Q790:Q800" si="1033">C790*D790*G790*10^(-3)</f>
        <v>0.01193217103</v>
      </c>
      <c r="R790" s="42">
        <f t="shared" ref="R790:R800" si="1034">(C790*D790*H790*3.6*10^(-3))*10^(9)</f>
        <v>3729.131255</v>
      </c>
      <c r="S790" s="42">
        <f t="shared" ref="S790:S800" si="1035">(C790*D790*I790*3.6*10^(-3))*10^(9)</f>
        <v>54193.1904</v>
      </c>
      <c r="T790" s="43">
        <f t="shared" ref="T790:T800" si="1036">(C790*D790*J790*3.6*10^(-3))*10^(9)</f>
        <v>172484.1216</v>
      </c>
      <c r="U790" s="44">
        <f t="shared" ref="U790:U800" si="1037">C790*D790*10^(-3)*K790*10^9</f>
        <v>2622.455172</v>
      </c>
      <c r="V790" s="48">
        <f t="shared" ref="V790:V800" si="1038">C790*D790*10^(-3)*L790*10^9</f>
        <v>65561.37931</v>
      </c>
      <c r="W790" s="49">
        <f t="shared" ref="W790:W800" si="1039">C790*D790*10^(-3)*M790*10^9</f>
        <v>196684.1379</v>
      </c>
      <c r="X790" s="35"/>
      <c r="Y790" s="12">
        <v>69.9</v>
      </c>
      <c r="Z790" s="39">
        <f t="shared" ref="Z790:Z800" si="1040">C790*Y790*E790*10^(-3)</f>
        <v>25.6911205</v>
      </c>
      <c r="AA790" s="40">
        <f t="shared" ref="AA790:AA800" si="1041">C790*Y790*F790*10^(-3)</f>
        <v>28.46853893</v>
      </c>
      <c r="AB790" s="41">
        <f t="shared" ref="AB790:AB800" si="1042">C790*Y790*G790*10^(-3)</f>
        <v>31.59313467</v>
      </c>
      <c r="AC790" s="42">
        <f t="shared" ref="AC790:AC800" si="1043">(C790*Y790*H790*3.6*10^(-3))*10^(9)</f>
        <v>9873722.528</v>
      </c>
      <c r="AD790" s="42">
        <f t="shared" ref="AD790:AD800" si="1044">(C790*Y790*I790*3.6*10^(-3))*10^(9)</f>
        <v>143488788.2</v>
      </c>
      <c r="AE790" s="43">
        <f t="shared" ref="AE790:AE800" si="1045">(C790*Y790*J790*3.6*10^(-3))*10^(9)</f>
        <v>456690912.9</v>
      </c>
      <c r="AF790" s="44">
        <f t="shared" ref="AF790:AF800" si="1046">C790*Y790*10^(-3)*K790*10^9</f>
        <v>6943546.082</v>
      </c>
      <c r="AG790" s="48">
        <f t="shared" ref="AG790:AG800" si="1047">C790*Y790*10^(-3)*L790*10^9</f>
        <v>173588652</v>
      </c>
      <c r="AH790" s="49">
        <f t="shared" ref="AH790:AH800" si="1048">C790*Y790*10^(-3)*M790*10^9</f>
        <v>520765956.1</v>
      </c>
    </row>
    <row r="791" ht="13.5" customHeight="1">
      <c r="A791" s="47" t="s">
        <v>118</v>
      </c>
      <c r="B791" s="51">
        <v>0.108</v>
      </c>
      <c r="C791" s="12">
        <f t="shared" si="1030"/>
        <v>0.001231119977</v>
      </c>
      <c r="D791" s="12">
        <v>0.0264</v>
      </c>
      <c r="E791" s="39">
        <v>657.0</v>
      </c>
      <c r="F791" s="40">
        <v>702.0</v>
      </c>
      <c r="G791" s="41">
        <v>866.0</v>
      </c>
      <c r="H791" s="42">
        <v>0.214</v>
      </c>
      <c r="I791" s="42">
        <v>0.82</v>
      </c>
      <c r="J791" s="43">
        <v>2.7439999999999998</v>
      </c>
      <c r="K791" s="44">
        <v>0.1</v>
      </c>
      <c r="L791" s="45">
        <v>0.4</v>
      </c>
      <c r="M791" s="46">
        <v>0.6</v>
      </c>
      <c r="N791" s="35"/>
      <c r="O791" s="39">
        <f t="shared" si="1031"/>
        <v>0.00002135352978</v>
      </c>
      <c r="P791" s="40">
        <f t="shared" si="1032"/>
        <v>0.00002281610031</v>
      </c>
      <c r="Q791" s="41">
        <f t="shared" si="1033"/>
        <v>0.00002814635737</v>
      </c>
      <c r="R791" s="42">
        <f t="shared" si="1034"/>
        <v>25.03920752</v>
      </c>
      <c r="S791" s="42">
        <f t="shared" si="1035"/>
        <v>95.94462696</v>
      </c>
      <c r="T791" s="43">
        <f t="shared" si="1036"/>
        <v>321.0634834</v>
      </c>
      <c r="U791" s="44">
        <f t="shared" si="1037"/>
        <v>3.25015674</v>
      </c>
      <c r="V791" s="48">
        <f t="shared" si="1038"/>
        <v>13.00062696</v>
      </c>
      <c r="W791" s="49">
        <f t="shared" si="1039"/>
        <v>19.50094044</v>
      </c>
      <c r="X791" s="35"/>
      <c r="Y791" s="12">
        <v>69.9</v>
      </c>
      <c r="Z791" s="39">
        <f t="shared" si="1040"/>
        <v>0.05653832317</v>
      </c>
      <c r="AA791" s="40">
        <f t="shared" si="1041"/>
        <v>0.06041081106</v>
      </c>
      <c r="AB791" s="41">
        <f t="shared" si="1042"/>
        <v>0.07452387803</v>
      </c>
      <c r="AC791" s="42">
        <f t="shared" si="1043"/>
        <v>66296.99265</v>
      </c>
      <c r="AD791" s="42">
        <f t="shared" si="1044"/>
        <v>254035.2055</v>
      </c>
      <c r="AE791" s="43">
        <f t="shared" si="1045"/>
        <v>850088.5412</v>
      </c>
      <c r="AF791" s="44">
        <f t="shared" si="1046"/>
        <v>8605.528641</v>
      </c>
      <c r="AG791" s="48">
        <f t="shared" si="1047"/>
        <v>34422.11456</v>
      </c>
      <c r="AH791" s="49">
        <f t="shared" si="1048"/>
        <v>51633.17184</v>
      </c>
    </row>
    <row r="792" ht="13.5" customHeight="1">
      <c r="A792" s="47" t="s">
        <v>119</v>
      </c>
      <c r="B792" s="51">
        <v>3.75</v>
      </c>
      <c r="C792" s="12">
        <f t="shared" si="1030"/>
        <v>0.04274722143</v>
      </c>
      <c r="D792" s="12">
        <v>0.0264</v>
      </c>
      <c r="E792" s="39">
        <v>410.0</v>
      </c>
      <c r="F792" s="40">
        <v>490.0</v>
      </c>
      <c r="G792" s="41">
        <v>650.0</v>
      </c>
      <c r="H792" s="42">
        <v>0.076</v>
      </c>
      <c r="I792" s="42">
        <v>0.5820000000000001</v>
      </c>
      <c r="J792" s="43">
        <v>2.794</v>
      </c>
      <c r="K792" s="44">
        <v>0.1</v>
      </c>
      <c r="L792" s="45">
        <v>0.2</v>
      </c>
      <c r="M792" s="46">
        <v>1.0</v>
      </c>
      <c r="N792" s="35"/>
      <c r="O792" s="39">
        <f t="shared" si="1031"/>
        <v>0.0004626959248</v>
      </c>
      <c r="P792" s="40">
        <f t="shared" si="1032"/>
        <v>0.0005529780564</v>
      </c>
      <c r="Q792" s="41">
        <f t="shared" si="1033"/>
        <v>0.0007335423197</v>
      </c>
      <c r="R792" s="42">
        <f t="shared" si="1034"/>
        <v>308.7648903</v>
      </c>
      <c r="S792" s="42">
        <f t="shared" si="1035"/>
        <v>2364.489028</v>
      </c>
      <c r="T792" s="43">
        <f t="shared" si="1036"/>
        <v>11351.17241</v>
      </c>
      <c r="U792" s="44">
        <f t="shared" si="1037"/>
        <v>112.8526646</v>
      </c>
      <c r="V792" s="48">
        <f t="shared" si="1038"/>
        <v>225.7053292</v>
      </c>
      <c r="W792" s="49">
        <f t="shared" si="1039"/>
        <v>1128.526646</v>
      </c>
      <c r="X792" s="35"/>
      <c r="Y792" s="12">
        <v>69.9</v>
      </c>
      <c r="Z792" s="39">
        <f t="shared" si="1040"/>
        <v>1.225092619</v>
      </c>
      <c r="AA792" s="40">
        <f t="shared" si="1041"/>
        <v>1.464135081</v>
      </c>
      <c r="AB792" s="41">
        <f t="shared" si="1042"/>
        <v>1.942220006</v>
      </c>
      <c r="AC792" s="42">
        <f t="shared" si="1043"/>
        <v>817525.2209</v>
      </c>
      <c r="AD792" s="42">
        <f t="shared" si="1044"/>
        <v>6260522.086</v>
      </c>
      <c r="AE792" s="43">
        <f t="shared" si="1045"/>
        <v>30054808.78</v>
      </c>
      <c r="AF792" s="44">
        <f t="shared" si="1046"/>
        <v>298803.0778</v>
      </c>
      <c r="AG792" s="48">
        <f t="shared" si="1047"/>
        <v>597606.1556</v>
      </c>
      <c r="AH792" s="49">
        <f t="shared" si="1048"/>
        <v>2988030.778</v>
      </c>
    </row>
    <row r="793" ht="13.5" customHeight="1">
      <c r="A793" s="47" t="s">
        <v>120</v>
      </c>
      <c r="B793" s="51">
        <v>29.921</v>
      </c>
      <c r="C793" s="12">
        <f t="shared" si="1030"/>
        <v>0.34107723</v>
      </c>
      <c r="D793" s="12">
        <v>0.0264</v>
      </c>
      <c r="E793" s="39">
        <v>3.7</v>
      </c>
      <c r="F793" s="40">
        <v>12.0</v>
      </c>
      <c r="G793" s="41">
        <v>110.0</v>
      </c>
      <c r="H793" s="42">
        <v>0.018</v>
      </c>
      <c r="I793" s="42">
        <v>0.2478118532</v>
      </c>
      <c r="J793" s="43">
        <v>3.004</v>
      </c>
      <c r="K793" s="44">
        <v>0.1</v>
      </c>
      <c r="L793" s="45">
        <v>0.1</v>
      </c>
      <c r="M793" s="46">
        <v>1.0</v>
      </c>
      <c r="N793" s="35"/>
      <c r="O793" s="39">
        <f t="shared" si="1031"/>
        <v>0.00003331642382</v>
      </c>
      <c r="P793" s="40">
        <f t="shared" si="1032"/>
        <v>0.0001080532665</v>
      </c>
      <c r="Q793" s="41">
        <f t="shared" si="1033"/>
        <v>0.0009904882759</v>
      </c>
      <c r="R793" s="42">
        <f t="shared" si="1034"/>
        <v>583.4876389</v>
      </c>
      <c r="S793" s="42">
        <f t="shared" si="1035"/>
        <v>8033.064062</v>
      </c>
      <c r="T793" s="43">
        <f t="shared" si="1036"/>
        <v>97377.60373</v>
      </c>
      <c r="U793" s="44">
        <f t="shared" si="1037"/>
        <v>900.4438871</v>
      </c>
      <c r="V793" s="48">
        <f t="shared" si="1038"/>
        <v>900.4438871</v>
      </c>
      <c r="W793" s="49">
        <f t="shared" si="1039"/>
        <v>9004.438871</v>
      </c>
      <c r="X793" s="35"/>
      <c r="Y793" s="12">
        <v>69.9</v>
      </c>
      <c r="Z793" s="39">
        <f t="shared" si="1040"/>
        <v>0.08821280399</v>
      </c>
      <c r="AA793" s="40">
        <f t="shared" si="1041"/>
        <v>0.2860955805</v>
      </c>
      <c r="AB793" s="41">
        <f t="shared" si="1042"/>
        <v>2.622542821</v>
      </c>
      <c r="AC793" s="42">
        <f t="shared" si="1043"/>
        <v>1544916.135</v>
      </c>
      <c r="AD793" s="42">
        <f t="shared" si="1044"/>
        <v>21269362.8</v>
      </c>
      <c r="AE793" s="43">
        <f t="shared" si="1045"/>
        <v>257829337.2</v>
      </c>
      <c r="AF793" s="44">
        <f t="shared" si="1046"/>
        <v>2384129.838</v>
      </c>
      <c r="AG793" s="48">
        <f t="shared" si="1047"/>
        <v>2384129.838</v>
      </c>
      <c r="AH793" s="49">
        <f t="shared" si="1048"/>
        <v>23841298.38</v>
      </c>
    </row>
    <row r="794" ht="13.5" customHeight="1">
      <c r="A794" s="47" t="s">
        <v>121</v>
      </c>
      <c r="B794" s="51">
        <v>2.679</v>
      </c>
      <c r="C794" s="12">
        <f t="shared" si="1030"/>
        <v>0.03053861499</v>
      </c>
      <c r="D794" s="12">
        <v>0.0264</v>
      </c>
      <c r="E794" s="39">
        <v>1.0</v>
      </c>
      <c r="F794" s="40">
        <v>24.0</v>
      </c>
      <c r="G794" s="41">
        <v>2200.0</v>
      </c>
      <c r="H794" s="42">
        <v>0.3</v>
      </c>
      <c r="I794" s="42">
        <v>9.305266939500001</v>
      </c>
      <c r="J794" s="43">
        <v>851.554</v>
      </c>
      <c r="K794" s="44">
        <v>3.3</v>
      </c>
      <c r="L794" s="48">
        <v>10.0</v>
      </c>
      <c r="M794" s="49">
        <v>16.9</v>
      </c>
      <c r="N794" s="35"/>
      <c r="O794" s="39">
        <f t="shared" si="1031"/>
        <v>0.0000008062194357</v>
      </c>
      <c r="P794" s="40">
        <f t="shared" si="1032"/>
        <v>0.00001934926646</v>
      </c>
      <c r="Q794" s="41">
        <f t="shared" si="1033"/>
        <v>0.001773682759</v>
      </c>
      <c r="R794" s="42">
        <f t="shared" si="1034"/>
        <v>870.7169906</v>
      </c>
      <c r="S794" s="42">
        <f t="shared" si="1035"/>
        <v>27007.51342</v>
      </c>
      <c r="T794" s="43">
        <f t="shared" si="1036"/>
        <v>2471541.787</v>
      </c>
      <c r="U794" s="44">
        <f t="shared" si="1037"/>
        <v>2660.524138</v>
      </c>
      <c r="V794" s="48">
        <f t="shared" si="1038"/>
        <v>8062.194357</v>
      </c>
      <c r="W794" s="49">
        <f t="shared" si="1039"/>
        <v>13625.10846</v>
      </c>
      <c r="X794" s="35"/>
      <c r="Y794" s="12">
        <v>69.9</v>
      </c>
      <c r="Z794" s="39">
        <f t="shared" si="1040"/>
        <v>0.002134649188</v>
      </c>
      <c r="AA794" s="40">
        <f t="shared" si="1041"/>
        <v>0.05123158051</v>
      </c>
      <c r="AB794" s="41">
        <f t="shared" si="1042"/>
        <v>4.696228213</v>
      </c>
      <c r="AC794" s="42">
        <f t="shared" si="1043"/>
        <v>2305421.123</v>
      </c>
      <c r="AD794" s="42">
        <f t="shared" si="1044"/>
        <v>71508529.85</v>
      </c>
      <c r="AE794" s="43">
        <f t="shared" si="1045"/>
        <v>6543968596</v>
      </c>
      <c r="AF794" s="44">
        <f t="shared" si="1046"/>
        <v>7044342.32</v>
      </c>
      <c r="AG794" s="48">
        <f t="shared" si="1047"/>
        <v>21346491.88</v>
      </c>
      <c r="AH794" s="49">
        <f t="shared" si="1048"/>
        <v>36075571.27</v>
      </c>
    </row>
    <row r="795" ht="13.5" customHeight="1">
      <c r="A795" s="47" t="s">
        <v>122</v>
      </c>
      <c r="B795" s="51">
        <v>4.728</v>
      </c>
      <c r="C795" s="12">
        <f t="shared" si="1030"/>
        <v>0.05389569678</v>
      </c>
      <c r="D795" s="12">
        <v>0.0264</v>
      </c>
      <c r="E795" s="39">
        <v>130.0</v>
      </c>
      <c r="F795" s="40">
        <v>230.0</v>
      </c>
      <c r="G795" s="50">
        <v>420.0</v>
      </c>
      <c r="H795" s="42">
        <v>20.0</v>
      </c>
      <c r="I795" s="42">
        <v>35.2904137931</v>
      </c>
      <c r="J795" s="43">
        <v>65.554</v>
      </c>
      <c r="K795" s="44">
        <v>13.0</v>
      </c>
      <c r="L795" s="48">
        <v>500.0</v>
      </c>
      <c r="M795" s="49">
        <v>810.0</v>
      </c>
      <c r="N795" s="35"/>
      <c r="O795" s="39">
        <f t="shared" si="1031"/>
        <v>0.0001849700313</v>
      </c>
      <c r="P795" s="40">
        <f t="shared" si="1032"/>
        <v>0.0003272546708</v>
      </c>
      <c r="Q795" s="41">
        <f t="shared" si="1033"/>
        <v>0.0005975954859</v>
      </c>
      <c r="R795" s="42">
        <f t="shared" si="1034"/>
        <v>102444.9404</v>
      </c>
      <c r="S795" s="42">
        <f t="shared" si="1035"/>
        <v>180766.217</v>
      </c>
      <c r="T795" s="43">
        <f t="shared" si="1036"/>
        <v>335783.7813</v>
      </c>
      <c r="U795" s="44">
        <f t="shared" si="1037"/>
        <v>18497.00313</v>
      </c>
      <c r="V795" s="48">
        <f t="shared" si="1038"/>
        <v>711423.1975</v>
      </c>
      <c r="W795" s="49">
        <f t="shared" si="1039"/>
        <v>1152505.58</v>
      </c>
      <c r="X795" s="35"/>
      <c r="Y795" s="12">
        <v>69.9</v>
      </c>
      <c r="Z795" s="39">
        <f t="shared" si="1040"/>
        <v>0.4897501966</v>
      </c>
      <c r="AA795" s="40">
        <f t="shared" si="1041"/>
        <v>0.8664811171</v>
      </c>
      <c r="AB795" s="41">
        <f t="shared" si="1042"/>
        <v>1.582269866</v>
      </c>
      <c r="AC795" s="42">
        <f t="shared" si="1043"/>
        <v>271246262.8</v>
      </c>
      <c r="AD795" s="42">
        <f t="shared" si="1044"/>
        <v>478619642.6</v>
      </c>
      <c r="AE795" s="43">
        <f t="shared" si="1045"/>
        <v>889063875.4</v>
      </c>
      <c r="AF795" s="44">
        <f t="shared" si="1046"/>
        <v>48975019.66</v>
      </c>
      <c r="AG795" s="48">
        <f t="shared" si="1047"/>
        <v>1883654602</v>
      </c>
      <c r="AH795" s="49">
        <f t="shared" si="1048"/>
        <v>3051520456</v>
      </c>
    </row>
    <row r="796" ht="13.5" customHeight="1">
      <c r="A796" s="32" t="s">
        <v>123</v>
      </c>
      <c r="B796" s="51">
        <v>0.0</v>
      </c>
      <c r="C796" s="12">
        <f t="shared" si="1030"/>
        <v>0</v>
      </c>
      <c r="D796" s="12">
        <v>0.0264</v>
      </c>
      <c r="E796" s="39">
        <v>7.0</v>
      </c>
      <c r="F796" s="40">
        <v>11.0</v>
      </c>
      <c r="G796" s="41">
        <v>56.0</v>
      </c>
      <c r="H796" s="42">
        <v>2.0E-4</v>
      </c>
      <c r="I796" s="42">
        <v>0.11828163270000001</v>
      </c>
      <c r="J796" s="43">
        <v>1.5552000000000001</v>
      </c>
      <c r="K796" s="44">
        <v>0.3</v>
      </c>
      <c r="L796" s="48">
        <v>1.0</v>
      </c>
      <c r="M796" s="49">
        <v>1.3</v>
      </c>
      <c r="N796" s="35"/>
      <c r="O796" s="39">
        <f t="shared" si="1031"/>
        <v>0</v>
      </c>
      <c r="P796" s="40">
        <f t="shared" si="1032"/>
        <v>0</v>
      </c>
      <c r="Q796" s="41">
        <f t="shared" si="1033"/>
        <v>0</v>
      </c>
      <c r="R796" s="42">
        <f t="shared" si="1034"/>
        <v>0</v>
      </c>
      <c r="S796" s="42">
        <f t="shared" si="1035"/>
        <v>0</v>
      </c>
      <c r="T796" s="43">
        <f t="shared" si="1036"/>
        <v>0</v>
      </c>
      <c r="U796" s="44">
        <f t="shared" si="1037"/>
        <v>0</v>
      </c>
      <c r="V796" s="48">
        <f t="shared" si="1038"/>
        <v>0</v>
      </c>
      <c r="W796" s="49">
        <f t="shared" si="1039"/>
        <v>0</v>
      </c>
      <c r="X796" s="35"/>
      <c r="Y796" s="12">
        <v>69.9</v>
      </c>
      <c r="Z796" s="39">
        <f t="shared" si="1040"/>
        <v>0</v>
      </c>
      <c r="AA796" s="40">
        <f t="shared" si="1041"/>
        <v>0</v>
      </c>
      <c r="AB796" s="41">
        <f t="shared" si="1042"/>
        <v>0</v>
      </c>
      <c r="AC796" s="42">
        <f t="shared" si="1043"/>
        <v>0</v>
      </c>
      <c r="AD796" s="42">
        <f t="shared" si="1044"/>
        <v>0</v>
      </c>
      <c r="AE796" s="43">
        <f t="shared" si="1045"/>
        <v>0</v>
      </c>
      <c r="AF796" s="44">
        <f t="shared" si="1046"/>
        <v>0</v>
      </c>
      <c r="AG796" s="48">
        <f t="shared" si="1047"/>
        <v>0</v>
      </c>
      <c r="AH796" s="49">
        <f t="shared" si="1048"/>
        <v>0</v>
      </c>
    </row>
    <row r="797" ht="13.5" customHeight="1">
      <c r="A797" s="32" t="s">
        <v>124</v>
      </c>
      <c r="B797" s="51">
        <v>0.609</v>
      </c>
      <c r="C797" s="12">
        <f t="shared" si="1030"/>
        <v>0.00694214876</v>
      </c>
      <c r="D797" s="12">
        <v>0.0264</v>
      </c>
      <c r="E797" s="39">
        <v>8.0</v>
      </c>
      <c r="F797" s="40">
        <v>12.0</v>
      </c>
      <c r="G797" s="41">
        <v>35.0</v>
      </c>
      <c r="H797" s="42">
        <v>2.0E-4</v>
      </c>
      <c r="I797" s="42">
        <v>0.11834814810000001</v>
      </c>
      <c r="J797" s="43">
        <v>1.5552000000000001</v>
      </c>
      <c r="K797" s="44">
        <v>0.3</v>
      </c>
      <c r="L797" s="48">
        <v>1.0</v>
      </c>
      <c r="M797" s="49">
        <v>1.3</v>
      </c>
      <c r="N797" s="35"/>
      <c r="O797" s="39">
        <f t="shared" si="1031"/>
        <v>0.000001466181818</v>
      </c>
      <c r="P797" s="40">
        <f t="shared" si="1032"/>
        <v>0.000002199272727</v>
      </c>
      <c r="Q797" s="41">
        <f t="shared" si="1033"/>
        <v>0.000006414545455</v>
      </c>
      <c r="R797" s="42">
        <f t="shared" si="1034"/>
        <v>0.1319563636</v>
      </c>
      <c r="S797" s="42">
        <f t="shared" si="1035"/>
        <v>78.08395633</v>
      </c>
      <c r="T797" s="43">
        <f t="shared" si="1036"/>
        <v>1026.092684</v>
      </c>
      <c r="U797" s="44">
        <f t="shared" si="1037"/>
        <v>54.98181818</v>
      </c>
      <c r="V797" s="48">
        <f t="shared" si="1038"/>
        <v>183.2727273</v>
      </c>
      <c r="W797" s="49">
        <f t="shared" si="1039"/>
        <v>238.2545455</v>
      </c>
      <c r="X797" s="35"/>
      <c r="Y797" s="12">
        <v>69.9</v>
      </c>
      <c r="Z797" s="39">
        <f t="shared" si="1040"/>
        <v>0.003882049587</v>
      </c>
      <c r="AA797" s="40">
        <f t="shared" si="1041"/>
        <v>0.00582307438</v>
      </c>
      <c r="AB797" s="41">
        <f t="shared" si="1042"/>
        <v>0.01698396694</v>
      </c>
      <c r="AC797" s="42">
        <f t="shared" si="1043"/>
        <v>349.3844628</v>
      </c>
      <c r="AD797" s="42">
        <f t="shared" si="1044"/>
        <v>206745.0207</v>
      </c>
      <c r="AE797" s="43">
        <f t="shared" si="1045"/>
        <v>2716813.583</v>
      </c>
      <c r="AF797" s="44">
        <f t="shared" si="1046"/>
        <v>145576.8595</v>
      </c>
      <c r="AG797" s="48">
        <f t="shared" si="1047"/>
        <v>485256.1983</v>
      </c>
      <c r="AH797" s="49">
        <f t="shared" si="1048"/>
        <v>630833.0579</v>
      </c>
    </row>
    <row r="798" ht="13.5" customHeight="1">
      <c r="A798" s="32" t="s">
        <v>125</v>
      </c>
      <c r="B798" s="51">
        <v>2.359</v>
      </c>
      <c r="C798" s="12">
        <f t="shared" si="1030"/>
        <v>0.02689085209</v>
      </c>
      <c r="D798" s="12">
        <v>0.0264</v>
      </c>
      <c r="E798" s="39">
        <v>18.0</v>
      </c>
      <c r="F798" s="40">
        <v>48.0</v>
      </c>
      <c r="G798" s="41">
        <v>180.0</v>
      </c>
      <c r="H798" s="42">
        <v>0.0064</v>
      </c>
      <c r="I798" s="42">
        <v>0.17932592590000002</v>
      </c>
      <c r="J798" s="43">
        <v>1.857</v>
      </c>
      <c r="K798" s="44">
        <v>0.3</v>
      </c>
      <c r="L798" s="45">
        <v>10.0</v>
      </c>
      <c r="M798" s="46">
        <v>15.0</v>
      </c>
      <c r="N798" s="35"/>
      <c r="O798" s="39">
        <f t="shared" si="1031"/>
        <v>0.00001277853292</v>
      </c>
      <c r="P798" s="40">
        <f t="shared" si="1032"/>
        <v>0.00003407608777</v>
      </c>
      <c r="Q798" s="41">
        <f t="shared" si="1033"/>
        <v>0.0001277853292</v>
      </c>
      <c r="R798" s="42">
        <f t="shared" si="1034"/>
        <v>16.35652213</v>
      </c>
      <c r="S798" s="42">
        <f t="shared" si="1035"/>
        <v>458.3044493</v>
      </c>
      <c r="T798" s="43">
        <f t="shared" si="1036"/>
        <v>4745.947125</v>
      </c>
      <c r="U798" s="44">
        <f t="shared" si="1037"/>
        <v>212.9755486</v>
      </c>
      <c r="V798" s="48">
        <f t="shared" si="1038"/>
        <v>7099.184953</v>
      </c>
      <c r="W798" s="49">
        <f t="shared" si="1039"/>
        <v>10648.77743</v>
      </c>
      <c r="X798" s="35"/>
      <c r="Y798" s="12">
        <v>69.9</v>
      </c>
      <c r="Z798" s="39">
        <f t="shared" si="1040"/>
        <v>0.03383407011</v>
      </c>
      <c r="AA798" s="40">
        <f t="shared" si="1041"/>
        <v>0.09022418695</v>
      </c>
      <c r="AB798" s="41">
        <f t="shared" si="1042"/>
        <v>0.3383407011</v>
      </c>
      <c r="AC798" s="42">
        <f t="shared" si="1043"/>
        <v>43307.60973</v>
      </c>
      <c r="AD798" s="42">
        <f t="shared" si="1044"/>
        <v>1213465.19</v>
      </c>
      <c r="AE798" s="43">
        <f t="shared" si="1045"/>
        <v>12565973.64</v>
      </c>
      <c r="AF798" s="44">
        <f t="shared" si="1046"/>
        <v>563901.1684</v>
      </c>
      <c r="AG798" s="48">
        <f t="shared" si="1047"/>
        <v>18796705.61</v>
      </c>
      <c r="AH798" s="49">
        <f t="shared" si="1048"/>
        <v>28195058.42</v>
      </c>
    </row>
    <row r="799" ht="13.5" customHeight="1">
      <c r="A799" s="32" t="s">
        <v>126</v>
      </c>
      <c r="B799" s="51">
        <v>0.0</v>
      </c>
      <c r="C799" s="12">
        <f t="shared" si="1030"/>
        <v>0</v>
      </c>
      <c r="D799" s="12">
        <v>0.0264</v>
      </c>
      <c r="E799" s="39">
        <v>6.0</v>
      </c>
      <c r="F799" s="40">
        <v>38.0</v>
      </c>
      <c r="G799" s="41">
        <v>79.0</v>
      </c>
      <c r="H799" s="42">
        <v>0.0073</v>
      </c>
      <c r="I799" s="42">
        <v>0.4548123288</v>
      </c>
      <c r="J799" s="43">
        <v>2.313</v>
      </c>
      <c r="K799" s="44">
        <v>0.3</v>
      </c>
      <c r="L799" s="45">
        <v>2.5</v>
      </c>
      <c r="M799" s="46">
        <v>5.1</v>
      </c>
      <c r="N799" s="35"/>
      <c r="O799" s="39">
        <f t="shared" si="1031"/>
        <v>0</v>
      </c>
      <c r="P799" s="40">
        <f t="shared" si="1032"/>
        <v>0</v>
      </c>
      <c r="Q799" s="41">
        <f t="shared" si="1033"/>
        <v>0</v>
      </c>
      <c r="R799" s="42">
        <f t="shared" si="1034"/>
        <v>0</v>
      </c>
      <c r="S799" s="42">
        <f t="shared" si="1035"/>
        <v>0</v>
      </c>
      <c r="T799" s="43">
        <f t="shared" si="1036"/>
        <v>0</v>
      </c>
      <c r="U799" s="44">
        <f t="shared" si="1037"/>
        <v>0</v>
      </c>
      <c r="V799" s="48">
        <f t="shared" si="1038"/>
        <v>0</v>
      </c>
      <c r="W799" s="49">
        <f t="shared" si="1039"/>
        <v>0</v>
      </c>
      <c r="X799" s="35"/>
      <c r="Y799" s="12">
        <v>69.9</v>
      </c>
      <c r="Z799" s="39">
        <f t="shared" si="1040"/>
        <v>0</v>
      </c>
      <c r="AA799" s="40">
        <f t="shared" si="1041"/>
        <v>0</v>
      </c>
      <c r="AB799" s="41">
        <f t="shared" si="1042"/>
        <v>0</v>
      </c>
      <c r="AC799" s="42">
        <f t="shared" si="1043"/>
        <v>0</v>
      </c>
      <c r="AD799" s="42">
        <f t="shared" si="1044"/>
        <v>0</v>
      </c>
      <c r="AE799" s="43">
        <f t="shared" si="1045"/>
        <v>0</v>
      </c>
      <c r="AF799" s="44">
        <f t="shared" si="1046"/>
        <v>0</v>
      </c>
      <c r="AG799" s="48">
        <f t="shared" si="1047"/>
        <v>0</v>
      </c>
      <c r="AH799" s="49">
        <f t="shared" si="1048"/>
        <v>0</v>
      </c>
    </row>
    <row r="800" ht="13.5" customHeight="1">
      <c r="A800" s="32" t="s">
        <v>127</v>
      </c>
      <c r="B800" s="51">
        <v>0.0</v>
      </c>
      <c r="C800" s="12">
        <f t="shared" si="1030"/>
        <v>0</v>
      </c>
      <c r="D800" s="12">
        <v>0.0264</v>
      </c>
      <c r="E800" s="52">
        <v>8.8</v>
      </c>
      <c r="F800" s="53">
        <v>27.0</v>
      </c>
      <c r="G800" s="54">
        <v>63.0</v>
      </c>
      <c r="H800" s="55">
        <v>0.118</v>
      </c>
      <c r="I800" s="55">
        <v>0.9284059041</v>
      </c>
      <c r="J800" s="56">
        <v>3.734</v>
      </c>
      <c r="K800" s="57">
        <v>7.8</v>
      </c>
      <c r="L800" s="58">
        <v>15.0</v>
      </c>
      <c r="M800" s="59">
        <v>19.3</v>
      </c>
      <c r="N800" s="35"/>
      <c r="O800" s="39">
        <f t="shared" si="1031"/>
        <v>0</v>
      </c>
      <c r="P800" s="40">
        <f t="shared" si="1032"/>
        <v>0</v>
      </c>
      <c r="Q800" s="41">
        <f t="shared" si="1033"/>
        <v>0</v>
      </c>
      <c r="R800" s="42">
        <f t="shared" si="1034"/>
        <v>0</v>
      </c>
      <c r="S800" s="42">
        <f t="shared" si="1035"/>
        <v>0</v>
      </c>
      <c r="T800" s="43">
        <f t="shared" si="1036"/>
        <v>0</v>
      </c>
      <c r="U800" s="44">
        <f t="shared" si="1037"/>
        <v>0</v>
      </c>
      <c r="V800" s="48">
        <f t="shared" si="1038"/>
        <v>0</v>
      </c>
      <c r="W800" s="49">
        <f t="shared" si="1039"/>
        <v>0</v>
      </c>
      <c r="X800" s="35"/>
      <c r="Y800" s="12">
        <v>69.9</v>
      </c>
      <c r="Z800" s="39">
        <f t="shared" si="1040"/>
        <v>0</v>
      </c>
      <c r="AA800" s="40">
        <f t="shared" si="1041"/>
        <v>0</v>
      </c>
      <c r="AB800" s="41">
        <f t="shared" si="1042"/>
        <v>0</v>
      </c>
      <c r="AC800" s="42">
        <f t="shared" si="1043"/>
        <v>0</v>
      </c>
      <c r="AD800" s="42">
        <f t="shared" si="1044"/>
        <v>0</v>
      </c>
      <c r="AE800" s="43">
        <f t="shared" si="1045"/>
        <v>0</v>
      </c>
      <c r="AF800" s="44">
        <f t="shared" si="1046"/>
        <v>0</v>
      </c>
      <c r="AG800" s="48">
        <f t="shared" si="1047"/>
        <v>0</v>
      </c>
      <c r="AH800" s="49">
        <f t="shared" si="1048"/>
        <v>0</v>
      </c>
    </row>
    <row r="801" ht="13.5" customHeight="1">
      <c r="A801" s="60" t="s">
        <v>90</v>
      </c>
      <c r="B801" s="61">
        <f>SUM(B790:B800)</f>
        <v>87.725</v>
      </c>
      <c r="C801" s="60"/>
      <c r="D801" s="60"/>
      <c r="E801" s="60"/>
      <c r="F801" s="60"/>
      <c r="G801" s="60"/>
      <c r="H801" s="60"/>
      <c r="I801" s="60"/>
      <c r="J801" s="60"/>
      <c r="K801" s="60"/>
      <c r="L801" s="60"/>
      <c r="M801" s="60"/>
      <c r="N801" s="60"/>
      <c r="O801" s="61">
        <f t="shared" ref="O801:W801" si="1049">SUM(O790:O800)</f>
        <v>0.01042047098</v>
      </c>
      <c r="P801" s="61">
        <f t="shared" si="1049"/>
        <v>0.01181879293</v>
      </c>
      <c r="Q801" s="61">
        <f t="shared" si="1049"/>
        <v>0.01618982611</v>
      </c>
      <c r="R801" s="61">
        <f t="shared" si="1049"/>
        <v>107978.5689</v>
      </c>
      <c r="S801" s="61">
        <f t="shared" si="1049"/>
        <v>272996.8069</v>
      </c>
      <c r="T801" s="61">
        <f t="shared" si="1049"/>
        <v>3094631.57</v>
      </c>
      <c r="U801" s="61">
        <f t="shared" si="1049"/>
        <v>25064.48652</v>
      </c>
      <c r="V801" s="61">
        <f t="shared" si="1049"/>
        <v>793468.3787</v>
      </c>
      <c r="W801" s="61">
        <f t="shared" si="1049"/>
        <v>1383854.325</v>
      </c>
      <c r="X801" s="60"/>
      <c r="Y801" s="35"/>
      <c r="Z801" s="61">
        <f t="shared" ref="Z801:AH801" si="1050">SUM(Z790:Z800)</f>
        <v>27.59056521</v>
      </c>
      <c r="AA801" s="61">
        <f t="shared" si="1050"/>
        <v>31.29294037</v>
      </c>
      <c r="AB801" s="61">
        <f t="shared" si="1050"/>
        <v>42.86624412</v>
      </c>
      <c r="AC801" s="61">
        <f t="shared" si="1050"/>
        <v>285897801.7</v>
      </c>
      <c r="AD801" s="61">
        <f t="shared" si="1050"/>
        <v>722821091</v>
      </c>
      <c r="AE801" s="61">
        <f t="shared" si="1050"/>
        <v>8193740406</v>
      </c>
      <c r="AF801" s="61">
        <f t="shared" si="1050"/>
        <v>66363924.54</v>
      </c>
      <c r="AG801" s="61">
        <f t="shared" si="1050"/>
        <v>2100887866</v>
      </c>
      <c r="AH801" s="61">
        <f t="shared" si="1050"/>
        <v>3664068837</v>
      </c>
    </row>
    <row r="802" ht="13.5" customHeight="1">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c r="AA802" s="35"/>
      <c r="AB802" s="35"/>
      <c r="AC802" s="35"/>
      <c r="AD802" s="35"/>
      <c r="AE802" s="35"/>
      <c r="AF802" s="35"/>
      <c r="AG802" s="35"/>
      <c r="AH802" s="35"/>
    </row>
    <row r="803" ht="13.5" customHeight="1">
      <c r="A803" s="64" t="s">
        <v>65</v>
      </c>
      <c r="B803" s="35"/>
      <c r="C803" s="12"/>
      <c r="D803" s="12"/>
      <c r="E803" s="35"/>
      <c r="F803" s="35"/>
      <c r="G803" s="35"/>
      <c r="H803" s="35"/>
      <c r="I803" s="35"/>
      <c r="J803" s="35"/>
      <c r="K803" s="35"/>
      <c r="L803" s="35"/>
      <c r="M803" s="35"/>
      <c r="N803" s="35"/>
      <c r="O803" s="35"/>
      <c r="P803" s="35"/>
      <c r="Q803" s="35"/>
      <c r="R803" s="35"/>
      <c r="S803" s="35"/>
      <c r="T803" s="35"/>
      <c r="U803" s="35"/>
      <c r="V803" s="35"/>
      <c r="W803" s="35"/>
      <c r="X803" s="35"/>
      <c r="Y803" s="35"/>
      <c r="Z803" s="35"/>
      <c r="AA803" s="35"/>
      <c r="AB803" s="35"/>
      <c r="AC803" s="35"/>
      <c r="AD803" s="35"/>
      <c r="AE803" s="35"/>
      <c r="AF803" s="35"/>
      <c r="AG803" s="35"/>
      <c r="AH803" s="35"/>
    </row>
    <row r="804" ht="13.5" customHeight="1">
      <c r="A804" s="12" t="s">
        <v>105</v>
      </c>
      <c r="C804" s="12"/>
      <c r="D804" s="12"/>
      <c r="E804" s="36" t="s">
        <v>129</v>
      </c>
      <c r="F804" s="3"/>
      <c r="G804" s="4"/>
      <c r="H804" s="37" t="s">
        <v>130</v>
      </c>
      <c r="I804" s="3"/>
      <c r="J804" s="4"/>
      <c r="K804" s="38" t="s">
        <v>131</v>
      </c>
      <c r="L804" s="3"/>
      <c r="M804" s="4"/>
      <c r="N804" s="35"/>
      <c r="O804" s="36" t="s">
        <v>110</v>
      </c>
      <c r="P804" s="3"/>
      <c r="Q804" s="4"/>
      <c r="R804" s="37" t="s">
        <v>111</v>
      </c>
      <c r="S804" s="3"/>
      <c r="T804" s="4"/>
      <c r="U804" s="38" t="s">
        <v>112</v>
      </c>
      <c r="V804" s="3"/>
      <c r="W804" s="4"/>
      <c r="X804" s="35"/>
      <c r="Y804" s="35"/>
      <c r="Z804" s="36" t="s">
        <v>110</v>
      </c>
      <c r="AA804" s="3"/>
      <c r="AB804" s="4"/>
      <c r="AC804" s="37" t="s">
        <v>111</v>
      </c>
      <c r="AD804" s="3"/>
      <c r="AE804" s="4"/>
      <c r="AF804" s="38" t="s">
        <v>112</v>
      </c>
      <c r="AG804" s="3"/>
      <c r="AH804" s="4"/>
    </row>
    <row r="805" ht="13.5" customHeight="1">
      <c r="A805" s="12" t="s">
        <v>94</v>
      </c>
      <c r="B805" s="12" t="s">
        <v>114</v>
      </c>
      <c r="C805" s="12" t="s">
        <v>115</v>
      </c>
      <c r="D805" s="12"/>
      <c r="E805" s="39" t="s">
        <v>12</v>
      </c>
      <c r="F805" s="40" t="s">
        <v>13</v>
      </c>
      <c r="G805" s="41" t="s">
        <v>14</v>
      </c>
      <c r="H805" s="42" t="s">
        <v>12</v>
      </c>
      <c r="I805" s="42" t="s">
        <v>13</v>
      </c>
      <c r="J805" s="43" t="s">
        <v>14</v>
      </c>
      <c r="K805" s="44" t="s">
        <v>12</v>
      </c>
      <c r="L805" s="45" t="s">
        <v>116</v>
      </c>
      <c r="M805" s="46" t="s">
        <v>14</v>
      </c>
      <c r="N805" s="35"/>
      <c r="O805" s="39" t="s">
        <v>12</v>
      </c>
      <c r="P805" s="40" t="s">
        <v>13</v>
      </c>
      <c r="Q805" s="41" t="s">
        <v>14</v>
      </c>
      <c r="R805" s="42" t="s">
        <v>12</v>
      </c>
      <c r="S805" s="42" t="s">
        <v>13</v>
      </c>
      <c r="T805" s="43" t="s">
        <v>14</v>
      </c>
      <c r="U805" s="44" t="s">
        <v>12</v>
      </c>
      <c r="V805" s="45" t="s">
        <v>116</v>
      </c>
      <c r="W805" s="46" t="s">
        <v>14</v>
      </c>
      <c r="X805" s="35"/>
      <c r="Y805" s="35"/>
      <c r="Z805" s="39" t="s">
        <v>12</v>
      </c>
      <c r="AA805" s="40" t="s">
        <v>13</v>
      </c>
      <c r="AB805" s="41" t="s">
        <v>14</v>
      </c>
      <c r="AC805" s="42" t="s">
        <v>12</v>
      </c>
      <c r="AD805" s="42" t="s">
        <v>13</v>
      </c>
      <c r="AE805" s="43" t="s">
        <v>14</v>
      </c>
      <c r="AF805" s="44" t="s">
        <v>12</v>
      </c>
      <c r="AG805" s="45" t="s">
        <v>116</v>
      </c>
      <c r="AH805" s="46" t="s">
        <v>14</v>
      </c>
    </row>
    <row r="806" ht="13.5" customHeight="1">
      <c r="A806" s="47" t="s">
        <v>117</v>
      </c>
      <c r="B806" s="51">
        <v>17.185</v>
      </c>
      <c r="C806" s="12">
        <f t="shared" ref="C806:C816" si="1051">B806/$B$817</f>
        <v>0.3243860543</v>
      </c>
      <c r="D806" s="12">
        <v>0.0264</v>
      </c>
      <c r="E806" s="39">
        <v>740.0</v>
      </c>
      <c r="F806" s="40">
        <v>820.0</v>
      </c>
      <c r="G806" s="41">
        <v>910.0</v>
      </c>
      <c r="H806" s="42">
        <v>0.079</v>
      </c>
      <c r="I806" s="42">
        <v>1.1480588235000002</v>
      </c>
      <c r="J806" s="43">
        <v>3.654</v>
      </c>
      <c r="K806" s="44">
        <v>0.2</v>
      </c>
      <c r="L806" s="48">
        <v>5.0</v>
      </c>
      <c r="M806" s="49">
        <v>15.0</v>
      </c>
      <c r="N806" s="35"/>
      <c r="O806" s="39">
        <f t="shared" ref="O806:O816" si="1052">C806*D806*E806*10^(-3)</f>
        <v>0.006337205957</v>
      </c>
      <c r="P806" s="40">
        <f t="shared" ref="P806:P816" si="1053">C806*D806*F806*10^(-3)</f>
        <v>0.007022309304</v>
      </c>
      <c r="Q806" s="41">
        <f t="shared" ref="Q806:Q816" si="1054">C806*D806*G806*10^(-3)</f>
        <v>0.007793050569</v>
      </c>
      <c r="R806" s="42">
        <f t="shared" ref="R806:R816" si="1055">(C806*D806*H806*3.6*10^(-3))*10^(9)</f>
        <v>2435.542398</v>
      </c>
      <c r="S806" s="42">
        <f t="shared" ref="S806:S816" si="1056">(C806*D806*I806*3.6*10^(-3))*10^(9)</f>
        <v>35394.2524</v>
      </c>
      <c r="T806" s="43">
        <f t="shared" ref="T806:T816" si="1057">(C806*D806*J806*3.6*10^(-3))*10^(9)</f>
        <v>112651.5433</v>
      </c>
      <c r="U806" s="44">
        <f t="shared" ref="U806:U816" si="1058">C806*D806*10^(-3)*K806*10^9</f>
        <v>1712.758367</v>
      </c>
      <c r="V806" s="48">
        <f t="shared" ref="V806:V816" si="1059">C806*D806*10^(-3)*L806*10^9</f>
        <v>42818.95917</v>
      </c>
      <c r="W806" s="49">
        <f t="shared" ref="W806:W816" si="1060">C806*D806*10^(-3)*M806*10^9</f>
        <v>128456.8775</v>
      </c>
      <c r="X806" s="35"/>
      <c r="Y806" s="12">
        <v>54.3</v>
      </c>
      <c r="Z806" s="39">
        <f t="shared" ref="Z806:Z816" si="1061">C806*Y806*E806*10^(-3)</f>
        <v>13.03448043</v>
      </c>
      <c r="AA806" s="40">
        <f t="shared" ref="AA806:AA816" si="1062">C806*Y806*F806*10^(-3)</f>
        <v>14.44361345</v>
      </c>
      <c r="AB806" s="41">
        <f t="shared" ref="AB806:AB816" si="1063">C806*Y806*G806*10^(-3)</f>
        <v>16.0288881</v>
      </c>
      <c r="AC806" s="42">
        <f t="shared" ref="AC806:AC816" si="1064">(C806*Y806*H806*3.6*10^(-3))*10^(9)</f>
        <v>5009467.886</v>
      </c>
      <c r="AD806" s="42">
        <f t="shared" ref="AD806:AD816" si="1065">(C806*Y806*I806*3.6*10^(-3))*10^(9)</f>
        <v>72799541.87</v>
      </c>
      <c r="AE806" s="43">
        <f t="shared" ref="AE806:AE816" si="1066">(C806*Y806*J806*3.6*10^(-3))*10^(9)</f>
        <v>231703742.5</v>
      </c>
      <c r="AF806" s="44">
        <f t="shared" ref="AF806:AF816" si="1067">C806*Y806*10^(-3)*K806*10^9</f>
        <v>3522832.55</v>
      </c>
      <c r="AG806" s="48">
        <f t="shared" ref="AG806:AG816" si="1068">C806*Y806*10^(-3)*L806*10^9</f>
        <v>88070813.75</v>
      </c>
      <c r="AH806" s="49">
        <f t="shared" ref="AH806:AH816" si="1069">C806*Y806*10^(-3)*M806*10^9</f>
        <v>264212441.2</v>
      </c>
    </row>
    <row r="807" ht="13.5" customHeight="1">
      <c r="A807" s="47" t="s">
        <v>118</v>
      </c>
      <c r="B807" s="51">
        <v>5.547</v>
      </c>
      <c r="C807" s="12">
        <f t="shared" si="1051"/>
        <v>0.1047058157</v>
      </c>
      <c r="D807" s="12">
        <v>0.0264</v>
      </c>
      <c r="E807" s="39">
        <v>657.0</v>
      </c>
      <c r="F807" s="40">
        <v>702.0</v>
      </c>
      <c r="G807" s="41">
        <v>866.0</v>
      </c>
      <c r="H807" s="42">
        <v>0.214</v>
      </c>
      <c r="I807" s="42">
        <v>0.82</v>
      </c>
      <c r="J807" s="43">
        <v>2.7439999999999998</v>
      </c>
      <c r="K807" s="44">
        <v>0.1</v>
      </c>
      <c r="L807" s="45">
        <v>0.4</v>
      </c>
      <c r="M807" s="46">
        <v>0.6</v>
      </c>
      <c r="N807" s="35"/>
      <c r="O807" s="39">
        <f t="shared" si="1052"/>
        <v>0.001816101433</v>
      </c>
      <c r="P807" s="40">
        <f t="shared" si="1053"/>
        <v>0.001940491942</v>
      </c>
      <c r="Q807" s="41">
        <f t="shared" si="1054"/>
        <v>0.002393826242</v>
      </c>
      <c r="R807" s="42">
        <f t="shared" si="1055"/>
        <v>2129.565516</v>
      </c>
      <c r="S807" s="42">
        <f t="shared" si="1056"/>
        <v>8160.017396</v>
      </c>
      <c r="T807" s="43">
        <f t="shared" si="1057"/>
        <v>27306.20456</v>
      </c>
      <c r="U807" s="44">
        <f t="shared" si="1058"/>
        <v>276.4233535</v>
      </c>
      <c r="V807" s="48">
        <f t="shared" si="1059"/>
        <v>1105.693414</v>
      </c>
      <c r="W807" s="49">
        <f t="shared" si="1060"/>
        <v>1658.540121</v>
      </c>
      <c r="X807" s="35"/>
      <c r="Y807" s="12">
        <v>54.3</v>
      </c>
      <c r="Z807" s="39">
        <f t="shared" si="1061"/>
        <v>3.735390447</v>
      </c>
      <c r="AA807" s="40">
        <f t="shared" si="1062"/>
        <v>3.991239108</v>
      </c>
      <c r="AB807" s="41">
        <f t="shared" si="1063"/>
        <v>4.923665338</v>
      </c>
      <c r="AC807" s="42">
        <f t="shared" si="1064"/>
        <v>4380129.072</v>
      </c>
      <c r="AD807" s="42">
        <f t="shared" si="1065"/>
        <v>16783672.14</v>
      </c>
      <c r="AE807" s="43">
        <f t="shared" si="1066"/>
        <v>56163898.01</v>
      </c>
      <c r="AF807" s="44">
        <f t="shared" si="1067"/>
        <v>568552.5794</v>
      </c>
      <c r="AG807" s="48">
        <f t="shared" si="1068"/>
        <v>2274210.318</v>
      </c>
      <c r="AH807" s="49">
        <f t="shared" si="1069"/>
        <v>3411315.477</v>
      </c>
    </row>
    <row r="808" ht="13.5" customHeight="1">
      <c r="A808" s="47" t="s">
        <v>119</v>
      </c>
      <c r="B808" s="51">
        <v>14.08</v>
      </c>
      <c r="C808" s="12">
        <f t="shared" si="1051"/>
        <v>0.265775714</v>
      </c>
      <c r="D808" s="12">
        <v>0.0264</v>
      </c>
      <c r="E808" s="39">
        <v>410.0</v>
      </c>
      <c r="F808" s="40">
        <v>490.0</v>
      </c>
      <c r="G808" s="41">
        <v>650.0</v>
      </c>
      <c r="H808" s="42">
        <v>0.076</v>
      </c>
      <c r="I808" s="42">
        <v>0.5820000000000001</v>
      </c>
      <c r="J808" s="43">
        <v>2.794</v>
      </c>
      <c r="K808" s="44">
        <v>0.1</v>
      </c>
      <c r="L808" s="45">
        <v>0.2</v>
      </c>
      <c r="M808" s="46">
        <v>1.0</v>
      </c>
      <c r="N808" s="35"/>
      <c r="O808" s="39">
        <f t="shared" si="1052"/>
        <v>0.002876756328</v>
      </c>
      <c r="P808" s="40">
        <f t="shared" si="1053"/>
        <v>0.003438074636</v>
      </c>
      <c r="Q808" s="41">
        <f t="shared" si="1054"/>
        <v>0.004560711252</v>
      </c>
      <c r="R808" s="42">
        <f t="shared" si="1055"/>
        <v>1919.708613</v>
      </c>
      <c r="S808" s="42">
        <f t="shared" si="1056"/>
        <v>14700.92649</v>
      </c>
      <c r="T808" s="43">
        <f t="shared" si="1057"/>
        <v>70574.55086</v>
      </c>
      <c r="U808" s="44">
        <f t="shared" si="1058"/>
        <v>701.6478849</v>
      </c>
      <c r="V808" s="48">
        <f t="shared" si="1059"/>
        <v>1403.29577</v>
      </c>
      <c r="W808" s="49">
        <f t="shared" si="1060"/>
        <v>7016.478849</v>
      </c>
      <c r="X808" s="35"/>
      <c r="Y808" s="12">
        <v>54.3</v>
      </c>
      <c r="Z808" s="39">
        <f t="shared" si="1061"/>
        <v>5.916964721</v>
      </c>
      <c r="AA808" s="40">
        <f t="shared" si="1062"/>
        <v>7.071494422</v>
      </c>
      <c r="AB808" s="41">
        <f t="shared" si="1063"/>
        <v>9.380553825</v>
      </c>
      <c r="AC808" s="42">
        <f t="shared" si="1064"/>
        <v>3948491.579</v>
      </c>
      <c r="AD808" s="42">
        <f t="shared" si="1065"/>
        <v>30237132.88</v>
      </c>
      <c r="AE808" s="43">
        <f t="shared" si="1066"/>
        <v>145159019.4</v>
      </c>
      <c r="AF808" s="44">
        <f t="shared" si="1067"/>
        <v>1443162.127</v>
      </c>
      <c r="AG808" s="48">
        <f t="shared" si="1068"/>
        <v>2886324.254</v>
      </c>
      <c r="AH808" s="49">
        <f t="shared" si="1069"/>
        <v>14431621.27</v>
      </c>
    </row>
    <row r="809" ht="13.5" customHeight="1">
      <c r="A809" s="47" t="s">
        <v>120</v>
      </c>
      <c r="B809" s="51">
        <v>0.0</v>
      </c>
      <c r="C809" s="12">
        <f t="shared" si="1051"/>
        <v>0</v>
      </c>
      <c r="D809" s="12">
        <v>0.0264</v>
      </c>
      <c r="E809" s="39">
        <v>3.7</v>
      </c>
      <c r="F809" s="40">
        <v>12.0</v>
      </c>
      <c r="G809" s="41">
        <v>110.0</v>
      </c>
      <c r="H809" s="42">
        <v>0.018</v>
      </c>
      <c r="I809" s="42">
        <v>0.2478118532</v>
      </c>
      <c r="J809" s="43">
        <v>3.004</v>
      </c>
      <c r="K809" s="44">
        <v>0.1</v>
      </c>
      <c r="L809" s="45">
        <v>0.1</v>
      </c>
      <c r="M809" s="46">
        <v>1.0</v>
      </c>
      <c r="N809" s="35"/>
      <c r="O809" s="39">
        <f t="shared" si="1052"/>
        <v>0</v>
      </c>
      <c r="P809" s="40">
        <f t="shared" si="1053"/>
        <v>0</v>
      </c>
      <c r="Q809" s="41">
        <f t="shared" si="1054"/>
        <v>0</v>
      </c>
      <c r="R809" s="42">
        <f t="shared" si="1055"/>
        <v>0</v>
      </c>
      <c r="S809" s="42">
        <f t="shared" si="1056"/>
        <v>0</v>
      </c>
      <c r="T809" s="43">
        <f t="shared" si="1057"/>
        <v>0</v>
      </c>
      <c r="U809" s="44">
        <f t="shared" si="1058"/>
        <v>0</v>
      </c>
      <c r="V809" s="48">
        <f t="shared" si="1059"/>
        <v>0</v>
      </c>
      <c r="W809" s="49">
        <f t="shared" si="1060"/>
        <v>0</v>
      </c>
      <c r="X809" s="35"/>
      <c r="Y809" s="12">
        <v>54.3</v>
      </c>
      <c r="Z809" s="39">
        <f t="shared" si="1061"/>
        <v>0</v>
      </c>
      <c r="AA809" s="40">
        <f t="shared" si="1062"/>
        <v>0</v>
      </c>
      <c r="AB809" s="41">
        <f t="shared" si="1063"/>
        <v>0</v>
      </c>
      <c r="AC809" s="42">
        <f t="shared" si="1064"/>
        <v>0</v>
      </c>
      <c r="AD809" s="42">
        <f t="shared" si="1065"/>
        <v>0</v>
      </c>
      <c r="AE809" s="43">
        <f t="shared" si="1066"/>
        <v>0</v>
      </c>
      <c r="AF809" s="44">
        <f t="shared" si="1067"/>
        <v>0</v>
      </c>
      <c r="AG809" s="48">
        <f t="shared" si="1068"/>
        <v>0</v>
      </c>
      <c r="AH809" s="49">
        <f t="shared" si="1069"/>
        <v>0</v>
      </c>
    </row>
    <row r="810" ht="13.5" customHeight="1">
      <c r="A810" s="47" t="s">
        <v>121</v>
      </c>
      <c r="B810" s="51">
        <v>5.76</v>
      </c>
      <c r="C810" s="12">
        <f t="shared" si="1051"/>
        <v>0.1087264285</v>
      </c>
      <c r="D810" s="12">
        <v>0.0264</v>
      </c>
      <c r="E810" s="39">
        <v>1.0</v>
      </c>
      <c r="F810" s="40">
        <v>24.0</v>
      </c>
      <c r="G810" s="41">
        <v>2200.0</v>
      </c>
      <c r="H810" s="42">
        <v>0.3</v>
      </c>
      <c r="I810" s="42">
        <v>9.305266939500001</v>
      </c>
      <c r="J810" s="43">
        <v>851.554</v>
      </c>
      <c r="K810" s="44">
        <v>3.3</v>
      </c>
      <c r="L810" s="48">
        <v>10.0</v>
      </c>
      <c r="M810" s="49">
        <v>16.9</v>
      </c>
      <c r="N810" s="35"/>
      <c r="O810" s="39">
        <f t="shared" si="1052"/>
        <v>0.000002870377711</v>
      </c>
      <c r="P810" s="40">
        <f t="shared" si="1053"/>
        <v>0.00006888906507</v>
      </c>
      <c r="Q810" s="41">
        <f t="shared" si="1054"/>
        <v>0.006314830964</v>
      </c>
      <c r="R810" s="42">
        <f t="shared" si="1055"/>
        <v>3100.007928</v>
      </c>
      <c r="S810" s="42">
        <f t="shared" si="1056"/>
        <v>96154.67095</v>
      </c>
      <c r="T810" s="43">
        <f t="shared" si="1057"/>
        <v>8799413.837</v>
      </c>
      <c r="U810" s="44">
        <f t="shared" si="1058"/>
        <v>9472.246447</v>
      </c>
      <c r="V810" s="48">
        <f t="shared" si="1059"/>
        <v>28703.77711</v>
      </c>
      <c r="W810" s="49">
        <f t="shared" si="1060"/>
        <v>48509.38332</v>
      </c>
      <c r="X810" s="35"/>
      <c r="Y810" s="12">
        <v>54.3</v>
      </c>
      <c r="Z810" s="39">
        <f t="shared" si="1061"/>
        <v>0.005903845065</v>
      </c>
      <c r="AA810" s="40">
        <f t="shared" si="1062"/>
        <v>0.1416922816</v>
      </c>
      <c r="AB810" s="41">
        <f t="shared" si="1063"/>
        <v>12.98845914</v>
      </c>
      <c r="AC810" s="42">
        <f t="shared" si="1064"/>
        <v>6376152.67</v>
      </c>
      <c r="AD810" s="42">
        <f t="shared" si="1065"/>
        <v>197772675.5</v>
      </c>
      <c r="AE810" s="43">
        <f t="shared" si="1066"/>
        <v>18098794369</v>
      </c>
      <c r="AF810" s="44">
        <f t="shared" si="1067"/>
        <v>19482688.71</v>
      </c>
      <c r="AG810" s="48">
        <f t="shared" si="1068"/>
        <v>59038450.65</v>
      </c>
      <c r="AH810" s="49">
        <f t="shared" si="1069"/>
        <v>99774981.6</v>
      </c>
    </row>
    <row r="811" ht="13.5" customHeight="1">
      <c r="A811" s="47" t="s">
        <v>122</v>
      </c>
      <c r="B811" s="51">
        <v>0.314</v>
      </c>
      <c r="C811" s="12">
        <f t="shared" si="1051"/>
        <v>0.00592710044</v>
      </c>
      <c r="D811" s="12">
        <v>0.0264</v>
      </c>
      <c r="E811" s="39">
        <v>130.0</v>
      </c>
      <c r="F811" s="40">
        <v>230.0</v>
      </c>
      <c r="G811" s="50">
        <v>420.0</v>
      </c>
      <c r="H811" s="42">
        <v>20.0</v>
      </c>
      <c r="I811" s="42">
        <v>35.2904137931</v>
      </c>
      <c r="J811" s="43">
        <v>65.554</v>
      </c>
      <c r="K811" s="44">
        <v>13.0</v>
      </c>
      <c r="L811" s="48">
        <v>500.0</v>
      </c>
      <c r="M811" s="49">
        <v>810.0</v>
      </c>
      <c r="N811" s="35"/>
      <c r="O811" s="39">
        <f t="shared" si="1052"/>
        <v>0.00002034180871</v>
      </c>
      <c r="P811" s="40">
        <f t="shared" si="1053"/>
        <v>0.00003598935387</v>
      </c>
      <c r="Q811" s="41">
        <f t="shared" si="1054"/>
        <v>0.00006571968968</v>
      </c>
      <c r="R811" s="42">
        <f t="shared" si="1055"/>
        <v>11266.23252</v>
      </c>
      <c r="S811" s="42">
        <f t="shared" si="1056"/>
        <v>19879.50037</v>
      </c>
      <c r="T811" s="43">
        <f t="shared" si="1057"/>
        <v>36927.33032</v>
      </c>
      <c r="U811" s="44">
        <f t="shared" si="1058"/>
        <v>2034.180871</v>
      </c>
      <c r="V811" s="48">
        <f t="shared" si="1059"/>
        <v>78237.72581</v>
      </c>
      <c r="W811" s="49">
        <f t="shared" si="1060"/>
        <v>126745.1158</v>
      </c>
      <c r="X811" s="35"/>
      <c r="Y811" s="12">
        <v>54.3</v>
      </c>
      <c r="Z811" s="39">
        <f t="shared" si="1061"/>
        <v>0.041839402</v>
      </c>
      <c r="AA811" s="40">
        <f t="shared" si="1062"/>
        <v>0.07402355739</v>
      </c>
      <c r="AB811" s="41">
        <f t="shared" si="1063"/>
        <v>0.1351734526</v>
      </c>
      <c r="AC811" s="42">
        <f t="shared" si="1064"/>
        <v>23172591.88</v>
      </c>
      <c r="AD811" s="42">
        <f t="shared" si="1065"/>
        <v>40888517.8</v>
      </c>
      <c r="AE811" s="43">
        <f t="shared" si="1066"/>
        <v>75952804.4</v>
      </c>
      <c r="AF811" s="44">
        <f t="shared" si="1067"/>
        <v>4183940.2</v>
      </c>
      <c r="AG811" s="48">
        <f t="shared" si="1068"/>
        <v>160920776.9</v>
      </c>
      <c r="AH811" s="49">
        <f t="shared" si="1069"/>
        <v>260691658.6</v>
      </c>
    </row>
    <row r="812" ht="13.5" customHeight="1">
      <c r="A812" s="32" t="s">
        <v>123</v>
      </c>
      <c r="B812" s="51">
        <v>0.0</v>
      </c>
      <c r="C812" s="12">
        <f t="shared" si="1051"/>
        <v>0</v>
      </c>
      <c r="D812" s="12">
        <v>0.0264</v>
      </c>
      <c r="E812" s="39">
        <v>7.0</v>
      </c>
      <c r="F812" s="40">
        <v>11.0</v>
      </c>
      <c r="G812" s="41">
        <v>56.0</v>
      </c>
      <c r="H812" s="42">
        <v>2.0E-4</v>
      </c>
      <c r="I812" s="42">
        <v>0.11828163270000001</v>
      </c>
      <c r="J812" s="43">
        <v>1.5552000000000001</v>
      </c>
      <c r="K812" s="44">
        <v>0.3</v>
      </c>
      <c r="L812" s="48">
        <v>1.0</v>
      </c>
      <c r="M812" s="49">
        <v>1.3</v>
      </c>
      <c r="N812" s="35"/>
      <c r="O812" s="39">
        <f t="shared" si="1052"/>
        <v>0</v>
      </c>
      <c r="P812" s="40">
        <f t="shared" si="1053"/>
        <v>0</v>
      </c>
      <c r="Q812" s="41">
        <f t="shared" si="1054"/>
        <v>0</v>
      </c>
      <c r="R812" s="42">
        <f t="shared" si="1055"/>
        <v>0</v>
      </c>
      <c r="S812" s="42">
        <f t="shared" si="1056"/>
        <v>0</v>
      </c>
      <c r="T812" s="43">
        <f t="shared" si="1057"/>
        <v>0</v>
      </c>
      <c r="U812" s="44">
        <f t="shared" si="1058"/>
        <v>0</v>
      </c>
      <c r="V812" s="48">
        <f t="shared" si="1059"/>
        <v>0</v>
      </c>
      <c r="W812" s="49">
        <f t="shared" si="1060"/>
        <v>0</v>
      </c>
      <c r="X812" s="35"/>
      <c r="Y812" s="12">
        <v>54.3</v>
      </c>
      <c r="Z812" s="39">
        <f t="shared" si="1061"/>
        <v>0</v>
      </c>
      <c r="AA812" s="40">
        <f t="shared" si="1062"/>
        <v>0</v>
      </c>
      <c r="AB812" s="41">
        <f t="shared" si="1063"/>
        <v>0</v>
      </c>
      <c r="AC812" s="42">
        <f t="shared" si="1064"/>
        <v>0</v>
      </c>
      <c r="AD812" s="42">
        <f t="shared" si="1065"/>
        <v>0</v>
      </c>
      <c r="AE812" s="43">
        <f t="shared" si="1066"/>
        <v>0</v>
      </c>
      <c r="AF812" s="44">
        <f t="shared" si="1067"/>
        <v>0</v>
      </c>
      <c r="AG812" s="48">
        <f t="shared" si="1068"/>
        <v>0</v>
      </c>
      <c r="AH812" s="49">
        <f t="shared" si="1069"/>
        <v>0</v>
      </c>
    </row>
    <row r="813" ht="13.5" customHeight="1">
      <c r="A813" s="32" t="s">
        <v>124</v>
      </c>
      <c r="B813" s="51">
        <v>6.3</v>
      </c>
      <c r="C813" s="12">
        <f t="shared" si="1051"/>
        <v>0.1189195311</v>
      </c>
      <c r="D813" s="12">
        <v>0.0264</v>
      </c>
      <c r="E813" s="39">
        <v>8.0</v>
      </c>
      <c r="F813" s="40">
        <v>12.0</v>
      </c>
      <c r="G813" s="41">
        <v>35.0</v>
      </c>
      <c r="H813" s="42">
        <v>2.0E-4</v>
      </c>
      <c r="I813" s="42">
        <v>0.11834814810000001</v>
      </c>
      <c r="J813" s="43">
        <v>1.5552000000000001</v>
      </c>
      <c r="K813" s="44">
        <v>0.3</v>
      </c>
      <c r="L813" s="48">
        <v>1.0</v>
      </c>
      <c r="M813" s="49">
        <v>1.3</v>
      </c>
      <c r="N813" s="35"/>
      <c r="O813" s="39">
        <f t="shared" si="1052"/>
        <v>0.00002511580497</v>
      </c>
      <c r="P813" s="40">
        <f t="shared" si="1053"/>
        <v>0.00003767370746</v>
      </c>
      <c r="Q813" s="41">
        <f t="shared" si="1054"/>
        <v>0.0001098816468</v>
      </c>
      <c r="R813" s="42">
        <f t="shared" si="1055"/>
        <v>2.260422447</v>
      </c>
      <c r="S813" s="42">
        <f t="shared" si="1056"/>
        <v>1337.584053</v>
      </c>
      <c r="T813" s="43">
        <f t="shared" si="1057"/>
        <v>17577.04495</v>
      </c>
      <c r="U813" s="44">
        <f t="shared" si="1058"/>
        <v>941.8426864</v>
      </c>
      <c r="V813" s="48">
        <f t="shared" si="1059"/>
        <v>3139.475621</v>
      </c>
      <c r="W813" s="49">
        <f t="shared" si="1060"/>
        <v>4081.318308</v>
      </c>
      <c r="X813" s="35"/>
      <c r="Y813" s="12">
        <v>54.3</v>
      </c>
      <c r="Z813" s="39">
        <f t="shared" si="1061"/>
        <v>0.05165864432</v>
      </c>
      <c r="AA813" s="40">
        <f t="shared" si="1062"/>
        <v>0.07748796648</v>
      </c>
      <c r="AB813" s="41">
        <f t="shared" si="1063"/>
        <v>0.2260065689</v>
      </c>
      <c r="AC813" s="42">
        <f t="shared" si="1064"/>
        <v>4649.277989</v>
      </c>
      <c r="AD813" s="42">
        <f t="shared" si="1065"/>
        <v>2751167.2</v>
      </c>
      <c r="AE813" s="43">
        <f t="shared" si="1066"/>
        <v>36152785.64</v>
      </c>
      <c r="AF813" s="44">
        <f t="shared" si="1067"/>
        <v>1937199.162</v>
      </c>
      <c r="AG813" s="48">
        <f t="shared" si="1068"/>
        <v>6457330.54</v>
      </c>
      <c r="AH813" s="49">
        <f t="shared" si="1069"/>
        <v>8394529.702</v>
      </c>
    </row>
    <row r="814" ht="13.5" customHeight="1">
      <c r="A814" s="32" t="s">
        <v>125</v>
      </c>
      <c r="B814" s="51">
        <v>3.791</v>
      </c>
      <c r="C814" s="12">
        <f t="shared" si="1051"/>
        <v>0.07155935595</v>
      </c>
      <c r="D814" s="12">
        <v>0.0264</v>
      </c>
      <c r="E814" s="39">
        <v>18.0</v>
      </c>
      <c r="F814" s="40">
        <v>48.0</v>
      </c>
      <c r="G814" s="41">
        <v>180.0</v>
      </c>
      <c r="H814" s="42">
        <v>0.0064</v>
      </c>
      <c r="I814" s="42">
        <v>0.17932592590000002</v>
      </c>
      <c r="J814" s="43">
        <v>1.857</v>
      </c>
      <c r="K814" s="44">
        <v>0.3</v>
      </c>
      <c r="L814" s="45">
        <v>10.0</v>
      </c>
      <c r="M814" s="46">
        <v>15.0</v>
      </c>
      <c r="N814" s="35"/>
      <c r="O814" s="39">
        <f t="shared" si="1052"/>
        <v>0.00003400500595</v>
      </c>
      <c r="P814" s="40">
        <f t="shared" si="1053"/>
        <v>0.00009068001586</v>
      </c>
      <c r="Q814" s="41">
        <f t="shared" si="1054"/>
        <v>0.0003400500595</v>
      </c>
      <c r="R814" s="42">
        <f t="shared" si="1055"/>
        <v>43.52640761</v>
      </c>
      <c r="S814" s="42">
        <f t="shared" si="1056"/>
        <v>1219.595835</v>
      </c>
      <c r="T814" s="43">
        <f t="shared" si="1057"/>
        <v>12629.45921</v>
      </c>
      <c r="U814" s="44">
        <f t="shared" si="1058"/>
        <v>566.7500991</v>
      </c>
      <c r="V814" s="48">
        <f t="shared" si="1059"/>
        <v>18891.66997</v>
      </c>
      <c r="W814" s="49">
        <f t="shared" si="1060"/>
        <v>28337.50495</v>
      </c>
      <c r="X814" s="35"/>
      <c r="Y814" s="12">
        <v>54.3</v>
      </c>
      <c r="Z814" s="39">
        <f t="shared" si="1061"/>
        <v>0.0699421145</v>
      </c>
      <c r="AA814" s="40">
        <f t="shared" si="1062"/>
        <v>0.1865123053</v>
      </c>
      <c r="AB814" s="41">
        <f t="shared" si="1063"/>
        <v>0.699421145</v>
      </c>
      <c r="AC814" s="42">
        <f t="shared" si="1064"/>
        <v>89525.90656</v>
      </c>
      <c r="AD814" s="42">
        <f t="shared" si="1065"/>
        <v>2508486.889</v>
      </c>
      <c r="AE814" s="43">
        <f t="shared" si="1066"/>
        <v>25976501.33</v>
      </c>
      <c r="AF814" s="44">
        <f t="shared" si="1067"/>
        <v>1165701.908</v>
      </c>
      <c r="AG814" s="48">
        <f t="shared" si="1068"/>
        <v>38856730.28</v>
      </c>
      <c r="AH814" s="49">
        <f t="shared" si="1069"/>
        <v>58285095.42</v>
      </c>
    </row>
    <row r="815" ht="13.5" customHeight="1">
      <c r="A815" s="32" t="s">
        <v>126</v>
      </c>
      <c r="B815" s="51">
        <v>0.0</v>
      </c>
      <c r="C815" s="12">
        <f t="shared" si="1051"/>
        <v>0</v>
      </c>
      <c r="D815" s="12">
        <v>0.0264</v>
      </c>
      <c r="E815" s="39">
        <v>6.0</v>
      </c>
      <c r="F815" s="40">
        <v>38.0</v>
      </c>
      <c r="G815" s="41">
        <v>79.0</v>
      </c>
      <c r="H815" s="42">
        <v>0.0073</v>
      </c>
      <c r="I815" s="42">
        <v>0.4548123288</v>
      </c>
      <c r="J815" s="43">
        <v>2.313</v>
      </c>
      <c r="K815" s="44">
        <v>0.3</v>
      </c>
      <c r="L815" s="45">
        <v>2.5</v>
      </c>
      <c r="M815" s="46">
        <v>5.1</v>
      </c>
      <c r="N815" s="35"/>
      <c r="O815" s="39">
        <f t="shared" si="1052"/>
        <v>0</v>
      </c>
      <c r="P815" s="40">
        <f t="shared" si="1053"/>
        <v>0</v>
      </c>
      <c r="Q815" s="41">
        <f t="shared" si="1054"/>
        <v>0</v>
      </c>
      <c r="R815" s="42">
        <f t="shared" si="1055"/>
        <v>0</v>
      </c>
      <c r="S815" s="42">
        <f t="shared" si="1056"/>
        <v>0</v>
      </c>
      <c r="T815" s="43">
        <f t="shared" si="1057"/>
        <v>0</v>
      </c>
      <c r="U815" s="44">
        <f t="shared" si="1058"/>
        <v>0</v>
      </c>
      <c r="V815" s="48">
        <f t="shared" si="1059"/>
        <v>0</v>
      </c>
      <c r="W815" s="49">
        <f t="shared" si="1060"/>
        <v>0</v>
      </c>
      <c r="X815" s="35"/>
      <c r="Y815" s="12">
        <v>54.3</v>
      </c>
      <c r="Z815" s="39">
        <f t="shared" si="1061"/>
        <v>0</v>
      </c>
      <c r="AA815" s="40">
        <f t="shared" si="1062"/>
        <v>0</v>
      </c>
      <c r="AB815" s="41">
        <f t="shared" si="1063"/>
        <v>0</v>
      </c>
      <c r="AC815" s="42">
        <f t="shared" si="1064"/>
        <v>0</v>
      </c>
      <c r="AD815" s="42">
        <f t="shared" si="1065"/>
        <v>0</v>
      </c>
      <c r="AE815" s="43">
        <f t="shared" si="1066"/>
        <v>0</v>
      </c>
      <c r="AF815" s="44">
        <f t="shared" si="1067"/>
        <v>0</v>
      </c>
      <c r="AG815" s="48">
        <f t="shared" si="1068"/>
        <v>0</v>
      </c>
      <c r="AH815" s="49">
        <f t="shared" si="1069"/>
        <v>0</v>
      </c>
    </row>
    <row r="816" ht="13.5" customHeight="1">
      <c r="A816" s="32" t="s">
        <v>127</v>
      </c>
      <c r="B816" s="51">
        <v>0.0</v>
      </c>
      <c r="C816" s="12">
        <f t="shared" si="1051"/>
        <v>0</v>
      </c>
      <c r="D816" s="12">
        <v>0.0264</v>
      </c>
      <c r="E816" s="52">
        <v>8.8</v>
      </c>
      <c r="F816" s="53">
        <v>27.0</v>
      </c>
      <c r="G816" s="54">
        <v>63.0</v>
      </c>
      <c r="H816" s="55">
        <v>0.118</v>
      </c>
      <c r="I816" s="55">
        <v>0.9284059041</v>
      </c>
      <c r="J816" s="56">
        <v>3.734</v>
      </c>
      <c r="K816" s="57">
        <v>7.8</v>
      </c>
      <c r="L816" s="58">
        <v>15.0</v>
      </c>
      <c r="M816" s="59">
        <v>19.3</v>
      </c>
      <c r="N816" s="35"/>
      <c r="O816" s="39">
        <f t="shared" si="1052"/>
        <v>0</v>
      </c>
      <c r="P816" s="40">
        <f t="shared" si="1053"/>
        <v>0</v>
      </c>
      <c r="Q816" s="41">
        <f t="shared" si="1054"/>
        <v>0</v>
      </c>
      <c r="R816" s="42">
        <f t="shared" si="1055"/>
        <v>0</v>
      </c>
      <c r="S816" s="42">
        <f t="shared" si="1056"/>
        <v>0</v>
      </c>
      <c r="T816" s="43">
        <f t="shared" si="1057"/>
        <v>0</v>
      </c>
      <c r="U816" s="44">
        <f t="shared" si="1058"/>
        <v>0</v>
      </c>
      <c r="V816" s="48">
        <f t="shared" si="1059"/>
        <v>0</v>
      </c>
      <c r="W816" s="49">
        <f t="shared" si="1060"/>
        <v>0</v>
      </c>
      <c r="X816" s="35"/>
      <c r="Y816" s="12">
        <v>54.3</v>
      </c>
      <c r="Z816" s="39">
        <f t="shared" si="1061"/>
        <v>0</v>
      </c>
      <c r="AA816" s="40">
        <f t="shared" si="1062"/>
        <v>0</v>
      </c>
      <c r="AB816" s="41">
        <f t="shared" si="1063"/>
        <v>0</v>
      </c>
      <c r="AC816" s="42">
        <f t="shared" si="1064"/>
        <v>0</v>
      </c>
      <c r="AD816" s="42">
        <f t="shared" si="1065"/>
        <v>0</v>
      </c>
      <c r="AE816" s="43">
        <f t="shared" si="1066"/>
        <v>0</v>
      </c>
      <c r="AF816" s="44">
        <f t="shared" si="1067"/>
        <v>0</v>
      </c>
      <c r="AG816" s="48">
        <f t="shared" si="1068"/>
        <v>0</v>
      </c>
      <c r="AH816" s="49">
        <f t="shared" si="1069"/>
        <v>0</v>
      </c>
    </row>
    <row r="817" ht="13.5" customHeight="1">
      <c r="A817" s="60" t="s">
        <v>90</v>
      </c>
      <c r="B817" s="61">
        <f>SUM(B806:B816)</f>
        <v>52.977</v>
      </c>
      <c r="C817" s="60"/>
      <c r="D817" s="60"/>
      <c r="E817" s="60"/>
      <c r="F817" s="60"/>
      <c r="G817" s="60"/>
      <c r="H817" s="60"/>
      <c r="I817" s="60"/>
      <c r="J817" s="60"/>
      <c r="K817" s="60"/>
      <c r="L817" s="60"/>
      <c r="M817" s="60"/>
      <c r="N817" s="60"/>
      <c r="O817" s="61">
        <f t="shared" ref="O817:W817" si="1070">SUM(O806:O816)</f>
        <v>0.01111239672</v>
      </c>
      <c r="P817" s="61">
        <f t="shared" si="1070"/>
        <v>0.01263410802</v>
      </c>
      <c r="Q817" s="61">
        <f t="shared" si="1070"/>
        <v>0.02157807042</v>
      </c>
      <c r="R817" s="61">
        <f t="shared" si="1070"/>
        <v>20896.8438</v>
      </c>
      <c r="S817" s="61">
        <f t="shared" si="1070"/>
        <v>176846.5475</v>
      </c>
      <c r="T817" s="61">
        <f t="shared" si="1070"/>
        <v>9077079.97</v>
      </c>
      <c r="U817" s="61">
        <f t="shared" si="1070"/>
        <v>15705.84971</v>
      </c>
      <c r="V817" s="61">
        <f t="shared" si="1070"/>
        <v>174300.5969</v>
      </c>
      <c r="W817" s="61">
        <f t="shared" si="1070"/>
        <v>344805.2189</v>
      </c>
      <c r="X817" s="60"/>
      <c r="Y817" s="35"/>
      <c r="Z817" s="61">
        <f t="shared" ref="Z817:AH817" si="1071">SUM(Z806:Z816)</f>
        <v>22.85617961</v>
      </c>
      <c r="AA817" s="61">
        <f t="shared" si="1071"/>
        <v>25.9860631</v>
      </c>
      <c r="AB817" s="61">
        <f t="shared" si="1071"/>
        <v>44.38216757</v>
      </c>
      <c r="AC817" s="61">
        <f t="shared" si="1071"/>
        <v>42981008.27</v>
      </c>
      <c r="AD817" s="61">
        <f t="shared" si="1071"/>
        <v>363741194.3</v>
      </c>
      <c r="AE817" s="61">
        <f t="shared" si="1071"/>
        <v>18669903120</v>
      </c>
      <c r="AF817" s="61">
        <f t="shared" si="1071"/>
        <v>32304077.24</v>
      </c>
      <c r="AG817" s="61">
        <f t="shared" si="1071"/>
        <v>358504636.7</v>
      </c>
      <c r="AH817" s="61">
        <f t="shared" si="1071"/>
        <v>709201643.4</v>
      </c>
    </row>
    <row r="818" ht="13.5" customHeight="1">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c r="AA818" s="35"/>
      <c r="AB818" s="35"/>
      <c r="AC818" s="35"/>
      <c r="AD818" s="35"/>
      <c r="AE818" s="35"/>
      <c r="AF818" s="35"/>
      <c r="AG818" s="35"/>
      <c r="AH818" s="35"/>
    </row>
    <row r="819" ht="13.5" customHeight="1">
      <c r="A819" s="64" t="s">
        <v>140</v>
      </c>
      <c r="B819" s="35"/>
      <c r="C819" s="12"/>
      <c r="D819" s="12"/>
      <c r="E819" s="35"/>
      <c r="F819" s="35"/>
      <c r="G819" s="35"/>
      <c r="H819" s="35"/>
      <c r="I819" s="35"/>
      <c r="J819" s="35"/>
      <c r="K819" s="35"/>
      <c r="L819" s="35"/>
      <c r="M819" s="35"/>
      <c r="N819" s="35"/>
      <c r="O819" s="35"/>
      <c r="P819" s="35"/>
      <c r="Q819" s="35"/>
      <c r="R819" s="35"/>
      <c r="S819" s="35"/>
      <c r="T819" s="35"/>
      <c r="U819" s="35"/>
      <c r="V819" s="35"/>
      <c r="W819" s="35"/>
      <c r="X819" s="35"/>
      <c r="Y819" s="35"/>
      <c r="Z819" s="35"/>
      <c r="AA819" s="35"/>
      <c r="AB819" s="35"/>
      <c r="AC819" s="35"/>
      <c r="AD819" s="35"/>
      <c r="AE819" s="35"/>
      <c r="AF819" s="35"/>
      <c r="AG819" s="35"/>
      <c r="AH819" s="35"/>
    </row>
    <row r="820" ht="13.5" customHeight="1">
      <c r="A820" s="12" t="s">
        <v>105</v>
      </c>
      <c r="C820" s="12"/>
      <c r="D820" s="12"/>
      <c r="E820" s="36" t="s">
        <v>129</v>
      </c>
      <c r="F820" s="3"/>
      <c r="G820" s="4"/>
      <c r="H820" s="37" t="s">
        <v>130</v>
      </c>
      <c r="I820" s="3"/>
      <c r="J820" s="4"/>
      <c r="K820" s="38" t="s">
        <v>131</v>
      </c>
      <c r="L820" s="3"/>
      <c r="M820" s="4"/>
      <c r="N820" s="35"/>
      <c r="O820" s="36" t="s">
        <v>110</v>
      </c>
      <c r="P820" s="3"/>
      <c r="Q820" s="4"/>
      <c r="R820" s="37" t="s">
        <v>111</v>
      </c>
      <c r="S820" s="3"/>
      <c r="T820" s="4"/>
      <c r="U820" s="38" t="s">
        <v>112</v>
      </c>
      <c r="V820" s="3"/>
      <c r="W820" s="4"/>
      <c r="X820" s="35"/>
      <c r="Y820" s="35"/>
      <c r="Z820" s="36" t="s">
        <v>110</v>
      </c>
      <c r="AA820" s="3"/>
      <c r="AB820" s="4"/>
      <c r="AC820" s="37" t="s">
        <v>111</v>
      </c>
      <c r="AD820" s="3"/>
      <c r="AE820" s="4"/>
      <c r="AF820" s="38" t="s">
        <v>112</v>
      </c>
      <c r="AG820" s="3"/>
      <c r="AH820" s="4"/>
    </row>
    <row r="821" ht="13.5" customHeight="1">
      <c r="A821" s="12" t="s">
        <v>94</v>
      </c>
      <c r="B821" s="12" t="s">
        <v>114</v>
      </c>
      <c r="C821" s="12" t="s">
        <v>115</v>
      </c>
      <c r="D821" s="12"/>
      <c r="E821" s="39" t="s">
        <v>12</v>
      </c>
      <c r="F821" s="40" t="s">
        <v>13</v>
      </c>
      <c r="G821" s="41" t="s">
        <v>14</v>
      </c>
      <c r="H821" s="42" t="s">
        <v>12</v>
      </c>
      <c r="I821" s="42" t="s">
        <v>13</v>
      </c>
      <c r="J821" s="43" t="s">
        <v>14</v>
      </c>
      <c r="K821" s="44" t="s">
        <v>12</v>
      </c>
      <c r="L821" s="45" t="s">
        <v>116</v>
      </c>
      <c r="M821" s="46" t="s">
        <v>14</v>
      </c>
      <c r="N821" s="35"/>
      <c r="O821" s="39" t="s">
        <v>12</v>
      </c>
      <c r="P821" s="40" t="s">
        <v>13</v>
      </c>
      <c r="Q821" s="41" t="s">
        <v>14</v>
      </c>
      <c r="R821" s="42" t="s">
        <v>12</v>
      </c>
      <c r="S821" s="42" t="s">
        <v>13</v>
      </c>
      <c r="T821" s="43" t="s">
        <v>14</v>
      </c>
      <c r="U821" s="44" t="s">
        <v>12</v>
      </c>
      <c r="V821" s="45" t="s">
        <v>116</v>
      </c>
      <c r="W821" s="46" t="s">
        <v>14</v>
      </c>
      <c r="X821" s="35"/>
      <c r="Y821" s="35"/>
      <c r="Z821" s="39" t="s">
        <v>12</v>
      </c>
      <c r="AA821" s="40" t="s">
        <v>13</v>
      </c>
      <c r="AB821" s="41" t="s">
        <v>14</v>
      </c>
      <c r="AC821" s="42" t="s">
        <v>12</v>
      </c>
      <c r="AD821" s="42" t="s">
        <v>13</v>
      </c>
      <c r="AE821" s="43" t="s">
        <v>14</v>
      </c>
      <c r="AF821" s="44" t="s">
        <v>12</v>
      </c>
      <c r="AG821" s="45" t="s">
        <v>116</v>
      </c>
      <c r="AH821" s="46" t="s">
        <v>14</v>
      </c>
    </row>
    <row r="822" ht="13.5" customHeight="1">
      <c r="A822" s="47" t="s">
        <v>117</v>
      </c>
      <c r="B822" s="51">
        <v>0.0</v>
      </c>
      <c r="C822" s="12">
        <f t="shared" ref="C822:C832" si="1072">B822/$B$833</f>
        <v>0</v>
      </c>
      <c r="D822" s="12">
        <v>0.0264</v>
      </c>
      <c r="E822" s="39">
        <v>740.0</v>
      </c>
      <c r="F822" s="40">
        <v>820.0</v>
      </c>
      <c r="G822" s="41">
        <v>910.0</v>
      </c>
      <c r="H822" s="42">
        <v>0.079</v>
      </c>
      <c r="I822" s="42">
        <v>1.1480588235000002</v>
      </c>
      <c r="J822" s="43">
        <v>3.654</v>
      </c>
      <c r="K822" s="44">
        <v>0.2</v>
      </c>
      <c r="L822" s="48">
        <v>5.0</v>
      </c>
      <c r="M822" s="49">
        <v>15.0</v>
      </c>
      <c r="N822" s="35"/>
      <c r="O822" s="39">
        <f t="shared" ref="O822:O832" si="1073">C822*D822*E822*10^(-3)</f>
        <v>0</v>
      </c>
      <c r="P822" s="40">
        <f t="shared" ref="P822:P832" si="1074">C822*D822*F822*10^(-3)</f>
        <v>0</v>
      </c>
      <c r="Q822" s="41">
        <f t="shared" ref="Q822:Q832" si="1075">C822*D822*G822*10^(-3)</f>
        <v>0</v>
      </c>
      <c r="R822" s="42">
        <f t="shared" ref="R822:R832" si="1076">(C822*D822*H822*3.6*10^(-3))*10^(9)</f>
        <v>0</v>
      </c>
      <c r="S822" s="42">
        <f t="shared" ref="S822:S832" si="1077">(C822*D822*I822*3.6*10^(-3))*10^(9)</f>
        <v>0</v>
      </c>
      <c r="T822" s="43">
        <f t="shared" ref="T822:T832" si="1078">(C822*D822*J822*3.6*10^(-3))*10^(9)</f>
        <v>0</v>
      </c>
      <c r="U822" s="44">
        <f t="shared" ref="U822:U832" si="1079">C822*D822*10^(-3)*K822*10^9</f>
        <v>0</v>
      </c>
      <c r="V822" s="48">
        <f t="shared" ref="V822:V832" si="1080">C822*D822*10^(-3)*L822*10^9</f>
        <v>0</v>
      </c>
      <c r="W822" s="49">
        <f t="shared" ref="W822:W832" si="1081">C822*D822*10^(-3)*M822*10^9</f>
        <v>0</v>
      </c>
      <c r="X822" s="35"/>
      <c r="Y822" s="12">
        <v>6.9</v>
      </c>
      <c r="Z822" s="39">
        <f t="shared" ref="Z822:Z832" si="1082">C822*Y822*E822*10^(-3)</f>
        <v>0</v>
      </c>
      <c r="AA822" s="40">
        <f t="shared" ref="AA822:AA832" si="1083">C822*Y822*F822*10^(-3)</f>
        <v>0</v>
      </c>
      <c r="AB822" s="41">
        <f t="shared" ref="AB822:AB832" si="1084">C822*Y822*G822*10^(-3)</f>
        <v>0</v>
      </c>
      <c r="AC822" s="42">
        <f t="shared" ref="AC822:AC832" si="1085">(C822*Y822*H822*3.6*10^(-3))*10^(9)</f>
        <v>0</v>
      </c>
      <c r="AD822" s="42">
        <f t="shared" ref="AD822:AD832" si="1086">(C822*Y822*I822*3.6*10^(-3))*10^(9)</f>
        <v>0</v>
      </c>
      <c r="AE822" s="43">
        <f t="shared" ref="AE822:AE832" si="1087">(C822*Y822*J822*3.6*10^(-3))*10^(9)</f>
        <v>0</v>
      </c>
      <c r="AF822" s="44">
        <f t="shared" ref="AF822:AF832" si="1088">C822*Y822*10^(-3)*K822*10^9</f>
        <v>0</v>
      </c>
      <c r="AG822" s="48">
        <f t="shared" ref="AG822:AG832" si="1089">C822*Y822*10^(-3)*L822*10^9</f>
        <v>0</v>
      </c>
      <c r="AH822" s="49">
        <f t="shared" ref="AH822:AH832" si="1090">C822*Y822*10^(-3)*M822*10^9</f>
        <v>0</v>
      </c>
    </row>
    <row r="823" ht="13.5" customHeight="1">
      <c r="A823" s="47" t="s">
        <v>118</v>
      </c>
      <c r="B823" s="51">
        <v>3.128</v>
      </c>
      <c r="C823" s="12">
        <f t="shared" si="1072"/>
        <v>0.3283644762</v>
      </c>
      <c r="D823" s="12">
        <v>0.0264</v>
      </c>
      <c r="E823" s="39">
        <v>657.0</v>
      </c>
      <c r="F823" s="40">
        <v>702.0</v>
      </c>
      <c r="G823" s="41">
        <v>866.0</v>
      </c>
      <c r="H823" s="42">
        <v>0.214</v>
      </c>
      <c r="I823" s="42">
        <v>0.82</v>
      </c>
      <c r="J823" s="43">
        <v>2.7439999999999998</v>
      </c>
      <c r="K823" s="44">
        <v>0.1</v>
      </c>
      <c r="L823" s="45">
        <v>0.4</v>
      </c>
      <c r="M823" s="46">
        <v>0.6</v>
      </c>
      <c r="N823" s="35"/>
      <c r="O823" s="39">
        <f t="shared" si="1073"/>
        <v>0.005695416166</v>
      </c>
      <c r="P823" s="40">
        <f t="shared" si="1074"/>
        <v>0.006085513164</v>
      </c>
      <c r="Q823" s="41">
        <f t="shared" si="1075"/>
        <v>0.0075072</v>
      </c>
      <c r="R823" s="42">
        <f t="shared" si="1076"/>
        <v>6678.4606</v>
      </c>
      <c r="S823" s="42">
        <f t="shared" si="1077"/>
        <v>25590.36305</v>
      </c>
      <c r="T823" s="43">
        <f t="shared" si="1078"/>
        <v>85634.09293</v>
      </c>
      <c r="U823" s="44">
        <f t="shared" si="1079"/>
        <v>866.8822171</v>
      </c>
      <c r="V823" s="48">
        <f t="shared" si="1080"/>
        <v>3467.528868</v>
      </c>
      <c r="W823" s="49">
        <f t="shared" si="1081"/>
        <v>5201.293303</v>
      </c>
      <c r="X823" s="35"/>
      <c r="Y823" s="12">
        <v>6.9</v>
      </c>
      <c r="Z823" s="39">
        <f t="shared" si="1082"/>
        <v>1.48857468</v>
      </c>
      <c r="AA823" s="40">
        <f t="shared" si="1083"/>
        <v>1.59053185</v>
      </c>
      <c r="AB823" s="41">
        <f t="shared" si="1084"/>
        <v>1.962109091</v>
      </c>
      <c r="AC823" s="42">
        <f t="shared" si="1085"/>
        <v>1745506.748</v>
      </c>
      <c r="AD823" s="42">
        <f t="shared" si="1086"/>
        <v>6688390.342</v>
      </c>
      <c r="AE823" s="43">
        <f t="shared" si="1087"/>
        <v>22381637.93</v>
      </c>
      <c r="AF823" s="44">
        <f t="shared" si="1088"/>
        <v>226571.4886</v>
      </c>
      <c r="AG823" s="48">
        <f t="shared" si="1089"/>
        <v>906285.9542</v>
      </c>
      <c r="AH823" s="49">
        <f t="shared" si="1090"/>
        <v>1359428.931</v>
      </c>
    </row>
    <row r="824" ht="13.5" customHeight="1">
      <c r="A824" s="47" t="s">
        <v>119</v>
      </c>
      <c r="B824" s="51">
        <v>0.0</v>
      </c>
      <c r="C824" s="12">
        <f t="shared" si="1072"/>
        <v>0</v>
      </c>
      <c r="D824" s="12">
        <v>0.0264</v>
      </c>
      <c r="E824" s="39">
        <v>410.0</v>
      </c>
      <c r="F824" s="40">
        <v>490.0</v>
      </c>
      <c r="G824" s="41">
        <v>650.0</v>
      </c>
      <c r="H824" s="42">
        <v>0.076</v>
      </c>
      <c r="I824" s="42">
        <v>0.5820000000000001</v>
      </c>
      <c r="J824" s="43">
        <v>2.794</v>
      </c>
      <c r="K824" s="44">
        <v>0.1</v>
      </c>
      <c r="L824" s="45">
        <v>0.2</v>
      </c>
      <c r="M824" s="46">
        <v>1.0</v>
      </c>
      <c r="N824" s="35"/>
      <c r="O824" s="39">
        <f t="shared" si="1073"/>
        <v>0</v>
      </c>
      <c r="P824" s="40">
        <f t="shared" si="1074"/>
        <v>0</v>
      </c>
      <c r="Q824" s="41">
        <f t="shared" si="1075"/>
        <v>0</v>
      </c>
      <c r="R824" s="42">
        <f t="shared" si="1076"/>
        <v>0</v>
      </c>
      <c r="S824" s="42">
        <f t="shared" si="1077"/>
        <v>0</v>
      </c>
      <c r="T824" s="43">
        <f t="shared" si="1078"/>
        <v>0</v>
      </c>
      <c r="U824" s="44">
        <f t="shared" si="1079"/>
        <v>0</v>
      </c>
      <c r="V824" s="48">
        <f t="shared" si="1080"/>
        <v>0</v>
      </c>
      <c r="W824" s="49">
        <f t="shared" si="1081"/>
        <v>0</v>
      </c>
      <c r="X824" s="35"/>
      <c r="Y824" s="12">
        <v>6.9</v>
      </c>
      <c r="Z824" s="39">
        <f t="shared" si="1082"/>
        <v>0</v>
      </c>
      <c r="AA824" s="40">
        <f t="shared" si="1083"/>
        <v>0</v>
      </c>
      <c r="AB824" s="41">
        <f t="shared" si="1084"/>
        <v>0</v>
      </c>
      <c r="AC824" s="42">
        <f t="shared" si="1085"/>
        <v>0</v>
      </c>
      <c r="AD824" s="42">
        <f t="shared" si="1086"/>
        <v>0</v>
      </c>
      <c r="AE824" s="43">
        <f t="shared" si="1087"/>
        <v>0</v>
      </c>
      <c r="AF824" s="44">
        <f t="shared" si="1088"/>
        <v>0</v>
      </c>
      <c r="AG824" s="48">
        <f t="shared" si="1089"/>
        <v>0</v>
      </c>
      <c r="AH824" s="49">
        <f t="shared" si="1090"/>
        <v>0</v>
      </c>
    </row>
    <row r="825" ht="13.5" customHeight="1">
      <c r="A825" s="47" t="s">
        <v>120</v>
      </c>
      <c r="B825" s="51">
        <v>0.0</v>
      </c>
      <c r="C825" s="12">
        <f t="shared" si="1072"/>
        <v>0</v>
      </c>
      <c r="D825" s="12">
        <v>0.0264</v>
      </c>
      <c r="E825" s="39">
        <v>3.7</v>
      </c>
      <c r="F825" s="40">
        <v>12.0</v>
      </c>
      <c r="G825" s="41">
        <v>110.0</v>
      </c>
      <c r="H825" s="42">
        <v>0.018</v>
      </c>
      <c r="I825" s="42">
        <v>0.2478118532</v>
      </c>
      <c r="J825" s="43">
        <v>3.004</v>
      </c>
      <c r="K825" s="44">
        <v>0.1</v>
      </c>
      <c r="L825" s="45">
        <v>0.1</v>
      </c>
      <c r="M825" s="46">
        <v>1.0</v>
      </c>
      <c r="N825" s="35"/>
      <c r="O825" s="39">
        <f t="shared" si="1073"/>
        <v>0</v>
      </c>
      <c r="P825" s="40">
        <f t="shared" si="1074"/>
        <v>0</v>
      </c>
      <c r="Q825" s="41">
        <f t="shared" si="1075"/>
        <v>0</v>
      </c>
      <c r="R825" s="42">
        <f t="shared" si="1076"/>
        <v>0</v>
      </c>
      <c r="S825" s="42">
        <f t="shared" si="1077"/>
        <v>0</v>
      </c>
      <c r="T825" s="43">
        <f t="shared" si="1078"/>
        <v>0</v>
      </c>
      <c r="U825" s="44">
        <f t="shared" si="1079"/>
        <v>0</v>
      </c>
      <c r="V825" s="48">
        <f t="shared" si="1080"/>
        <v>0</v>
      </c>
      <c r="W825" s="49">
        <f t="shared" si="1081"/>
        <v>0</v>
      </c>
      <c r="X825" s="35"/>
      <c r="Y825" s="12">
        <v>6.9</v>
      </c>
      <c r="Z825" s="39">
        <f t="shared" si="1082"/>
        <v>0</v>
      </c>
      <c r="AA825" s="40">
        <f t="shared" si="1083"/>
        <v>0</v>
      </c>
      <c r="AB825" s="41">
        <f t="shared" si="1084"/>
        <v>0</v>
      </c>
      <c r="AC825" s="42">
        <f t="shared" si="1085"/>
        <v>0</v>
      </c>
      <c r="AD825" s="42">
        <f t="shared" si="1086"/>
        <v>0</v>
      </c>
      <c r="AE825" s="43">
        <f t="shared" si="1087"/>
        <v>0</v>
      </c>
      <c r="AF825" s="44">
        <f t="shared" si="1088"/>
        <v>0</v>
      </c>
      <c r="AG825" s="48">
        <f t="shared" si="1089"/>
        <v>0</v>
      </c>
      <c r="AH825" s="49">
        <f t="shared" si="1090"/>
        <v>0</v>
      </c>
    </row>
    <row r="826" ht="13.5" customHeight="1">
      <c r="A826" s="47" t="s">
        <v>121</v>
      </c>
      <c r="B826" s="51">
        <v>3.262</v>
      </c>
      <c r="C826" s="12">
        <f t="shared" si="1072"/>
        <v>0.3424312408</v>
      </c>
      <c r="D826" s="12">
        <v>0.0264</v>
      </c>
      <c r="E826" s="39">
        <v>1.0</v>
      </c>
      <c r="F826" s="40">
        <v>24.0</v>
      </c>
      <c r="G826" s="41">
        <v>2200.0</v>
      </c>
      <c r="H826" s="42">
        <v>0.3</v>
      </c>
      <c r="I826" s="42">
        <v>9.305266939500001</v>
      </c>
      <c r="J826" s="43">
        <v>851.554</v>
      </c>
      <c r="K826" s="44">
        <v>3.3</v>
      </c>
      <c r="L826" s="48">
        <v>10.0</v>
      </c>
      <c r="M826" s="49">
        <v>16.9</v>
      </c>
      <c r="N826" s="35"/>
      <c r="O826" s="39">
        <f t="shared" si="1073"/>
        <v>0.000009040184758</v>
      </c>
      <c r="P826" s="40">
        <f t="shared" si="1074"/>
        <v>0.0002169644342</v>
      </c>
      <c r="Q826" s="41">
        <f t="shared" si="1075"/>
        <v>0.01988840647</v>
      </c>
      <c r="R826" s="42">
        <f t="shared" si="1076"/>
        <v>9763.399538</v>
      </c>
      <c r="S826" s="42">
        <f t="shared" si="1077"/>
        <v>302836.7965</v>
      </c>
      <c r="T826" s="43">
        <f t="shared" si="1078"/>
        <v>27713539.77</v>
      </c>
      <c r="U826" s="44">
        <f t="shared" si="1079"/>
        <v>29832.6097</v>
      </c>
      <c r="V826" s="48">
        <f t="shared" si="1080"/>
        <v>90401.84758</v>
      </c>
      <c r="W826" s="49">
        <f t="shared" si="1081"/>
        <v>152779.1224</v>
      </c>
      <c r="X826" s="35"/>
      <c r="Y826" s="12">
        <v>6.9</v>
      </c>
      <c r="Z826" s="39">
        <f t="shared" si="1082"/>
        <v>0.002362775562</v>
      </c>
      <c r="AA826" s="40">
        <f t="shared" si="1083"/>
        <v>0.05670661348</v>
      </c>
      <c r="AB826" s="41">
        <f t="shared" si="1084"/>
        <v>5.198106236</v>
      </c>
      <c r="AC826" s="42">
        <f t="shared" si="1085"/>
        <v>2551797.607</v>
      </c>
      <c r="AD826" s="42">
        <f t="shared" si="1086"/>
        <v>79150526.35</v>
      </c>
      <c r="AE826" s="43">
        <f t="shared" si="1087"/>
        <v>7243311530</v>
      </c>
      <c r="AF826" s="44">
        <f t="shared" si="1088"/>
        <v>7797159.353</v>
      </c>
      <c r="AG826" s="48">
        <f t="shared" si="1089"/>
        <v>23627755.62</v>
      </c>
      <c r="AH826" s="49">
        <f t="shared" si="1090"/>
        <v>39930906.99</v>
      </c>
    </row>
    <row r="827" ht="13.5" customHeight="1">
      <c r="A827" s="47" t="s">
        <v>122</v>
      </c>
      <c r="B827" s="51">
        <v>0.917</v>
      </c>
      <c r="C827" s="12">
        <f t="shared" si="1072"/>
        <v>0.09626285954</v>
      </c>
      <c r="D827" s="12">
        <v>0.0264</v>
      </c>
      <c r="E827" s="39">
        <v>130.0</v>
      </c>
      <c r="F827" s="40">
        <v>230.0</v>
      </c>
      <c r="G827" s="50">
        <v>420.0</v>
      </c>
      <c r="H827" s="42">
        <v>20.0</v>
      </c>
      <c r="I827" s="42">
        <v>35.2904137931</v>
      </c>
      <c r="J827" s="43">
        <v>65.554</v>
      </c>
      <c r="K827" s="44">
        <v>13.0</v>
      </c>
      <c r="L827" s="48">
        <v>500.0</v>
      </c>
      <c r="M827" s="49">
        <v>810.0</v>
      </c>
      <c r="N827" s="35"/>
      <c r="O827" s="39">
        <f t="shared" si="1073"/>
        <v>0.0003303741339</v>
      </c>
      <c r="P827" s="40">
        <f t="shared" si="1074"/>
        <v>0.0005845080831</v>
      </c>
      <c r="Q827" s="41">
        <f t="shared" si="1075"/>
        <v>0.001067362587</v>
      </c>
      <c r="R827" s="42">
        <f t="shared" si="1076"/>
        <v>182976.4434</v>
      </c>
      <c r="S827" s="42">
        <f t="shared" si="1077"/>
        <v>322865.7201</v>
      </c>
      <c r="T827" s="43">
        <f t="shared" si="1078"/>
        <v>599741.8886</v>
      </c>
      <c r="U827" s="44">
        <f t="shared" si="1079"/>
        <v>33037.41339</v>
      </c>
      <c r="V827" s="48">
        <f t="shared" si="1080"/>
        <v>1270669.746</v>
      </c>
      <c r="W827" s="49">
        <f t="shared" si="1081"/>
        <v>2058484.988</v>
      </c>
      <c r="X827" s="35"/>
      <c r="Y827" s="12">
        <v>6.9</v>
      </c>
      <c r="Z827" s="39">
        <f t="shared" si="1082"/>
        <v>0.08634778501</v>
      </c>
      <c r="AA827" s="40">
        <f t="shared" si="1083"/>
        <v>0.1527691581</v>
      </c>
      <c r="AB827" s="41">
        <f t="shared" si="1084"/>
        <v>0.278969767</v>
      </c>
      <c r="AC827" s="42">
        <f t="shared" si="1085"/>
        <v>47823388.62</v>
      </c>
      <c r="AD827" s="42">
        <f t="shared" si="1086"/>
        <v>84385358.67</v>
      </c>
      <c r="AE827" s="43">
        <f t="shared" si="1087"/>
        <v>156750720.9</v>
      </c>
      <c r="AF827" s="44">
        <f t="shared" si="1088"/>
        <v>8634778.501</v>
      </c>
      <c r="AG827" s="48">
        <f t="shared" si="1089"/>
        <v>332106865.4</v>
      </c>
      <c r="AH827" s="49">
        <f t="shared" si="1090"/>
        <v>538013122</v>
      </c>
    </row>
    <row r="828" ht="13.5" customHeight="1">
      <c r="A828" s="32" t="s">
        <v>123</v>
      </c>
      <c r="B828" s="51">
        <v>0.0</v>
      </c>
      <c r="C828" s="12">
        <f t="shared" si="1072"/>
        <v>0</v>
      </c>
      <c r="D828" s="12">
        <v>0.0264</v>
      </c>
      <c r="E828" s="39">
        <v>7.0</v>
      </c>
      <c r="F828" s="40">
        <v>11.0</v>
      </c>
      <c r="G828" s="41">
        <v>56.0</v>
      </c>
      <c r="H828" s="42">
        <v>2.0E-4</v>
      </c>
      <c r="I828" s="42">
        <v>0.11828163270000001</v>
      </c>
      <c r="J828" s="43">
        <v>1.5552000000000001</v>
      </c>
      <c r="K828" s="44">
        <v>0.3</v>
      </c>
      <c r="L828" s="48">
        <v>1.0</v>
      </c>
      <c r="M828" s="49">
        <v>1.3</v>
      </c>
      <c r="N828" s="35"/>
      <c r="O828" s="39">
        <f t="shared" si="1073"/>
        <v>0</v>
      </c>
      <c r="P828" s="40">
        <f t="shared" si="1074"/>
        <v>0</v>
      </c>
      <c r="Q828" s="41">
        <f t="shared" si="1075"/>
        <v>0</v>
      </c>
      <c r="R828" s="42">
        <f t="shared" si="1076"/>
        <v>0</v>
      </c>
      <c r="S828" s="42">
        <f t="shared" si="1077"/>
        <v>0</v>
      </c>
      <c r="T828" s="43">
        <f t="shared" si="1078"/>
        <v>0</v>
      </c>
      <c r="U828" s="44">
        <f t="shared" si="1079"/>
        <v>0</v>
      </c>
      <c r="V828" s="48">
        <f t="shared" si="1080"/>
        <v>0</v>
      </c>
      <c r="W828" s="49">
        <f t="shared" si="1081"/>
        <v>0</v>
      </c>
      <c r="X828" s="35"/>
      <c r="Y828" s="12">
        <v>6.9</v>
      </c>
      <c r="Z828" s="39">
        <f t="shared" si="1082"/>
        <v>0</v>
      </c>
      <c r="AA828" s="40">
        <f t="shared" si="1083"/>
        <v>0</v>
      </c>
      <c r="AB828" s="41">
        <f t="shared" si="1084"/>
        <v>0</v>
      </c>
      <c r="AC828" s="42">
        <f t="shared" si="1085"/>
        <v>0</v>
      </c>
      <c r="AD828" s="42">
        <f t="shared" si="1086"/>
        <v>0</v>
      </c>
      <c r="AE828" s="43">
        <f t="shared" si="1087"/>
        <v>0</v>
      </c>
      <c r="AF828" s="44">
        <f t="shared" si="1088"/>
        <v>0</v>
      </c>
      <c r="AG828" s="48">
        <f t="shared" si="1089"/>
        <v>0</v>
      </c>
      <c r="AH828" s="49">
        <f t="shared" si="1090"/>
        <v>0</v>
      </c>
    </row>
    <row r="829" ht="13.5" customHeight="1">
      <c r="A829" s="32" t="s">
        <v>124</v>
      </c>
      <c r="B829" s="51">
        <v>0.929</v>
      </c>
      <c r="C829" s="12">
        <f t="shared" si="1072"/>
        <v>0.09752256981</v>
      </c>
      <c r="D829" s="12">
        <v>0.0264</v>
      </c>
      <c r="E829" s="39">
        <v>8.0</v>
      </c>
      <c r="F829" s="40">
        <v>12.0</v>
      </c>
      <c r="G829" s="41">
        <v>35.0</v>
      </c>
      <c r="H829" s="42">
        <v>2.0E-4</v>
      </c>
      <c r="I829" s="42">
        <v>0.11834814810000001</v>
      </c>
      <c r="J829" s="43">
        <v>1.5552000000000001</v>
      </c>
      <c r="K829" s="44">
        <v>0.3</v>
      </c>
      <c r="L829" s="48">
        <v>1.0</v>
      </c>
      <c r="M829" s="49">
        <v>1.3</v>
      </c>
      <c r="N829" s="35"/>
      <c r="O829" s="39">
        <f t="shared" si="1073"/>
        <v>0.00002059676674</v>
      </c>
      <c r="P829" s="40">
        <f t="shared" si="1074"/>
        <v>0.00003089515012</v>
      </c>
      <c r="Q829" s="41">
        <f t="shared" si="1075"/>
        <v>0.0000901108545</v>
      </c>
      <c r="R829" s="42">
        <f t="shared" si="1076"/>
        <v>1.853709007</v>
      </c>
      <c r="S829" s="42">
        <f t="shared" si="1077"/>
        <v>1096.91514</v>
      </c>
      <c r="T829" s="43">
        <f t="shared" si="1078"/>
        <v>14414.44124</v>
      </c>
      <c r="U829" s="44">
        <f t="shared" si="1079"/>
        <v>772.3787529</v>
      </c>
      <c r="V829" s="48">
        <f t="shared" si="1080"/>
        <v>2574.595843</v>
      </c>
      <c r="W829" s="49">
        <f t="shared" si="1081"/>
        <v>3346.974596</v>
      </c>
      <c r="X829" s="35"/>
      <c r="Y829" s="12">
        <v>6.9</v>
      </c>
      <c r="Z829" s="39">
        <f t="shared" si="1082"/>
        <v>0.005383245853</v>
      </c>
      <c r="AA829" s="40">
        <f t="shared" si="1083"/>
        <v>0.00807486878</v>
      </c>
      <c r="AB829" s="41">
        <f t="shared" si="1084"/>
        <v>0.02355170061</v>
      </c>
      <c r="AC829" s="42">
        <f t="shared" si="1085"/>
        <v>484.4921268</v>
      </c>
      <c r="AD829" s="42">
        <f t="shared" si="1086"/>
        <v>286693.7299</v>
      </c>
      <c r="AE829" s="43">
        <f t="shared" si="1087"/>
        <v>3767410.778</v>
      </c>
      <c r="AF829" s="44">
        <f t="shared" si="1088"/>
        <v>201871.7195</v>
      </c>
      <c r="AG829" s="48">
        <f t="shared" si="1089"/>
        <v>672905.7317</v>
      </c>
      <c r="AH829" s="49">
        <f t="shared" si="1090"/>
        <v>874777.4512</v>
      </c>
    </row>
    <row r="830" ht="13.5" customHeight="1">
      <c r="A830" s="32" t="s">
        <v>125</v>
      </c>
      <c r="B830" s="51">
        <v>0.993</v>
      </c>
      <c r="C830" s="12">
        <f t="shared" si="1072"/>
        <v>0.1042410246</v>
      </c>
      <c r="D830" s="12">
        <v>0.0264</v>
      </c>
      <c r="E830" s="39">
        <v>18.0</v>
      </c>
      <c r="F830" s="40">
        <v>48.0</v>
      </c>
      <c r="G830" s="41">
        <v>180.0</v>
      </c>
      <c r="H830" s="42">
        <v>0.0064</v>
      </c>
      <c r="I830" s="42">
        <v>0.17932592590000002</v>
      </c>
      <c r="J830" s="43">
        <v>1.857</v>
      </c>
      <c r="K830" s="44">
        <v>0.3</v>
      </c>
      <c r="L830" s="45">
        <v>10.0</v>
      </c>
      <c r="M830" s="46">
        <v>15.0</v>
      </c>
      <c r="N830" s="35"/>
      <c r="O830" s="39">
        <f t="shared" si="1073"/>
        <v>0.00004953533487</v>
      </c>
      <c r="P830" s="40">
        <f t="shared" si="1074"/>
        <v>0.0001320942263</v>
      </c>
      <c r="Q830" s="41">
        <f t="shared" si="1075"/>
        <v>0.0004953533487</v>
      </c>
      <c r="R830" s="42">
        <f t="shared" si="1076"/>
        <v>63.40522864</v>
      </c>
      <c r="S830" s="42">
        <f t="shared" si="1077"/>
        <v>1776.593958</v>
      </c>
      <c r="T830" s="43">
        <f t="shared" si="1078"/>
        <v>18397.42337</v>
      </c>
      <c r="U830" s="44">
        <f t="shared" si="1079"/>
        <v>825.5889145</v>
      </c>
      <c r="V830" s="48">
        <f t="shared" si="1080"/>
        <v>27519.63048</v>
      </c>
      <c r="W830" s="49">
        <f t="shared" si="1081"/>
        <v>41279.44573</v>
      </c>
      <c r="X830" s="35"/>
      <c r="Y830" s="12">
        <v>6.9</v>
      </c>
      <c r="Z830" s="39">
        <f t="shared" si="1082"/>
        <v>0.01294673525</v>
      </c>
      <c r="AA830" s="40">
        <f t="shared" si="1083"/>
        <v>0.03452462734</v>
      </c>
      <c r="AB830" s="41">
        <f t="shared" si="1084"/>
        <v>0.1294673525</v>
      </c>
      <c r="AC830" s="42">
        <f t="shared" si="1085"/>
        <v>16571.82112</v>
      </c>
      <c r="AD830" s="42">
        <f t="shared" si="1086"/>
        <v>464337.0572</v>
      </c>
      <c r="AE830" s="43">
        <f t="shared" si="1087"/>
        <v>4808417.472</v>
      </c>
      <c r="AF830" s="44">
        <f t="shared" si="1088"/>
        <v>215778.9208</v>
      </c>
      <c r="AG830" s="48">
        <f t="shared" si="1089"/>
        <v>7192630.695</v>
      </c>
      <c r="AH830" s="49">
        <f t="shared" si="1090"/>
        <v>10788946.04</v>
      </c>
    </row>
    <row r="831" ht="13.5" customHeight="1">
      <c r="A831" s="32" t="s">
        <v>126</v>
      </c>
      <c r="B831" s="51">
        <v>0.297</v>
      </c>
      <c r="C831" s="12">
        <f t="shared" si="1072"/>
        <v>0.0311778291</v>
      </c>
      <c r="D831" s="12">
        <v>0.0264</v>
      </c>
      <c r="E831" s="39">
        <v>6.0</v>
      </c>
      <c r="F831" s="40">
        <v>38.0</v>
      </c>
      <c r="G831" s="41">
        <v>79.0</v>
      </c>
      <c r="H831" s="42">
        <v>0.0073</v>
      </c>
      <c r="I831" s="42">
        <v>0.4548123288</v>
      </c>
      <c r="J831" s="43">
        <v>2.313</v>
      </c>
      <c r="K831" s="44">
        <v>0.3</v>
      </c>
      <c r="L831" s="45">
        <v>2.5</v>
      </c>
      <c r="M831" s="46">
        <v>5.1</v>
      </c>
      <c r="N831" s="35"/>
      <c r="O831" s="39">
        <f t="shared" si="1073"/>
        <v>0.000004938568129</v>
      </c>
      <c r="P831" s="40">
        <f t="shared" si="1074"/>
        <v>0.00003127759815</v>
      </c>
      <c r="Q831" s="41">
        <f t="shared" si="1075"/>
        <v>0.00006502448037</v>
      </c>
      <c r="R831" s="42">
        <f t="shared" si="1076"/>
        <v>21.63092841</v>
      </c>
      <c r="S831" s="42">
        <f t="shared" si="1077"/>
        <v>1347.673003</v>
      </c>
      <c r="T831" s="43">
        <f t="shared" si="1078"/>
        <v>6853.74485</v>
      </c>
      <c r="U831" s="44">
        <f t="shared" si="1079"/>
        <v>246.9284065</v>
      </c>
      <c r="V831" s="48">
        <f t="shared" si="1080"/>
        <v>2057.736721</v>
      </c>
      <c r="W831" s="49">
        <f t="shared" si="1081"/>
        <v>4197.78291</v>
      </c>
      <c r="X831" s="35"/>
      <c r="Y831" s="12">
        <v>6.9</v>
      </c>
      <c r="Z831" s="39">
        <f t="shared" si="1082"/>
        <v>0.001290762125</v>
      </c>
      <c r="AA831" s="40">
        <f t="shared" si="1083"/>
        <v>0.00817482679</v>
      </c>
      <c r="AB831" s="41">
        <f t="shared" si="1084"/>
        <v>0.01699503464</v>
      </c>
      <c r="AC831" s="42">
        <f t="shared" si="1085"/>
        <v>5653.538106</v>
      </c>
      <c r="AD831" s="42">
        <f t="shared" si="1086"/>
        <v>352232.7167</v>
      </c>
      <c r="AE831" s="43">
        <f t="shared" si="1087"/>
        <v>1791319.677</v>
      </c>
      <c r="AF831" s="44">
        <f t="shared" si="1088"/>
        <v>64538.10624</v>
      </c>
      <c r="AG831" s="48">
        <f t="shared" si="1089"/>
        <v>537817.552</v>
      </c>
      <c r="AH831" s="49">
        <f t="shared" si="1090"/>
        <v>1097147.806</v>
      </c>
    </row>
    <row r="832" ht="13.5" customHeight="1">
      <c r="A832" s="32" t="s">
        <v>127</v>
      </c>
      <c r="B832" s="51">
        <v>0.0</v>
      </c>
      <c r="C832" s="12">
        <f t="shared" si="1072"/>
        <v>0</v>
      </c>
      <c r="D832" s="12">
        <v>0.0264</v>
      </c>
      <c r="E832" s="52">
        <v>8.8</v>
      </c>
      <c r="F832" s="53">
        <v>27.0</v>
      </c>
      <c r="G832" s="54">
        <v>63.0</v>
      </c>
      <c r="H832" s="55">
        <v>0.118</v>
      </c>
      <c r="I832" s="55">
        <v>0.9284059041</v>
      </c>
      <c r="J832" s="56">
        <v>3.734</v>
      </c>
      <c r="K832" s="57">
        <v>7.8</v>
      </c>
      <c r="L832" s="58">
        <v>15.0</v>
      </c>
      <c r="M832" s="59">
        <v>19.3</v>
      </c>
      <c r="N832" s="35"/>
      <c r="O832" s="39">
        <f t="shared" si="1073"/>
        <v>0</v>
      </c>
      <c r="P832" s="40">
        <f t="shared" si="1074"/>
        <v>0</v>
      </c>
      <c r="Q832" s="41">
        <f t="shared" si="1075"/>
        <v>0</v>
      </c>
      <c r="R832" s="42">
        <f t="shared" si="1076"/>
        <v>0</v>
      </c>
      <c r="S832" s="42">
        <f t="shared" si="1077"/>
        <v>0</v>
      </c>
      <c r="T832" s="43">
        <f t="shared" si="1078"/>
        <v>0</v>
      </c>
      <c r="U832" s="44">
        <f t="shared" si="1079"/>
        <v>0</v>
      </c>
      <c r="V832" s="48">
        <f t="shared" si="1080"/>
        <v>0</v>
      </c>
      <c r="W832" s="49">
        <f t="shared" si="1081"/>
        <v>0</v>
      </c>
      <c r="X832" s="35"/>
      <c r="Y832" s="12">
        <v>6.9</v>
      </c>
      <c r="Z832" s="39">
        <f t="shared" si="1082"/>
        <v>0</v>
      </c>
      <c r="AA832" s="40">
        <f t="shared" si="1083"/>
        <v>0</v>
      </c>
      <c r="AB832" s="41">
        <f t="shared" si="1084"/>
        <v>0</v>
      </c>
      <c r="AC832" s="42">
        <f t="shared" si="1085"/>
        <v>0</v>
      </c>
      <c r="AD832" s="42">
        <f t="shared" si="1086"/>
        <v>0</v>
      </c>
      <c r="AE832" s="43">
        <f t="shared" si="1087"/>
        <v>0</v>
      </c>
      <c r="AF832" s="44">
        <f t="shared" si="1088"/>
        <v>0</v>
      </c>
      <c r="AG832" s="48">
        <f t="shared" si="1089"/>
        <v>0</v>
      </c>
      <c r="AH832" s="49">
        <f t="shared" si="1090"/>
        <v>0</v>
      </c>
    </row>
    <row r="833" ht="13.5" customHeight="1">
      <c r="A833" s="60" t="s">
        <v>90</v>
      </c>
      <c r="B833" s="61">
        <f>SUM(B822:B832)</f>
        <v>9.526</v>
      </c>
      <c r="C833" s="60"/>
      <c r="D833" s="60"/>
      <c r="E833" s="60"/>
      <c r="F833" s="60"/>
      <c r="G833" s="60"/>
      <c r="H833" s="60"/>
      <c r="I833" s="60"/>
      <c r="J833" s="60"/>
      <c r="K833" s="60"/>
      <c r="L833" s="60"/>
      <c r="M833" s="60"/>
      <c r="N833" s="60"/>
      <c r="O833" s="61">
        <f t="shared" ref="O833:W833" si="1091">SUM(O822:O832)</f>
        <v>0.006109901155</v>
      </c>
      <c r="P833" s="61">
        <f t="shared" si="1091"/>
        <v>0.007081252656</v>
      </c>
      <c r="Q833" s="61">
        <f t="shared" si="1091"/>
        <v>0.02911345774</v>
      </c>
      <c r="R833" s="61">
        <f t="shared" si="1091"/>
        <v>199505.1934</v>
      </c>
      <c r="S833" s="61">
        <f t="shared" si="1091"/>
        <v>655514.0617</v>
      </c>
      <c r="T833" s="61">
        <f t="shared" si="1091"/>
        <v>28438581.36</v>
      </c>
      <c r="U833" s="61">
        <f t="shared" si="1091"/>
        <v>65581.80139</v>
      </c>
      <c r="V833" s="61">
        <f t="shared" si="1091"/>
        <v>1396691.085</v>
      </c>
      <c r="W833" s="61">
        <f t="shared" si="1091"/>
        <v>2265289.607</v>
      </c>
      <c r="X833" s="60"/>
      <c r="Y833" s="35"/>
      <c r="Z833" s="61">
        <f t="shared" ref="Z833:AH833" si="1092">SUM(Z822:Z832)</f>
        <v>1.596905984</v>
      </c>
      <c r="AA833" s="61">
        <f t="shared" si="1092"/>
        <v>1.850781944</v>
      </c>
      <c r="AB833" s="61">
        <f t="shared" si="1092"/>
        <v>7.609199181</v>
      </c>
      <c r="AC833" s="61">
        <f t="shared" si="1092"/>
        <v>52143402.83</v>
      </c>
      <c r="AD833" s="61">
        <f t="shared" si="1092"/>
        <v>171327538.9</v>
      </c>
      <c r="AE833" s="61">
        <f t="shared" si="1092"/>
        <v>7432811037</v>
      </c>
      <c r="AF833" s="61">
        <f t="shared" si="1092"/>
        <v>17140698.09</v>
      </c>
      <c r="AG833" s="61">
        <f t="shared" si="1092"/>
        <v>365044261</v>
      </c>
      <c r="AH833" s="61">
        <f t="shared" si="1092"/>
        <v>592064329.2</v>
      </c>
    </row>
    <row r="834" ht="13.5" customHeight="1">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c r="AA834" s="35"/>
      <c r="AB834" s="35"/>
      <c r="AC834" s="35"/>
      <c r="AD834" s="35"/>
      <c r="AE834" s="35"/>
      <c r="AF834" s="35"/>
      <c r="AG834" s="35"/>
      <c r="AH834" s="35"/>
    </row>
    <row r="835" ht="13.5" customHeight="1">
      <c r="A835" s="64" t="s">
        <v>141</v>
      </c>
      <c r="B835" s="35"/>
      <c r="C835" s="12"/>
      <c r="D835" s="12"/>
      <c r="E835" s="35"/>
      <c r="F835" s="35"/>
      <c r="G835" s="35"/>
      <c r="H835" s="35"/>
      <c r="I835" s="35"/>
      <c r="J835" s="35"/>
      <c r="K835" s="35"/>
      <c r="L835" s="35"/>
      <c r="M835" s="35"/>
      <c r="N835" s="35"/>
      <c r="O835" s="35"/>
      <c r="P835" s="35"/>
      <c r="Q835" s="35"/>
      <c r="R835" s="35"/>
      <c r="S835" s="35"/>
      <c r="T835" s="35"/>
      <c r="U835" s="35"/>
      <c r="V835" s="35"/>
      <c r="W835" s="35"/>
      <c r="X835" s="35"/>
      <c r="Y835" s="35"/>
      <c r="Z835" s="35"/>
      <c r="AA835" s="35"/>
      <c r="AB835" s="35"/>
      <c r="AC835" s="35"/>
      <c r="AD835" s="35"/>
      <c r="AE835" s="35"/>
      <c r="AF835" s="35"/>
      <c r="AG835" s="35"/>
      <c r="AH835" s="35"/>
    </row>
    <row r="836" ht="13.5" customHeight="1">
      <c r="A836" s="12" t="s">
        <v>105</v>
      </c>
      <c r="C836" s="12"/>
      <c r="D836" s="12"/>
      <c r="E836" s="36" t="s">
        <v>129</v>
      </c>
      <c r="F836" s="3"/>
      <c r="G836" s="4"/>
      <c r="H836" s="37" t="s">
        <v>130</v>
      </c>
      <c r="I836" s="3"/>
      <c r="J836" s="4"/>
      <c r="K836" s="38" t="s">
        <v>131</v>
      </c>
      <c r="L836" s="3"/>
      <c r="M836" s="4"/>
      <c r="N836" s="35"/>
      <c r="O836" s="36" t="s">
        <v>110</v>
      </c>
      <c r="P836" s="3"/>
      <c r="Q836" s="4"/>
      <c r="R836" s="37" t="s">
        <v>111</v>
      </c>
      <c r="S836" s="3"/>
      <c r="T836" s="4"/>
      <c r="U836" s="38" t="s">
        <v>112</v>
      </c>
      <c r="V836" s="3"/>
      <c r="W836" s="4"/>
      <c r="X836" s="35"/>
      <c r="Y836" s="35"/>
      <c r="Z836" s="36" t="s">
        <v>110</v>
      </c>
      <c r="AA836" s="3"/>
      <c r="AB836" s="4"/>
      <c r="AC836" s="37" t="s">
        <v>111</v>
      </c>
      <c r="AD836" s="3"/>
      <c r="AE836" s="4"/>
      <c r="AF836" s="38" t="s">
        <v>112</v>
      </c>
      <c r="AG836" s="3"/>
      <c r="AH836" s="4"/>
    </row>
    <row r="837" ht="13.5" customHeight="1">
      <c r="A837" s="12" t="s">
        <v>94</v>
      </c>
      <c r="B837" s="12" t="s">
        <v>114</v>
      </c>
      <c r="C837" s="12" t="s">
        <v>115</v>
      </c>
      <c r="D837" s="12"/>
      <c r="E837" s="39" t="s">
        <v>12</v>
      </c>
      <c r="F837" s="40" t="s">
        <v>13</v>
      </c>
      <c r="G837" s="41" t="s">
        <v>14</v>
      </c>
      <c r="H837" s="42" t="s">
        <v>12</v>
      </c>
      <c r="I837" s="42" t="s">
        <v>13</v>
      </c>
      <c r="J837" s="43" t="s">
        <v>14</v>
      </c>
      <c r="K837" s="44" t="s">
        <v>12</v>
      </c>
      <c r="L837" s="45" t="s">
        <v>116</v>
      </c>
      <c r="M837" s="46" t="s">
        <v>14</v>
      </c>
      <c r="N837" s="35"/>
      <c r="O837" s="39" t="s">
        <v>12</v>
      </c>
      <c r="P837" s="40" t="s">
        <v>13</v>
      </c>
      <c r="Q837" s="41" t="s">
        <v>14</v>
      </c>
      <c r="R837" s="42" t="s">
        <v>12</v>
      </c>
      <c r="S837" s="42" t="s">
        <v>13</v>
      </c>
      <c r="T837" s="43" t="s">
        <v>14</v>
      </c>
      <c r="U837" s="44" t="s">
        <v>12</v>
      </c>
      <c r="V837" s="45" t="s">
        <v>116</v>
      </c>
      <c r="W837" s="46" t="s">
        <v>14</v>
      </c>
      <c r="X837" s="35"/>
      <c r="Y837" s="35"/>
      <c r="Z837" s="39" t="s">
        <v>12</v>
      </c>
      <c r="AA837" s="40" t="s">
        <v>13</v>
      </c>
      <c r="AB837" s="41" t="s">
        <v>14</v>
      </c>
      <c r="AC837" s="42" t="s">
        <v>12</v>
      </c>
      <c r="AD837" s="42" t="s">
        <v>13</v>
      </c>
      <c r="AE837" s="43" t="s">
        <v>14</v>
      </c>
      <c r="AF837" s="44" t="s">
        <v>12</v>
      </c>
      <c r="AG837" s="45" t="s">
        <v>116</v>
      </c>
      <c r="AH837" s="46" t="s">
        <v>14</v>
      </c>
    </row>
    <row r="838" ht="13.5" customHeight="1">
      <c r="A838" s="47" t="s">
        <v>117</v>
      </c>
      <c r="B838" s="51">
        <v>2.285</v>
      </c>
      <c r="C838" s="12">
        <f t="shared" ref="C838:C848" si="1093">B838/$B$849</f>
        <v>0.1162849873</v>
      </c>
      <c r="D838" s="12">
        <v>0.0264</v>
      </c>
      <c r="E838" s="39">
        <v>740.0</v>
      </c>
      <c r="F838" s="40">
        <v>820.0</v>
      </c>
      <c r="G838" s="41">
        <v>910.0</v>
      </c>
      <c r="H838" s="42">
        <v>0.079</v>
      </c>
      <c r="I838" s="42">
        <v>1.1480588235000002</v>
      </c>
      <c r="J838" s="43">
        <v>3.654</v>
      </c>
      <c r="K838" s="44">
        <v>0.2</v>
      </c>
      <c r="L838" s="48">
        <v>5.0</v>
      </c>
      <c r="M838" s="49">
        <v>15.0</v>
      </c>
      <c r="N838" s="35"/>
      <c r="O838" s="39">
        <f t="shared" ref="O838:O848" si="1094">C838*D838*E838*10^(-3)</f>
        <v>0.002271743511</v>
      </c>
      <c r="P838" s="40">
        <f t="shared" ref="P838:P848" si="1095">C838*D838*F838*10^(-3)</f>
        <v>0.002517337405</v>
      </c>
      <c r="Q838" s="41">
        <f t="shared" ref="Q838:Q848" si="1096">C838*D838*G838*10^(-3)</f>
        <v>0.002793630534</v>
      </c>
      <c r="R838" s="42">
        <f t="shared" ref="R838:R848" si="1097">(C838*D838*H838*3.6*10^(-3))*10^(9)</f>
        <v>873.0862901</v>
      </c>
      <c r="S838" s="42">
        <f t="shared" ref="S838:S848" si="1098">(C838*D838*I838*3.6*10^(-3))*10^(9)</f>
        <v>12688.03062</v>
      </c>
      <c r="T838" s="43">
        <f t="shared" ref="T838:T848" si="1099">(C838*D838*J838*3.6*10^(-3))*10^(9)</f>
        <v>40383.00385</v>
      </c>
      <c r="U838" s="44">
        <f t="shared" ref="U838:U848" si="1100">C838*D838*10^(-3)*K838*10^9</f>
        <v>613.9847328</v>
      </c>
      <c r="V838" s="48">
        <f t="shared" ref="V838:V848" si="1101">C838*D838*10^(-3)*L838*10^9</f>
        <v>15349.61832</v>
      </c>
      <c r="W838" s="49">
        <f t="shared" ref="W838:W848" si="1102">C838*D838*10^(-3)*M838*10^9</f>
        <v>46048.85496</v>
      </c>
      <c r="X838" s="35"/>
      <c r="Y838" s="12">
        <v>17.1</v>
      </c>
      <c r="Z838" s="39">
        <f t="shared" ref="Z838:Z848" si="1103">C838*Y838*E838*10^(-3)</f>
        <v>1.471470229</v>
      </c>
      <c r="AA838" s="40">
        <f t="shared" ref="AA838:AA848" si="1104">C838*Y838*F838*10^(-3)</f>
        <v>1.630548092</v>
      </c>
      <c r="AB838" s="41">
        <f t="shared" ref="AB838:AB848" si="1105">C838*Y838*G838*10^(-3)</f>
        <v>1.809510687</v>
      </c>
      <c r="AC838" s="42">
        <f t="shared" ref="AC838:AC848" si="1106">(C838*Y838*H838*3.6*10^(-3))*10^(9)</f>
        <v>565521.8015</v>
      </c>
      <c r="AD838" s="42">
        <f t="shared" ref="AD838:AD848" si="1107">(C838*Y838*I838*3.6*10^(-3))*10^(9)</f>
        <v>8218383.47</v>
      </c>
      <c r="AE838" s="43">
        <f t="shared" ref="AE838:AE848" si="1108">(C838*Y838*J838*3.6*10^(-3))*10^(9)</f>
        <v>26157172.95</v>
      </c>
      <c r="AF838" s="44">
        <f t="shared" ref="AF838:AF848" si="1109">C838*Y838*10^(-3)*K838*10^9</f>
        <v>397694.6565</v>
      </c>
      <c r="AG838" s="48">
        <f t="shared" ref="AG838:AG848" si="1110">C838*Y838*10^(-3)*L838*10^9</f>
        <v>9942366.412</v>
      </c>
      <c r="AH838" s="49">
        <f t="shared" ref="AH838:AH848" si="1111">C838*Y838*10^(-3)*M838*10^9</f>
        <v>29827099.24</v>
      </c>
    </row>
    <row r="839" ht="13.5" customHeight="1">
      <c r="A839" s="47" t="s">
        <v>118</v>
      </c>
      <c r="B839" s="51">
        <v>9.912</v>
      </c>
      <c r="C839" s="12">
        <f t="shared" si="1093"/>
        <v>0.5044274809</v>
      </c>
      <c r="D839" s="12">
        <v>0.0264</v>
      </c>
      <c r="E839" s="39">
        <v>657.0</v>
      </c>
      <c r="F839" s="40">
        <v>702.0</v>
      </c>
      <c r="G839" s="41">
        <v>866.0</v>
      </c>
      <c r="H839" s="42">
        <v>0.214</v>
      </c>
      <c r="I839" s="42">
        <v>0.82</v>
      </c>
      <c r="J839" s="43">
        <v>2.7439999999999998</v>
      </c>
      <c r="K839" s="44">
        <v>0.1</v>
      </c>
      <c r="L839" s="45">
        <v>0.4</v>
      </c>
      <c r="M839" s="46">
        <v>0.6</v>
      </c>
      <c r="N839" s="35"/>
      <c r="O839" s="39">
        <f t="shared" si="1094"/>
        <v>0.008749193771</v>
      </c>
      <c r="P839" s="40">
        <f t="shared" si="1095"/>
        <v>0.009348453618</v>
      </c>
      <c r="Q839" s="41">
        <f t="shared" si="1096"/>
        <v>0.01153242284</v>
      </c>
      <c r="R839" s="42">
        <f t="shared" si="1097"/>
        <v>10259.32859</v>
      </c>
      <c r="S839" s="42">
        <f t="shared" si="1098"/>
        <v>39311.44598</v>
      </c>
      <c r="T839" s="43">
        <f t="shared" si="1099"/>
        <v>131549.5217</v>
      </c>
      <c r="U839" s="44">
        <f t="shared" si="1100"/>
        <v>1331.68855</v>
      </c>
      <c r="V839" s="48">
        <f t="shared" si="1101"/>
        <v>5326.754198</v>
      </c>
      <c r="W839" s="49">
        <f t="shared" si="1102"/>
        <v>7990.131298</v>
      </c>
      <c r="X839" s="35"/>
      <c r="Y839" s="12">
        <v>17.1</v>
      </c>
      <c r="Z839" s="39">
        <f t="shared" si="1103"/>
        <v>5.66709142</v>
      </c>
      <c r="AA839" s="40">
        <f t="shared" si="1104"/>
        <v>6.055248366</v>
      </c>
      <c r="AB839" s="41">
        <f t="shared" si="1105"/>
        <v>7.469864794</v>
      </c>
      <c r="AC839" s="42">
        <f t="shared" si="1106"/>
        <v>6645246.925</v>
      </c>
      <c r="AD839" s="42">
        <f t="shared" si="1107"/>
        <v>25463095.69</v>
      </c>
      <c r="AE839" s="43">
        <f t="shared" si="1108"/>
        <v>85208212.91</v>
      </c>
      <c r="AF839" s="44">
        <f t="shared" si="1109"/>
        <v>862570.9924</v>
      </c>
      <c r="AG839" s="48">
        <f t="shared" si="1110"/>
        <v>3450283.969</v>
      </c>
      <c r="AH839" s="49">
        <f t="shared" si="1111"/>
        <v>5175425.954</v>
      </c>
    </row>
    <row r="840" ht="13.5" customHeight="1">
      <c r="A840" s="47" t="s">
        <v>119</v>
      </c>
      <c r="B840" s="51">
        <v>4.737</v>
      </c>
      <c r="C840" s="12">
        <f t="shared" si="1093"/>
        <v>0.2410687023</v>
      </c>
      <c r="D840" s="12">
        <v>0.0264</v>
      </c>
      <c r="E840" s="39">
        <v>410.0</v>
      </c>
      <c r="F840" s="40">
        <v>490.0</v>
      </c>
      <c r="G840" s="41">
        <v>650.0</v>
      </c>
      <c r="H840" s="42">
        <v>0.076</v>
      </c>
      <c r="I840" s="42">
        <v>0.5820000000000001</v>
      </c>
      <c r="J840" s="43">
        <v>2.794</v>
      </c>
      <c r="K840" s="44">
        <v>0.1</v>
      </c>
      <c r="L840" s="45">
        <v>0.2</v>
      </c>
      <c r="M840" s="46">
        <v>1.0</v>
      </c>
      <c r="N840" s="35"/>
      <c r="O840" s="39">
        <f t="shared" si="1094"/>
        <v>0.002609327634</v>
      </c>
      <c r="P840" s="40">
        <f t="shared" si="1095"/>
        <v>0.003118464733</v>
      </c>
      <c r="Q840" s="41">
        <f t="shared" si="1096"/>
        <v>0.004136738931</v>
      </c>
      <c r="R840" s="42">
        <f t="shared" si="1097"/>
        <v>1741.248879</v>
      </c>
      <c r="S840" s="42">
        <f t="shared" si="1098"/>
        <v>13334.30063</v>
      </c>
      <c r="T840" s="43">
        <f t="shared" si="1099"/>
        <v>64013.80749</v>
      </c>
      <c r="U840" s="44">
        <f t="shared" si="1100"/>
        <v>636.421374</v>
      </c>
      <c r="V840" s="48">
        <f t="shared" si="1101"/>
        <v>1272.842748</v>
      </c>
      <c r="W840" s="49">
        <f t="shared" si="1102"/>
        <v>6364.21374</v>
      </c>
      <c r="X840" s="35"/>
      <c r="Y840" s="12">
        <v>17.1</v>
      </c>
      <c r="Z840" s="39">
        <f t="shared" si="1103"/>
        <v>1.690132672</v>
      </c>
      <c r="AA840" s="40">
        <f t="shared" si="1104"/>
        <v>2.019914656</v>
      </c>
      <c r="AB840" s="41">
        <f t="shared" si="1105"/>
        <v>2.679478626</v>
      </c>
      <c r="AC840" s="42">
        <f t="shared" si="1106"/>
        <v>1127854.388</v>
      </c>
      <c r="AD840" s="42">
        <f t="shared" si="1107"/>
        <v>8636990.18</v>
      </c>
      <c r="AE840" s="43">
        <f t="shared" si="1108"/>
        <v>41463488.94</v>
      </c>
      <c r="AF840" s="44">
        <f t="shared" si="1109"/>
        <v>412227.4809</v>
      </c>
      <c r="AG840" s="48">
        <f t="shared" si="1110"/>
        <v>824454.9618</v>
      </c>
      <c r="AH840" s="49">
        <f t="shared" si="1111"/>
        <v>4122274.809</v>
      </c>
    </row>
    <row r="841" ht="13.5" customHeight="1">
      <c r="A841" s="47" t="s">
        <v>120</v>
      </c>
      <c r="B841" s="51">
        <v>0.0</v>
      </c>
      <c r="C841" s="12">
        <f t="shared" si="1093"/>
        <v>0</v>
      </c>
      <c r="D841" s="12">
        <v>0.0264</v>
      </c>
      <c r="E841" s="39">
        <v>3.7</v>
      </c>
      <c r="F841" s="40">
        <v>12.0</v>
      </c>
      <c r="G841" s="41">
        <v>110.0</v>
      </c>
      <c r="H841" s="42">
        <v>0.018</v>
      </c>
      <c r="I841" s="42">
        <v>0.2478118532</v>
      </c>
      <c r="J841" s="43">
        <v>3.004</v>
      </c>
      <c r="K841" s="44">
        <v>0.1</v>
      </c>
      <c r="L841" s="45">
        <v>0.1</v>
      </c>
      <c r="M841" s="46">
        <v>1.0</v>
      </c>
      <c r="N841" s="35"/>
      <c r="O841" s="39">
        <f t="shared" si="1094"/>
        <v>0</v>
      </c>
      <c r="P841" s="40">
        <f t="shared" si="1095"/>
        <v>0</v>
      </c>
      <c r="Q841" s="41">
        <f t="shared" si="1096"/>
        <v>0</v>
      </c>
      <c r="R841" s="42">
        <f t="shared" si="1097"/>
        <v>0</v>
      </c>
      <c r="S841" s="42">
        <f t="shared" si="1098"/>
        <v>0</v>
      </c>
      <c r="T841" s="43">
        <f t="shared" si="1099"/>
        <v>0</v>
      </c>
      <c r="U841" s="44">
        <f t="shared" si="1100"/>
        <v>0</v>
      </c>
      <c r="V841" s="48">
        <f t="shared" si="1101"/>
        <v>0</v>
      </c>
      <c r="W841" s="49">
        <f t="shared" si="1102"/>
        <v>0</v>
      </c>
      <c r="X841" s="35"/>
      <c r="Y841" s="12">
        <v>17.1</v>
      </c>
      <c r="Z841" s="39">
        <f t="shared" si="1103"/>
        <v>0</v>
      </c>
      <c r="AA841" s="40">
        <f t="shared" si="1104"/>
        <v>0</v>
      </c>
      <c r="AB841" s="41">
        <f t="shared" si="1105"/>
        <v>0</v>
      </c>
      <c r="AC841" s="42">
        <f t="shared" si="1106"/>
        <v>0</v>
      </c>
      <c r="AD841" s="42">
        <f t="shared" si="1107"/>
        <v>0</v>
      </c>
      <c r="AE841" s="43">
        <f t="shared" si="1108"/>
        <v>0</v>
      </c>
      <c r="AF841" s="44">
        <f t="shared" si="1109"/>
        <v>0</v>
      </c>
      <c r="AG841" s="48">
        <f t="shared" si="1110"/>
        <v>0</v>
      </c>
      <c r="AH841" s="49">
        <f t="shared" si="1111"/>
        <v>0</v>
      </c>
    </row>
    <row r="842" ht="13.5" customHeight="1">
      <c r="A842" s="47" t="s">
        <v>121</v>
      </c>
      <c r="B842" s="51">
        <v>1.78</v>
      </c>
      <c r="C842" s="12">
        <f t="shared" si="1093"/>
        <v>0.09058524173</v>
      </c>
      <c r="D842" s="12">
        <v>0.0264</v>
      </c>
      <c r="E842" s="39">
        <v>1.0</v>
      </c>
      <c r="F842" s="40">
        <v>24.0</v>
      </c>
      <c r="G842" s="41">
        <v>2200.0</v>
      </c>
      <c r="H842" s="42">
        <v>0.3</v>
      </c>
      <c r="I842" s="42">
        <v>9.305266939500001</v>
      </c>
      <c r="J842" s="43">
        <v>851.554</v>
      </c>
      <c r="K842" s="44">
        <v>3.3</v>
      </c>
      <c r="L842" s="48">
        <v>10.0</v>
      </c>
      <c r="M842" s="49">
        <v>16.9</v>
      </c>
      <c r="N842" s="35"/>
      <c r="O842" s="39">
        <f t="shared" si="1094"/>
        <v>0.000002391450382</v>
      </c>
      <c r="P842" s="40">
        <f t="shared" si="1095"/>
        <v>0.00005739480916</v>
      </c>
      <c r="Q842" s="41">
        <f t="shared" si="1096"/>
        <v>0.00526119084</v>
      </c>
      <c r="R842" s="42">
        <f t="shared" si="1097"/>
        <v>2582.766412</v>
      </c>
      <c r="S842" s="42">
        <f t="shared" si="1098"/>
        <v>80111.10303</v>
      </c>
      <c r="T842" s="43">
        <f t="shared" si="1099"/>
        <v>7331216.898</v>
      </c>
      <c r="U842" s="44">
        <f t="shared" si="1100"/>
        <v>7891.78626</v>
      </c>
      <c r="V842" s="48">
        <f t="shared" si="1101"/>
        <v>23914.50382</v>
      </c>
      <c r="W842" s="49">
        <f t="shared" si="1102"/>
        <v>40415.51145</v>
      </c>
      <c r="X842" s="35"/>
      <c r="Y842" s="12">
        <v>17.1</v>
      </c>
      <c r="Z842" s="39">
        <f t="shared" si="1103"/>
        <v>0.001549007634</v>
      </c>
      <c r="AA842" s="40">
        <f t="shared" si="1104"/>
        <v>0.03717618321</v>
      </c>
      <c r="AB842" s="41">
        <f t="shared" si="1105"/>
        <v>3.407816794</v>
      </c>
      <c r="AC842" s="42">
        <f t="shared" si="1106"/>
        <v>1672928.244</v>
      </c>
      <c r="AD842" s="42">
        <f t="shared" si="1107"/>
        <v>51890146.28</v>
      </c>
      <c r="AE842" s="43">
        <f t="shared" si="1108"/>
        <v>4748629127</v>
      </c>
      <c r="AF842" s="44">
        <f t="shared" si="1109"/>
        <v>5111725.191</v>
      </c>
      <c r="AG842" s="48">
        <f t="shared" si="1110"/>
        <v>15490076.34</v>
      </c>
      <c r="AH842" s="49">
        <f t="shared" si="1111"/>
        <v>26178229.01</v>
      </c>
    </row>
    <row r="843" ht="13.5" customHeight="1">
      <c r="A843" s="47" t="s">
        <v>122</v>
      </c>
      <c r="B843" s="51">
        <v>0.209</v>
      </c>
      <c r="C843" s="12">
        <f t="shared" si="1093"/>
        <v>0.01063613232</v>
      </c>
      <c r="D843" s="12">
        <v>0.0264</v>
      </c>
      <c r="E843" s="39">
        <v>130.0</v>
      </c>
      <c r="F843" s="40">
        <v>230.0</v>
      </c>
      <c r="G843" s="50">
        <v>420.0</v>
      </c>
      <c r="H843" s="42">
        <v>20.0</v>
      </c>
      <c r="I843" s="42">
        <v>35.2904137931</v>
      </c>
      <c r="J843" s="43">
        <v>65.554</v>
      </c>
      <c r="K843" s="44">
        <v>13.0</v>
      </c>
      <c r="L843" s="48">
        <v>500.0</v>
      </c>
      <c r="M843" s="49">
        <v>810.0</v>
      </c>
      <c r="N843" s="35"/>
      <c r="O843" s="39">
        <f t="shared" si="1094"/>
        <v>0.00003650320611</v>
      </c>
      <c r="P843" s="40">
        <f t="shared" si="1095"/>
        <v>0.00006458259542</v>
      </c>
      <c r="Q843" s="41">
        <f t="shared" si="1096"/>
        <v>0.0001179334351</v>
      </c>
      <c r="R843" s="42">
        <f t="shared" si="1097"/>
        <v>20217.16031</v>
      </c>
      <c r="S843" s="42">
        <f t="shared" si="1098"/>
        <v>35673.59764</v>
      </c>
      <c r="T843" s="43">
        <f t="shared" si="1099"/>
        <v>66265.78633</v>
      </c>
      <c r="U843" s="44">
        <f t="shared" si="1100"/>
        <v>3650.320611</v>
      </c>
      <c r="V843" s="48">
        <f t="shared" si="1101"/>
        <v>140396.9466</v>
      </c>
      <c r="W843" s="49">
        <f t="shared" si="1102"/>
        <v>227443.0534</v>
      </c>
      <c r="X843" s="35"/>
      <c r="Y843" s="12">
        <v>17.1</v>
      </c>
      <c r="Z843" s="39">
        <f t="shared" si="1103"/>
        <v>0.02364412214</v>
      </c>
      <c r="AA843" s="40">
        <f t="shared" si="1104"/>
        <v>0.0418319084</v>
      </c>
      <c r="AB843" s="41">
        <f t="shared" si="1105"/>
        <v>0.07638870229</v>
      </c>
      <c r="AC843" s="42">
        <f t="shared" si="1106"/>
        <v>13095206.11</v>
      </c>
      <c r="AD843" s="42">
        <f t="shared" si="1107"/>
        <v>23106762.11</v>
      </c>
      <c r="AE843" s="43">
        <f t="shared" si="1108"/>
        <v>42922157.06</v>
      </c>
      <c r="AF843" s="44">
        <f t="shared" si="1109"/>
        <v>2364412.214</v>
      </c>
      <c r="AG843" s="48">
        <f t="shared" si="1110"/>
        <v>90938931.3</v>
      </c>
      <c r="AH843" s="49">
        <f t="shared" si="1111"/>
        <v>147321068.7</v>
      </c>
    </row>
    <row r="844" ht="13.5" customHeight="1">
      <c r="A844" s="32" t="s">
        <v>123</v>
      </c>
      <c r="B844" s="51">
        <v>0.0</v>
      </c>
      <c r="C844" s="12">
        <f t="shared" si="1093"/>
        <v>0</v>
      </c>
      <c r="D844" s="12">
        <v>0.0264</v>
      </c>
      <c r="E844" s="39">
        <v>7.0</v>
      </c>
      <c r="F844" s="40">
        <v>11.0</v>
      </c>
      <c r="G844" s="41">
        <v>56.0</v>
      </c>
      <c r="H844" s="42">
        <v>2.0E-4</v>
      </c>
      <c r="I844" s="42">
        <v>0.11828163270000001</v>
      </c>
      <c r="J844" s="43">
        <v>1.5552000000000001</v>
      </c>
      <c r="K844" s="44">
        <v>0.3</v>
      </c>
      <c r="L844" s="48">
        <v>1.0</v>
      </c>
      <c r="M844" s="49">
        <v>1.3</v>
      </c>
      <c r="N844" s="35"/>
      <c r="O844" s="39">
        <f t="shared" si="1094"/>
        <v>0</v>
      </c>
      <c r="P844" s="40">
        <f t="shared" si="1095"/>
        <v>0</v>
      </c>
      <c r="Q844" s="41">
        <f t="shared" si="1096"/>
        <v>0</v>
      </c>
      <c r="R844" s="42">
        <f t="shared" si="1097"/>
        <v>0</v>
      </c>
      <c r="S844" s="42">
        <f t="shared" si="1098"/>
        <v>0</v>
      </c>
      <c r="T844" s="43">
        <f t="shared" si="1099"/>
        <v>0</v>
      </c>
      <c r="U844" s="44">
        <f t="shared" si="1100"/>
        <v>0</v>
      </c>
      <c r="V844" s="48">
        <f t="shared" si="1101"/>
        <v>0</v>
      </c>
      <c r="W844" s="49">
        <f t="shared" si="1102"/>
        <v>0</v>
      </c>
      <c r="X844" s="35"/>
      <c r="Y844" s="12">
        <v>17.1</v>
      </c>
      <c r="Z844" s="39">
        <f t="shared" si="1103"/>
        <v>0</v>
      </c>
      <c r="AA844" s="40">
        <f t="shared" si="1104"/>
        <v>0</v>
      </c>
      <c r="AB844" s="41">
        <f t="shared" si="1105"/>
        <v>0</v>
      </c>
      <c r="AC844" s="42">
        <f t="shared" si="1106"/>
        <v>0</v>
      </c>
      <c r="AD844" s="42">
        <f t="shared" si="1107"/>
        <v>0</v>
      </c>
      <c r="AE844" s="43">
        <f t="shared" si="1108"/>
        <v>0</v>
      </c>
      <c r="AF844" s="44">
        <f t="shared" si="1109"/>
        <v>0</v>
      </c>
      <c r="AG844" s="48">
        <f t="shared" si="1110"/>
        <v>0</v>
      </c>
      <c r="AH844" s="49">
        <f t="shared" si="1111"/>
        <v>0</v>
      </c>
    </row>
    <row r="845" ht="13.5" customHeight="1">
      <c r="A845" s="32" t="s">
        <v>124</v>
      </c>
      <c r="B845" s="51">
        <v>0.497</v>
      </c>
      <c r="C845" s="12">
        <f t="shared" si="1093"/>
        <v>0.02529262087</v>
      </c>
      <c r="D845" s="12">
        <v>0.0264</v>
      </c>
      <c r="E845" s="39">
        <v>8.0</v>
      </c>
      <c r="F845" s="40">
        <v>12.0</v>
      </c>
      <c r="G845" s="41">
        <v>35.0</v>
      </c>
      <c r="H845" s="42">
        <v>2.0E-4</v>
      </c>
      <c r="I845" s="42">
        <v>0.11834814810000001</v>
      </c>
      <c r="J845" s="43">
        <v>1.5552000000000001</v>
      </c>
      <c r="K845" s="44">
        <v>0.3</v>
      </c>
      <c r="L845" s="48">
        <v>1.0</v>
      </c>
      <c r="M845" s="49">
        <v>1.3</v>
      </c>
      <c r="N845" s="35"/>
      <c r="O845" s="39">
        <f t="shared" si="1094"/>
        <v>0.000005341801527</v>
      </c>
      <c r="P845" s="40">
        <f t="shared" si="1095"/>
        <v>0.00000801270229</v>
      </c>
      <c r="Q845" s="41">
        <f t="shared" si="1096"/>
        <v>0.00002337038168</v>
      </c>
      <c r="R845" s="42">
        <f t="shared" si="1097"/>
        <v>0.4807621374</v>
      </c>
      <c r="S845" s="42">
        <f t="shared" si="1098"/>
        <v>284.4865432</v>
      </c>
      <c r="T845" s="43">
        <f t="shared" si="1099"/>
        <v>3738.40638</v>
      </c>
      <c r="U845" s="44">
        <f t="shared" si="1100"/>
        <v>200.3175573</v>
      </c>
      <c r="V845" s="48">
        <f t="shared" si="1101"/>
        <v>667.7251908</v>
      </c>
      <c r="W845" s="49">
        <f t="shared" si="1102"/>
        <v>868.0427481</v>
      </c>
      <c r="X845" s="35"/>
      <c r="Y845" s="12">
        <v>17.1</v>
      </c>
      <c r="Z845" s="39">
        <f t="shared" si="1103"/>
        <v>0.003460030534</v>
      </c>
      <c r="AA845" s="40">
        <f t="shared" si="1104"/>
        <v>0.005190045802</v>
      </c>
      <c r="AB845" s="41">
        <f t="shared" si="1105"/>
        <v>0.01513763359</v>
      </c>
      <c r="AC845" s="42">
        <f t="shared" si="1106"/>
        <v>311.4027481</v>
      </c>
      <c r="AD845" s="42">
        <f t="shared" si="1107"/>
        <v>184269.6927</v>
      </c>
      <c r="AE845" s="43">
        <f t="shared" si="1108"/>
        <v>2421467.769</v>
      </c>
      <c r="AF845" s="44">
        <f t="shared" si="1109"/>
        <v>129751.145</v>
      </c>
      <c r="AG845" s="48">
        <f t="shared" si="1110"/>
        <v>432503.8168</v>
      </c>
      <c r="AH845" s="49">
        <f t="shared" si="1111"/>
        <v>562254.9618</v>
      </c>
    </row>
    <row r="846" ht="13.5" customHeight="1">
      <c r="A846" s="32" t="s">
        <v>125</v>
      </c>
      <c r="B846" s="51">
        <v>0.23</v>
      </c>
      <c r="C846" s="12">
        <f t="shared" si="1093"/>
        <v>0.01170483461</v>
      </c>
      <c r="D846" s="12">
        <v>0.0264</v>
      </c>
      <c r="E846" s="39">
        <v>18.0</v>
      </c>
      <c r="F846" s="40">
        <v>48.0</v>
      </c>
      <c r="G846" s="41">
        <v>180.0</v>
      </c>
      <c r="H846" s="42">
        <v>0.0064</v>
      </c>
      <c r="I846" s="42">
        <v>0.17932592590000002</v>
      </c>
      <c r="J846" s="43">
        <v>1.857</v>
      </c>
      <c r="K846" s="44">
        <v>0.3</v>
      </c>
      <c r="L846" s="45">
        <v>10.0</v>
      </c>
      <c r="M846" s="46">
        <v>15.0</v>
      </c>
      <c r="N846" s="35"/>
      <c r="O846" s="39">
        <f t="shared" si="1094"/>
        <v>0.000005562137405</v>
      </c>
      <c r="P846" s="40">
        <f t="shared" si="1095"/>
        <v>0.00001483236641</v>
      </c>
      <c r="Q846" s="41">
        <f t="shared" si="1096"/>
        <v>0.00005562137405</v>
      </c>
      <c r="R846" s="42">
        <f t="shared" si="1097"/>
        <v>7.119535878</v>
      </c>
      <c r="S846" s="42">
        <f t="shared" si="1098"/>
        <v>199.487088</v>
      </c>
      <c r="T846" s="43">
        <f t="shared" si="1099"/>
        <v>2065.777832</v>
      </c>
      <c r="U846" s="44">
        <f t="shared" si="1100"/>
        <v>92.70229008</v>
      </c>
      <c r="V846" s="48">
        <f t="shared" si="1101"/>
        <v>3090.076336</v>
      </c>
      <c r="W846" s="49">
        <f t="shared" si="1102"/>
        <v>4635.114504</v>
      </c>
      <c r="X846" s="35"/>
      <c r="Y846" s="12">
        <v>17.1</v>
      </c>
      <c r="Z846" s="39">
        <f t="shared" si="1103"/>
        <v>0.003602748092</v>
      </c>
      <c r="AA846" s="40">
        <f t="shared" si="1104"/>
        <v>0.009607328244</v>
      </c>
      <c r="AB846" s="41">
        <f t="shared" si="1105"/>
        <v>0.03602748092</v>
      </c>
      <c r="AC846" s="42">
        <f t="shared" si="1106"/>
        <v>4611.517557</v>
      </c>
      <c r="AD846" s="42">
        <f t="shared" si="1107"/>
        <v>129213.2275</v>
      </c>
      <c r="AE846" s="43">
        <f t="shared" si="1108"/>
        <v>1338060.641</v>
      </c>
      <c r="AF846" s="44">
        <f t="shared" si="1109"/>
        <v>60045.80153</v>
      </c>
      <c r="AG846" s="48">
        <f t="shared" si="1110"/>
        <v>2001526.718</v>
      </c>
      <c r="AH846" s="49">
        <f t="shared" si="1111"/>
        <v>3002290.076</v>
      </c>
    </row>
    <row r="847" ht="13.5" customHeight="1">
      <c r="A847" s="32" t="s">
        <v>126</v>
      </c>
      <c r="B847" s="51">
        <v>0.0</v>
      </c>
      <c r="C847" s="12">
        <f t="shared" si="1093"/>
        <v>0</v>
      </c>
      <c r="D847" s="12">
        <v>0.0264</v>
      </c>
      <c r="E847" s="39">
        <v>6.0</v>
      </c>
      <c r="F847" s="40">
        <v>38.0</v>
      </c>
      <c r="G847" s="41">
        <v>79.0</v>
      </c>
      <c r="H847" s="42">
        <v>0.0073</v>
      </c>
      <c r="I847" s="42">
        <v>0.4548123288</v>
      </c>
      <c r="J847" s="43">
        <v>2.313</v>
      </c>
      <c r="K847" s="44">
        <v>0.3</v>
      </c>
      <c r="L847" s="45">
        <v>2.5</v>
      </c>
      <c r="M847" s="46">
        <v>5.1</v>
      </c>
      <c r="N847" s="35"/>
      <c r="O847" s="39">
        <f t="shared" si="1094"/>
        <v>0</v>
      </c>
      <c r="P847" s="40">
        <f t="shared" si="1095"/>
        <v>0</v>
      </c>
      <c r="Q847" s="41">
        <f t="shared" si="1096"/>
        <v>0</v>
      </c>
      <c r="R847" s="42">
        <f t="shared" si="1097"/>
        <v>0</v>
      </c>
      <c r="S847" s="42">
        <f t="shared" si="1098"/>
        <v>0</v>
      </c>
      <c r="T847" s="43">
        <f t="shared" si="1099"/>
        <v>0</v>
      </c>
      <c r="U847" s="44">
        <f t="shared" si="1100"/>
        <v>0</v>
      </c>
      <c r="V847" s="48">
        <f t="shared" si="1101"/>
        <v>0</v>
      </c>
      <c r="W847" s="49">
        <f t="shared" si="1102"/>
        <v>0</v>
      </c>
      <c r="X847" s="35"/>
      <c r="Y847" s="12">
        <v>17.1</v>
      </c>
      <c r="Z847" s="39">
        <f t="shared" si="1103"/>
        <v>0</v>
      </c>
      <c r="AA847" s="40">
        <f t="shared" si="1104"/>
        <v>0</v>
      </c>
      <c r="AB847" s="41">
        <f t="shared" si="1105"/>
        <v>0</v>
      </c>
      <c r="AC847" s="42">
        <f t="shared" si="1106"/>
        <v>0</v>
      </c>
      <c r="AD847" s="42">
        <f t="shared" si="1107"/>
        <v>0</v>
      </c>
      <c r="AE847" s="43">
        <f t="shared" si="1108"/>
        <v>0</v>
      </c>
      <c r="AF847" s="44">
        <f t="shared" si="1109"/>
        <v>0</v>
      </c>
      <c r="AG847" s="48">
        <f t="shared" si="1110"/>
        <v>0</v>
      </c>
      <c r="AH847" s="49">
        <f t="shared" si="1111"/>
        <v>0</v>
      </c>
    </row>
    <row r="848" ht="13.5" customHeight="1">
      <c r="A848" s="32" t="s">
        <v>127</v>
      </c>
      <c r="B848" s="51">
        <v>0.0</v>
      </c>
      <c r="C848" s="12">
        <f t="shared" si="1093"/>
        <v>0</v>
      </c>
      <c r="D848" s="12">
        <v>0.0264</v>
      </c>
      <c r="E848" s="52">
        <v>8.8</v>
      </c>
      <c r="F848" s="53">
        <v>27.0</v>
      </c>
      <c r="G848" s="54">
        <v>63.0</v>
      </c>
      <c r="H848" s="55">
        <v>0.118</v>
      </c>
      <c r="I848" s="55">
        <v>0.9284059041</v>
      </c>
      <c r="J848" s="56">
        <v>3.734</v>
      </c>
      <c r="K848" s="57">
        <v>7.8</v>
      </c>
      <c r="L848" s="58">
        <v>15.0</v>
      </c>
      <c r="M848" s="59">
        <v>19.3</v>
      </c>
      <c r="N848" s="35"/>
      <c r="O848" s="39">
        <f t="shared" si="1094"/>
        <v>0</v>
      </c>
      <c r="P848" s="40">
        <f t="shared" si="1095"/>
        <v>0</v>
      </c>
      <c r="Q848" s="41">
        <f t="shared" si="1096"/>
        <v>0</v>
      </c>
      <c r="R848" s="42">
        <f t="shared" si="1097"/>
        <v>0</v>
      </c>
      <c r="S848" s="42">
        <f t="shared" si="1098"/>
        <v>0</v>
      </c>
      <c r="T848" s="43">
        <f t="shared" si="1099"/>
        <v>0</v>
      </c>
      <c r="U848" s="44">
        <f t="shared" si="1100"/>
        <v>0</v>
      </c>
      <c r="V848" s="48">
        <f t="shared" si="1101"/>
        <v>0</v>
      </c>
      <c r="W848" s="49">
        <f t="shared" si="1102"/>
        <v>0</v>
      </c>
      <c r="X848" s="35"/>
      <c r="Y848" s="12">
        <v>17.1</v>
      </c>
      <c r="Z848" s="39">
        <f t="shared" si="1103"/>
        <v>0</v>
      </c>
      <c r="AA848" s="40">
        <f t="shared" si="1104"/>
        <v>0</v>
      </c>
      <c r="AB848" s="41">
        <f t="shared" si="1105"/>
        <v>0</v>
      </c>
      <c r="AC848" s="42">
        <f t="shared" si="1106"/>
        <v>0</v>
      </c>
      <c r="AD848" s="42">
        <f t="shared" si="1107"/>
        <v>0</v>
      </c>
      <c r="AE848" s="43">
        <f t="shared" si="1108"/>
        <v>0</v>
      </c>
      <c r="AF848" s="44">
        <f t="shared" si="1109"/>
        <v>0</v>
      </c>
      <c r="AG848" s="48">
        <f t="shared" si="1110"/>
        <v>0</v>
      </c>
      <c r="AH848" s="49">
        <f t="shared" si="1111"/>
        <v>0</v>
      </c>
    </row>
    <row r="849" ht="13.5" customHeight="1">
      <c r="A849" s="60" t="s">
        <v>90</v>
      </c>
      <c r="B849" s="61">
        <f>SUM(B838:B848)</f>
        <v>19.65</v>
      </c>
      <c r="C849" s="60"/>
      <c r="D849" s="60"/>
      <c r="E849" s="60"/>
      <c r="F849" s="60"/>
      <c r="G849" s="60"/>
      <c r="H849" s="60"/>
      <c r="I849" s="60"/>
      <c r="J849" s="60"/>
      <c r="K849" s="60"/>
      <c r="L849" s="60"/>
      <c r="M849" s="60"/>
      <c r="N849" s="60"/>
      <c r="O849" s="61">
        <f t="shared" ref="O849:W849" si="1112">SUM(O838:O848)</f>
        <v>0.01368006351</v>
      </c>
      <c r="P849" s="61">
        <f t="shared" si="1112"/>
        <v>0.01512907823</v>
      </c>
      <c r="Q849" s="61">
        <f t="shared" si="1112"/>
        <v>0.02392090834</v>
      </c>
      <c r="R849" s="61">
        <f t="shared" si="1112"/>
        <v>35681.19077</v>
      </c>
      <c r="S849" s="61">
        <f t="shared" si="1112"/>
        <v>181602.4515</v>
      </c>
      <c r="T849" s="61">
        <f t="shared" si="1112"/>
        <v>7639233.202</v>
      </c>
      <c r="U849" s="61">
        <f t="shared" si="1112"/>
        <v>14417.22137</v>
      </c>
      <c r="V849" s="61">
        <f t="shared" si="1112"/>
        <v>190018.4672</v>
      </c>
      <c r="W849" s="61">
        <f t="shared" si="1112"/>
        <v>333764.9221</v>
      </c>
      <c r="X849" s="60"/>
      <c r="Y849" s="35"/>
      <c r="Z849" s="61">
        <f t="shared" ref="Z849:AH849" si="1113">SUM(Z838:Z848)</f>
        <v>8.860950229</v>
      </c>
      <c r="AA849" s="61">
        <f t="shared" si="1113"/>
        <v>9.79951658</v>
      </c>
      <c r="AB849" s="61">
        <f t="shared" si="1113"/>
        <v>15.49422472</v>
      </c>
      <c r="AC849" s="61">
        <f t="shared" si="1113"/>
        <v>23111680.39</v>
      </c>
      <c r="AD849" s="61">
        <f t="shared" si="1113"/>
        <v>117628860.7</v>
      </c>
      <c r="AE849" s="61">
        <f t="shared" si="1113"/>
        <v>4948139687</v>
      </c>
      <c r="AF849" s="61">
        <f t="shared" si="1113"/>
        <v>9338427.481</v>
      </c>
      <c r="AG849" s="61">
        <f t="shared" si="1113"/>
        <v>123080143.5</v>
      </c>
      <c r="AH849" s="61">
        <f t="shared" si="1113"/>
        <v>216188642.7</v>
      </c>
    </row>
    <row r="850" ht="13.5" customHeight="1">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c r="AA850" s="35"/>
      <c r="AB850" s="35"/>
      <c r="AC850" s="35"/>
      <c r="AD850" s="35"/>
      <c r="AE850" s="35"/>
      <c r="AF850" s="35"/>
      <c r="AG850" s="35"/>
      <c r="AH850" s="35"/>
    </row>
    <row r="851" ht="13.5" customHeight="1">
      <c r="A851" s="64" t="s">
        <v>142</v>
      </c>
      <c r="B851" s="35"/>
      <c r="C851" s="12"/>
      <c r="D851" s="12"/>
      <c r="E851" s="35"/>
      <c r="F851" s="35"/>
      <c r="G851" s="35"/>
      <c r="H851" s="35"/>
      <c r="I851" s="35"/>
      <c r="J851" s="35"/>
      <c r="K851" s="35"/>
      <c r="L851" s="35"/>
      <c r="M851" s="35"/>
      <c r="N851" s="35"/>
      <c r="O851" s="35"/>
      <c r="P851" s="35"/>
      <c r="Q851" s="35"/>
      <c r="R851" s="35"/>
      <c r="S851" s="35"/>
      <c r="T851" s="35"/>
      <c r="U851" s="35"/>
      <c r="V851" s="35"/>
      <c r="W851" s="35"/>
      <c r="X851" s="35"/>
      <c r="Y851" s="35"/>
      <c r="Z851" s="35"/>
      <c r="AA851" s="35"/>
      <c r="AB851" s="35"/>
      <c r="AC851" s="35"/>
      <c r="AD851" s="35"/>
      <c r="AE851" s="35"/>
      <c r="AF851" s="35"/>
      <c r="AG851" s="35"/>
      <c r="AH851" s="35"/>
    </row>
    <row r="852" ht="13.5" customHeight="1">
      <c r="A852" s="12" t="s">
        <v>105</v>
      </c>
      <c r="C852" s="12"/>
      <c r="D852" s="12"/>
      <c r="E852" s="36" t="s">
        <v>129</v>
      </c>
      <c r="F852" s="3"/>
      <c r="G852" s="4"/>
      <c r="H852" s="37" t="s">
        <v>130</v>
      </c>
      <c r="I852" s="3"/>
      <c r="J852" s="4"/>
      <c r="K852" s="38" t="s">
        <v>131</v>
      </c>
      <c r="L852" s="3"/>
      <c r="M852" s="4"/>
      <c r="N852" s="35"/>
      <c r="O852" s="36" t="s">
        <v>110</v>
      </c>
      <c r="P852" s="3"/>
      <c r="Q852" s="4"/>
      <c r="R852" s="37" t="s">
        <v>111</v>
      </c>
      <c r="S852" s="3"/>
      <c r="T852" s="4"/>
      <c r="U852" s="38" t="s">
        <v>112</v>
      </c>
      <c r="V852" s="3"/>
      <c r="W852" s="4"/>
      <c r="X852" s="35"/>
      <c r="Y852" s="35"/>
      <c r="Z852" s="36" t="s">
        <v>110</v>
      </c>
      <c r="AA852" s="3"/>
      <c r="AB852" s="4"/>
      <c r="AC852" s="37" t="s">
        <v>111</v>
      </c>
      <c r="AD852" s="3"/>
      <c r="AE852" s="4"/>
      <c r="AF852" s="38" t="s">
        <v>112</v>
      </c>
      <c r="AG852" s="3"/>
      <c r="AH852" s="4"/>
    </row>
    <row r="853" ht="13.5" customHeight="1">
      <c r="A853" s="12" t="s">
        <v>94</v>
      </c>
      <c r="B853" s="12" t="s">
        <v>114</v>
      </c>
      <c r="C853" s="12" t="s">
        <v>115</v>
      </c>
      <c r="D853" s="12"/>
      <c r="E853" s="39" t="s">
        <v>12</v>
      </c>
      <c r="F853" s="40" t="s">
        <v>13</v>
      </c>
      <c r="G853" s="41" t="s">
        <v>14</v>
      </c>
      <c r="H853" s="42" t="s">
        <v>12</v>
      </c>
      <c r="I853" s="42" t="s">
        <v>13</v>
      </c>
      <c r="J853" s="43" t="s">
        <v>14</v>
      </c>
      <c r="K853" s="44" t="s">
        <v>12</v>
      </c>
      <c r="L853" s="45" t="s">
        <v>116</v>
      </c>
      <c r="M853" s="46" t="s">
        <v>14</v>
      </c>
      <c r="N853" s="35"/>
      <c r="O853" s="39" t="s">
        <v>12</v>
      </c>
      <c r="P853" s="40" t="s">
        <v>13</v>
      </c>
      <c r="Q853" s="41" t="s">
        <v>14</v>
      </c>
      <c r="R853" s="42" t="s">
        <v>12</v>
      </c>
      <c r="S853" s="42" t="s">
        <v>13</v>
      </c>
      <c r="T853" s="43" t="s">
        <v>14</v>
      </c>
      <c r="U853" s="44" t="s">
        <v>12</v>
      </c>
      <c r="V853" s="45" t="s">
        <v>116</v>
      </c>
      <c r="W853" s="46" t="s">
        <v>14</v>
      </c>
      <c r="X853" s="35"/>
      <c r="Y853" s="35"/>
      <c r="Z853" s="39" t="s">
        <v>12</v>
      </c>
      <c r="AA853" s="40" t="s">
        <v>13</v>
      </c>
      <c r="AB853" s="41" t="s">
        <v>14</v>
      </c>
      <c r="AC853" s="42" t="s">
        <v>12</v>
      </c>
      <c r="AD853" s="42" t="s">
        <v>13</v>
      </c>
      <c r="AE853" s="43" t="s">
        <v>14</v>
      </c>
      <c r="AF853" s="44" t="s">
        <v>12</v>
      </c>
      <c r="AG853" s="45" t="s">
        <v>116</v>
      </c>
      <c r="AH853" s="46" t="s">
        <v>14</v>
      </c>
    </row>
    <row r="854" ht="13.5" customHeight="1">
      <c r="A854" s="47" t="s">
        <v>117</v>
      </c>
      <c r="B854" s="51">
        <v>0.0</v>
      </c>
      <c r="C854" s="12">
        <f t="shared" ref="C854:C864" si="1114">B854/$B$865</f>
        <v>0</v>
      </c>
      <c r="D854" s="12">
        <v>0.0264</v>
      </c>
      <c r="E854" s="39">
        <v>740.0</v>
      </c>
      <c r="F854" s="40">
        <v>820.0</v>
      </c>
      <c r="G854" s="41">
        <v>910.0</v>
      </c>
      <c r="H854" s="42">
        <v>0.079</v>
      </c>
      <c r="I854" s="42">
        <v>1.1480588235000002</v>
      </c>
      <c r="J854" s="43">
        <v>3.654</v>
      </c>
      <c r="K854" s="44">
        <v>0.2</v>
      </c>
      <c r="L854" s="48">
        <v>5.0</v>
      </c>
      <c r="M854" s="49">
        <v>15.0</v>
      </c>
      <c r="N854" s="35"/>
      <c r="O854" s="39">
        <f t="shared" ref="O854:O864" si="1115">C854*D854*E854*10^(-3)</f>
        <v>0</v>
      </c>
      <c r="P854" s="40">
        <f t="shared" ref="P854:P864" si="1116">C854*D854*F854*10^(-3)</f>
        <v>0</v>
      </c>
      <c r="Q854" s="41">
        <f t="shared" ref="Q854:Q864" si="1117">C854*D854*G854*10^(-3)</f>
        <v>0</v>
      </c>
      <c r="R854" s="42">
        <f t="shared" ref="R854:R864" si="1118">(C854*D854*H854*3.6*10^(-3))*10^(9)</f>
        <v>0</v>
      </c>
      <c r="S854" s="42">
        <f t="shared" ref="S854:S864" si="1119">(C854*D854*I854*3.6*10^(-3))*10^(9)</f>
        <v>0</v>
      </c>
      <c r="T854" s="43">
        <f t="shared" ref="T854:T864" si="1120">(C854*D854*J854*3.6*10^(-3))*10^(9)</f>
        <v>0</v>
      </c>
      <c r="U854" s="44">
        <f t="shared" ref="U854:U864" si="1121">C854*D854*10^(-3)*K854*10^9</f>
        <v>0</v>
      </c>
      <c r="V854" s="48">
        <f t="shared" ref="V854:V864" si="1122">C854*D854*10^(-3)*L854*10^9</f>
        <v>0</v>
      </c>
      <c r="W854" s="49">
        <f t="shared" ref="W854:W864" si="1123">C854*D854*10^(-3)*M854*10^9</f>
        <v>0</v>
      </c>
      <c r="X854" s="35"/>
      <c r="Y854" s="12">
        <v>8.8</v>
      </c>
      <c r="Z854" s="39">
        <f t="shared" ref="Z854:Z864" si="1124">C854*Y854*E854*10^(-3)</f>
        <v>0</v>
      </c>
      <c r="AA854" s="40">
        <f t="shared" ref="AA854:AA864" si="1125">C854*Y854*F854*10^(-3)</f>
        <v>0</v>
      </c>
      <c r="AB854" s="41">
        <f t="shared" ref="AB854:AB864" si="1126">C854*Y854*G854*10^(-3)</f>
        <v>0</v>
      </c>
      <c r="AC854" s="42">
        <f t="shared" ref="AC854:AC864" si="1127">(C854*Y854*H854*3.6*10^(-3))*10^(9)</f>
        <v>0</v>
      </c>
      <c r="AD854" s="42">
        <f t="shared" ref="AD854:AD864" si="1128">(C854*Y854*I854*3.6*10^(-3))*10^(9)</f>
        <v>0</v>
      </c>
      <c r="AE854" s="43">
        <f t="shared" ref="AE854:AE864" si="1129">(C854*Y854*J854*3.6*10^(-3))*10^(9)</f>
        <v>0</v>
      </c>
      <c r="AF854" s="44">
        <f t="shared" ref="AF854:AF864" si="1130">C854*Y854*10^(-3)*K854*10^9</f>
        <v>0</v>
      </c>
      <c r="AG854" s="48">
        <f t="shared" ref="AG854:AG864" si="1131">C854*Y854*10^(-3)*L854*10^9</f>
        <v>0</v>
      </c>
      <c r="AH854" s="49">
        <f t="shared" ref="AH854:AH864" si="1132">C854*Y854*10^(-3)*M854*10^9</f>
        <v>0</v>
      </c>
    </row>
    <row r="855" ht="13.5" customHeight="1">
      <c r="A855" s="47" t="s">
        <v>118</v>
      </c>
      <c r="B855" s="51">
        <v>0.034</v>
      </c>
      <c r="C855" s="12">
        <f t="shared" si="1114"/>
        <v>0.003685636856</v>
      </c>
      <c r="D855" s="12">
        <v>0.0264</v>
      </c>
      <c r="E855" s="39">
        <v>657.0</v>
      </c>
      <c r="F855" s="40">
        <v>702.0</v>
      </c>
      <c r="G855" s="41">
        <v>866.0</v>
      </c>
      <c r="H855" s="42">
        <v>0.214</v>
      </c>
      <c r="I855" s="42">
        <v>0.82</v>
      </c>
      <c r="J855" s="43">
        <v>2.7439999999999998</v>
      </c>
      <c r="K855" s="44">
        <v>0.1</v>
      </c>
      <c r="L855" s="45">
        <v>0.4</v>
      </c>
      <c r="M855" s="46">
        <v>0.6</v>
      </c>
      <c r="N855" s="35"/>
      <c r="O855" s="39">
        <f t="shared" si="1115"/>
        <v>0.00006392663415</v>
      </c>
      <c r="P855" s="40">
        <f t="shared" si="1116"/>
        <v>0.00006830517073</v>
      </c>
      <c r="Q855" s="41">
        <f t="shared" si="1117"/>
        <v>0.00008426250407</v>
      </c>
      <c r="R855" s="42">
        <f t="shared" si="1118"/>
        <v>74.96054634</v>
      </c>
      <c r="S855" s="42">
        <f t="shared" si="1119"/>
        <v>287.232</v>
      </c>
      <c r="T855" s="43">
        <f t="shared" si="1120"/>
        <v>961.1763512</v>
      </c>
      <c r="U855" s="44">
        <f t="shared" si="1121"/>
        <v>9.730081301</v>
      </c>
      <c r="V855" s="48">
        <f t="shared" si="1122"/>
        <v>38.9203252</v>
      </c>
      <c r="W855" s="49">
        <f t="shared" si="1123"/>
        <v>58.3804878</v>
      </c>
      <c r="X855" s="35"/>
      <c r="Y855" s="12">
        <v>8.8</v>
      </c>
      <c r="Z855" s="39">
        <f t="shared" si="1124"/>
        <v>0.02130887805</v>
      </c>
      <c r="AA855" s="40">
        <f t="shared" si="1125"/>
        <v>0.02276839024</v>
      </c>
      <c r="AB855" s="41">
        <f t="shared" si="1126"/>
        <v>0.02808750136</v>
      </c>
      <c r="AC855" s="42">
        <f t="shared" si="1127"/>
        <v>24986.84878</v>
      </c>
      <c r="AD855" s="42">
        <f t="shared" si="1128"/>
        <v>95744</v>
      </c>
      <c r="AE855" s="43">
        <f t="shared" si="1129"/>
        <v>320392.1171</v>
      </c>
      <c r="AF855" s="44">
        <f t="shared" si="1130"/>
        <v>3243.360434</v>
      </c>
      <c r="AG855" s="48">
        <f t="shared" si="1131"/>
        <v>12973.44173</v>
      </c>
      <c r="AH855" s="49">
        <f t="shared" si="1132"/>
        <v>19460.1626</v>
      </c>
    </row>
    <row r="856" ht="13.5" customHeight="1">
      <c r="A856" s="47" t="s">
        <v>119</v>
      </c>
      <c r="B856" s="51">
        <v>9.186</v>
      </c>
      <c r="C856" s="12">
        <f t="shared" si="1114"/>
        <v>0.9957723577</v>
      </c>
      <c r="D856" s="12">
        <v>0.0264</v>
      </c>
      <c r="E856" s="39">
        <v>410.0</v>
      </c>
      <c r="F856" s="40">
        <v>490.0</v>
      </c>
      <c r="G856" s="41">
        <v>650.0</v>
      </c>
      <c r="H856" s="42">
        <v>0.076</v>
      </c>
      <c r="I856" s="42">
        <v>0.5820000000000001</v>
      </c>
      <c r="J856" s="43">
        <v>2.794</v>
      </c>
      <c r="K856" s="44">
        <v>0.1</v>
      </c>
      <c r="L856" s="45">
        <v>0.2</v>
      </c>
      <c r="M856" s="46">
        <v>1.0</v>
      </c>
      <c r="N856" s="35"/>
      <c r="O856" s="39">
        <f t="shared" si="1115"/>
        <v>0.01077824</v>
      </c>
      <c r="P856" s="40">
        <f t="shared" si="1116"/>
        <v>0.01288131122</v>
      </c>
      <c r="Q856" s="41">
        <f t="shared" si="1117"/>
        <v>0.01708745366</v>
      </c>
      <c r="R856" s="42">
        <f t="shared" si="1118"/>
        <v>7192.503571</v>
      </c>
      <c r="S856" s="42">
        <f t="shared" si="1119"/>
        <v>55079.43524</v>
      </c>
      <c r="T856" s="43">
        <f t="shared" si="1120"/>
        <v>264419.1444</v>
      </c>
      <c r="U856" s="44">
        <f t="shared" si="1121"/>
        <v>2628.839024</v>
      </c>
      <c r="V856" s="48">
        <f t="shared" si="1122"/>
        <v>5257.678049</v>
      </c>
      <c r="W856" s="49">
        <f t="shared" si="1123"/>
        <v>26288.39024</v>
      </c>
      <c r="X856" s="35"/>
      <c r="Y856" s="12">
        <v>8.8</v>
      </c>
      <c r="Z856" s="39">
        <f t="shared" si="1124"/>
        <v>3.592746667</v>
      </c>
      <c r="AA856" s="40">
        <f t="shared" si="1125"/>
        <v>4.293770407</v>
      </c>
      <c r="AB856" s="41">
        <f t="shared" si="1126"/>
        <v>5.695817886</v>
      </c>
      <c r="AC856" s="42">
        <f t="shared" si="1127"/>
        <v>2397501.19</v>
      </c>
      <c r="AD856" s="42">
        <f t="shared" si="1128"/>
        <v>18359811.75</v>
      </c>
      <c r="AE856" s="43">
        <f t="shared" si="1129"/>
        <v>88139714.81</v>
      </c>
      <c r="AF856" s="44">
        <f t="shared" si="1130"/>
        <v>876279.6748</v>
      </c>
      <c r="AG856" s="48">
        <f t="shared" si="1131"/>
        <v>1752559.35</v>
      </c>
      <c r="AH856" s="49">
        <f t="shared" si="1132"/>
        <v>8762796.748</v>
      </c>
    </row>
    <row r="857" ht="13.5" customHeight="1">
      <c r="A857" s="47" t="s">
        <v>120</v>
      </c>
      <c r="B857" s="51">
        <v>0.0</v>
      </c>
      <c r="C857" s="12">
        <f t="shared" si="1114"/>
        <v>0</v>
      </c>
      <c r="D857" s="12">
        <v>0.0264</v>
      </c>
      <c r="E857" s="39">
        <v>3.7</v>
      </c>
      <c r="F857" s="40">
        <v>12.0</v>
      </c>
      <c r="G857" s="41">
        <v>110.0</v>
      </c>
      <c r="H857" s="42">
        <v>0.018</v>
      </c>
      <c r="I857" s="42">
        <v>0.2478118532</v>
      </c>
      <c r="J857" s="43">
        <v>3.004</v>
      </c>
      <c r="K857" s="44">
        <v>0.1</v>
      </c>
      <c r="L857" s="45">
        <v>0.1</v>
      </c>
      <c r="M857" s="46">
        <v>1.0</v>
      </c>
      <c r="N857" s="35"/>
      <c r="O857" s="39">
        <f t="shared" si="1115"/>
        <v>0</v>
      </c>
      <c r="P857" s="40">
        <f t="shared" si="1116"/>
        <v>0</v>
      </c>
      <c r="Q857" s="41">
        <f t="shared" si="1117"/>
        <v>0</v>
      </c>
      <c r="R857" s="42">
        <f t="shared" si="1118"/>
        <v>0</v>
      </c>
      <c r="S857" s="42">
        <f t="shared" si="1119"/>
        <v>0</v>
      </c>
      <c r="T857" s="43">
        <f t="shared" si="1120"/>
        <v>0</v>
      </c>
      <c r="U857" s="44">
        <f t="shared" si="1121"/>
        <v>0</v>
      </c>
      <c r="V857" s="48">
        <f t="shared" si="1122"/>
        <v>0</v>
      </c>
      <c r="W857" s="49">
        <f t="shared" si="1123"/>
        <v>0</v>
      </c>
      <c r="X857" s="35"/>
      <c r="Y857" s="12">
        <v>8.8</v>
      </c>
      <c r="Z857" s="39">
        <f t="shared" si="1124"/>
        <v>0</v>
      </c>
      <c r="AA857" s="40">
        <f t="shared" si="1125"/>
        <v>0</v>
      </c>
      <c r="AB857" s="41">
        <f t="shared" si="1126"/>
        <v>0</v>
      </c>
      <c r="AC857" s="42">
        <f t="shared" si="1127"/>
        <v>0</v>
      </c>
      <c r="AD857" s="42">
        <f t="shared" si="1128"/>
        <v>0</v>
      </c>
      <c r="AE857" s="43">
        <f t="shared" si="1129"/>
        <v>0</v>
      </c>
      <c r="AF857" s="44">
        <f t="shared" si="1130"/>
        <v>0</v>
      </c>
      <c r="AG857" s="48">
        <f t="shared" si="1131"/>
        <v>0</v>
      </c>
      <c r="AH857" s="49">
        <f t="shared" si="1132"/>
        <v>0</v>
      </c>
    </row>
    <row r="858" ht="13.5" customHeight="1">
      <c r="A858" s="47" t="s">
        <v>121</v>
      </c>
      <c r="B858" s="51">
        <v>0.0</v>
      </c>
      <c r="C858" s="12">
        <f t="shared" si="1114"/>
        <v>0</v>
      </c>
      <c r="D858" s="12">
        <v>0.0264</v>
      </c>
      <c r="E858" s="39">
        <v>1.0</v>
      </c>
      <c r="F858" s="40">
        <v>24.0</v>
      </c>
      <c r="G858" s="41">
        <v>2200.0</v>
      </c>
      <c r="H858" s="42">
        <v>0.3</v>
      </c>
      <c r="I858" s="42">
        <v>9.305266939500001</v>
      </c>
      <c r="J858" s="43">
        <v>851.554</v>
      </c>
      <c r="K858" s="44">
        <v>3.3</v>
      </c>
      <c r="L858" s="48">
        <v>10.0</v>
      </c>
      <c r="M858" s="49">
        <v>16.9</v>
      </c>
      <c r="N858" s="35"/>
      <c r="O858" s="39">
        <f t="shared" si="1115"/>
        <v>0</v>
      </c>
      <c r="P858" s="40">
        <f t="shared" si="1116"/>
        <v>0</v>
      </c>
      <c r="Q858" s="41">
        <f t="shared" si="1117"/>
        <v>0</v>
      </c>
      <c r="R858" s="42">
        <f t="shared" si="1118"/>
        <v>0</v>
      </c>
      <c r="S858" s="42">
        <f t="shared" si="1119"/>
        <v>0</v>
      </c>
      <c r="T858" s="43">
        <f t="shared" si="1120"/>
        <v>0</v>
      </c>
      <c r="U858" s="44">
        <f t="shared" si="1121"/>
        <v>0</v>
      </c>
      <c r="V858" s="48">
        <f t="shared" si="1122"/>
        <v>0</v>
      </c>
      <c r="W858" s="49">
        <f t="shared" si="1123"/>
        <v>0</v>
      </c>
      <c r="X858" s="35"/>
      <c r="Y858" s="12">
        <v>8.8</v>
      </c>
      <c r="Z858" s="39">
        <f t="shared" si="1124"/>
        <v>0</v>
      </c>
      <c r="AA858" s="40">
        <f t="shared" si="1125"/>
        <v>0</v>
      </c>
      <c r="AB858" s="41">
        <f t="shared" si="1126"/>
        <v>0</v>
      </c>
      <c r="AC858" s="42">
        <f t="shared" si="1127"/>
        <v>0</v>
      </c>
      <c r="AD858" s="42">
        <f t="shared" si="1128"/>
        <v>0</v>
      </c>
      <c r="AE858" s="43">
        <f t="shared" si="1129"/>
        <v>0</v>
      </c>
      <c r="AF858" s="44">
        <f t="shared" si="1130"/>
        <v>0</v>
      </c>
      <c r="AG858" s="48">
        <f t="shared" si="1131"/>
        <v>0</v>
      </c>
      <c r="AH858" s="49">
        <f t="shared" si="1132"/>
        <v>0</v>
      </c>
    </row>
    <row r="859" ht="13.5" customHeight="1">
      <c r="A859" s="47" t="s">
        <v>122</v>
      </c>
      <c r="B859" s="51">
        <v>0.0</v>
      </c>
      <c r="C859" s="12">
        <f t="shared" si="1114"/>
        <v>0</v>
      </c>
      <c r="D859" s="12">
        <v>0.0264</v>
      </c>
      <c r="E859" s="39">
        <v>130.0</v>
      </c>
      <c r="F859" s="40">
        <v>230.0</v>
      </c>
      <c r="G859" s="50">
        <v>420.0</v>
      </c>
      <c r="H859" s="42">
        <v>20.0</v>
      </c>
      <c r="I859" s="42">
        <v>35.2904137931</v>
      </c>
      <c r="J859" s="43">
        <v>65.554</v>
      </c>
      <c r="K859" s="44">
        <v>13.0</v>
      </c>
      <c r="L859" s="48">
        <v>500.0</v>
      </c>
      <c r="M859" s="49">
        <v>810.0</v>
      </c>
      <c r="N859" s="35"/>
      <c r="O859" s="39">
        <f t="shared" si="1115"/>
        <v>0</v>
      </c>
      <c r="P859" s="40">
        <f t="shared" si="1116"/>
        <v>0</v>
      </c>
      <c r="Q859" s="41">
        <f t="shared" si="1117"/>
        <v>0</v>
      </c>
      <c r="R859" s="42">
        <f t="shared" si="1118"/>
        <v>0</v>
      </c>
      <c r="S859" s="42">
        <f t="shared" si="1119"/>
        <v>0</v>
      </c>
      <c r="T859" s="43">
        <f t="shared" si="1120"/>
        <v>0</v>
      </c>
      <c r="U859" s="44">
        <f t="shared" si="1121"/>
        <v>0</v>
      </c>
      <c r="V859" s="48">
        <f t="shared" si="1122"/>
        <v>0</v>
      </c>
      <c r="W859" s="49">
        <f t="shared" si="1123"/>
        <v>0</v>
      </c>
      <c r="X859" s="35"/>
      <c r="Y859" s="12">
        <v>8.8</v>
      </c>
      <c r="Z859" s="39">
        <f t="shared" si="1124"/>
        <v>0</v>
      </c>
      <c r="AA859" s="40">
        <f t="shared" si="1125"/>
        <v>0</v>
      </c>
      <c r="AB859" s="41">
        <f t="shared" si="1126"/>
        <v>0</v>
      </c>
      <c r="AC859" s="42">
        <f t="shared" si="1127"/>
        <v>0</v>
      </c>
      <c r="AD859" s="42">
        <f t="shared" si="1128"/>
        <v>0</v>
      </c>
      <c r="AE859" s="43">
        <f t="shared" si="1129"/>
        <v>0</v>
      </c>
      <c r="AF859" s="44">
        <f t="shared" si="1130"/>
        <v>0</v>
      </c>
      <c r="AG859" s="48">
        <f t="shared" si="1131"/>
        <v>0</v>
      </c>
      <c r="AH859" s="49">
        <f t="shared" si="1132"/>
        <v>0</v>
      </c>
    </row>
    <row r="860" ht="13.5" customHeight="1">
      <c r="A860" s="32" t="s">
        <v>123</v>
      </c>
      <c r="B860" s="51">
        <v>0.0</v>
      </c>
      <c r="C860" s="12">
        <f t="shared" si="1114"/>
        <v>0</v>
      </c>
      <c r="D860" s="12">
        <v>0.0264</v>
      </c>
      <c r="E860" s="39">
        <v>7.0</v>
      </c>
      <c r="F860" s="40">
        <v>11.0</v>
      </c>
      <c r="G860" s="41">
        <v>56.0</v>
      </c>
      <c r="H860" s="42">
        <v>2.0E-4</v>
      </c>
      <c r="I860" s="42">
        <v>0.11828163270000001</v>
      </c>
      <c r="J860" s="43">
        <v>1.5552000000000001</v>
      </c>
      <c r="K860" s="44">
        <v>0.3</v>
      </c>
      <c r="L860" s="48">
        <v>1.0</v>
      </c>
      <c r="M860" s="49">
        <v>1.3</v>
      </c>
      <c r="N860" s="35"/>
      <c r="O860" s="39">
        <f t="shared" si="1115"/>
        <v>0</v>
      </c>
      <c r="P860" s="40">
        <f t="shared" si="1116"/>
        <v>0</v>
      </c>
      <c r="Q860" s="41">
        <f t="shared" si="1117"/>
        <v>0</v>
      </c>
      <c r="R860" s="42">
        <f t="shared" si="1118"/>
        <v>0</v>
      </c>
      <c r="S860" s="42">
        <f t="shared" si="1119"/>
        <v>0</v>
      </c>
      <c r="T860" s="43">
        <f t="shared" si="1120"/>
        <v>0</v>
      </c>
      <c r="U860" s="44">
        <f t="shared" si="1121"/>
        <v>0</v>
      </c>
      <c r="V860" s="48">
        <f t="shared" si="1122"/>
        <v>0</v>
      </c>
      <c r="W860" s="49">
        <f t="shared" si="1123"/>
        <v>0</v>
      </c>
      <c r="X860" s="35"/>
      <c r="Y860" s="12">
        <v>8.8</v>
      </c>
      <c r="Z860" s="39">
        <f t="shared" si="1124"/>
        <v>0</v>
      </c>
      <c r="AA860" s="40">
        <f t="shared" si="1125"/>
        <v>0</v>
      </c>
      <c r="AB860" s="41">
        <f t="shared" si="1126"/>
        <v>0</v>
      </c>
      <c r="AC860" s="42">
        <f t="shared" si="1127"/>
        <v>0</v>
      </c>
      <c r="AD860" s="42">
        <f t="shared" si="1128"/>
        <v>0</v>
      </c>
      <c r="AE860" s="43">
        <f t="shared" si="1129"/>
        <v>0</v>
      </c>
      <c r="AF860" s="44">
        <f t="shared" si="1130"/>
        <v>0</v>
      </c>
      <c r="AG860" s="48">
        <f t="shared" si="1131"/>
        <v>0</v>
      </c>
      <c r="AH860" s="49">
        <f t="shared" si="1132"/>
        <v>0</v>
      </c>
    </row>
    <row r="861" ht="13.5" customHeight="1">
      <c r="A861" s="32" t="s">
        <v>124</v>
      </c>
      <c r="B861" s="51">
        <v>0.0</v>
      </c>
      <c r="C861" s="12">
        <f t="shared" si="1114"/>
        <v>0</v>
      </c>
      <c r="D861" s="12">
        <v>0.0264</v>
      </c>
      <c r="E861" s="39">
        <v>8.0</v>
      </c>
      <c r="F861" s="40">
        <v>12.0</v>
      </c>
      <c r="G861" s="41">
        <v>35.0</v>
      </c>
      <c r="H861" s="42">
        <v>2.0E-4</v>
      </c>
      <c r="I861" s="42">
        <v>0.11834814810000001</v>
      </c>
      <c r="J861" s="43">
        <v>1.5552000000000001</v>
      </c>
      <c r="K861" s="44">
        <v>0.3</v>
      </c>
      <c r="L861" s="48">
        <v>1.0</v>
      </c>
      <c r="M861" s="49">
        <v>1.3</v>
      </c>
      <c r="N861" s="35"/>
      <c r="O861" s="39">
        <f t="shared" si="1115"/>
        <v>0</v>
      </c>
      <c r="P861" s="40">
        <f t="shared" si="1116"/>
        <v>0</v>
      </c>
      <c r="Q861" s="41">
        <f t="shared" si="1117"/>
        <v>0</v>
      </c>
      <c r="R861" s="42">
        <f t="shared" si="1118"/>
        <v>0</v>
      </c>
      <c r="S861" s="42">
        <f t="shared" si="1119"/>
        <v>0</v>
      </c>
      <c r="T861" s="43">
        <f t="shared" si="1120"/>
        <v>0</v>
      </c>
      <c r="U861" s="44">
        <f t="shared" si="1121"/>
        <v>0</v>
      </c>
      <c r="V861" s="48">
        <f t="shared" si="1122"/>
        <v>0</v>
      </c>
      <c r="W861" s="49">
        <f t="shared" si="1123"/>
        <v>0</v>
      </c>
      <c r="X861" s="35"/>
      <c r="Y861" s="12">
        <v>8.8</v>
      </c>
      <c r="Z861" s="39">
        <f t="shared" si="1124"/>
        <v>0</v>
      </c>
      <c r="AA861" s="40">
        <f t="shared" si="1125"/>
        <v>0</v>
      </c>
      <c r="AB861" s="41">
        <f t="shared" si="1126"/>
        <v>0</v>
      </c>
      <c r="AC861" s="42">
        <f t="shared" si="1127"/>
        <v>0</v>
      </c>
      <c r="AD861" s="42">
        <f t="shared" si="1128"/>
        <v>0</v>
      </c>
      <c r="AE861" s="43">
        <f t="shared" si="1129"/>
        <v>0</v>
      </c>
      <c r="AF861" s="44">
        <f t="shared" si="1130"/>
        <v>0</v>
      </c>
      <c r="AG861" s="48">
        <f t="shared" si="1131"/>
        <v>0</v>
      </c>
      <c r="AH861" s="49">
        <f t="shared" si="1132"/>
        <v>0</v>
      </c>
    </row>
    <row r="862" ht="13.5" customHeight="1">
      <c r="A862" s="32" t="s">
        <v>125</v>
      </c>
      <c r="B862" s="51">
        <v>0.005</v>
      </c>
      <c r="C862" s="12">
        <f t="shared" si="1114"/>
        <v>0.0005420054201</v>
      </c>
      <c r="D862" s="12">
        <v>0.0264</v>
      </c>
      <c r="E862" s="39">
        <v>18.0</v>
      </c>
      <c r="F862" s="40">
        <v>48.0</v>
      </c>
      <c r="G862" s="41">
        <v>180.0</v>
      </c>
      <c r="H862" s="42">
        <v>0.0064</v>
      </c>
      <c r="I862" s="42">
        <v>0.17932592590000002</v>
      </c>
      <c r="J862" s="43">
        <v>1.857</v>
      </c>
      <c r="K862" s="44">
        <v>0.3</v>
      </c>
      <c r="L862" s="45">
        <v>10.0</v>
      </c>
      <c r="M862" s="46">
        <v>15.0</v>
      </c>
      <c r="N862" s="35"/>
      <c r="O862" s="39">
        <f t="shared" si="1115"/>
        <v>0.0000002575609756</v>
      </c>
      <c r="P862" s="40">
        <f t="shared" si="1116"/>
        <v>0.0000006868292683</v>
      </c>
      <c r="Q862" s="41">
        <f t="shared" si="1117"/>
        <v>0.000002575609756</v>
      </c>
      <c r="R862" s="42">
        <f t="shared" si="1118"/>
        <v>0.3296780488</v>
      </c>
      <c r="S862" s="42">
        <f t="shared" si="1119"/>
        <v>9.237472085</v>
      </c>
      <c r="T862" s="43">
        <f t="shared" si="1120"/>
        <v>95.65814634</v>
      </c>
      <c r="U862" s="44">
        <f t="shared" si="1121"/>
        <v>4.292682927</v>
      </c>
      <c r="V862" s="48">
        <f t="shared" si="1122"/>
        <v>143.0894309</v>
      </c>
      <c r="W862" s="49">
        <f t="shared" si="1123"/>
        <v>214.6341463</v>
      </c>
      <c r="X862" s="35"/>
      <c r="Y862" s="12">
        <v>8.8</v>
      </c>
      <c r="Z862" s="39">
        <f t="shared" si="1124"/>
        <v>0.00008585365854</v>
      </c>
      <c r="AA862" s="40">
        <f t="shared" si="1125"/>
        <v>0.0002289430894</v>
      </c>
      <c r="AB862" s="41">
        <f t="shared" si="1126"/>
        <v>0.0008585365854</v>
      </c>
      <c r="AC862" s="42">
        <f t="shared" si="1127"/>
        <v>109.8926829</v>
      </c>
      <c r="AD862" s="42">
        <f t="shared" si="1128"/>
        <v>3079.157362</v>
      </c>
      <c r="AE862" s="43">
        <f t="shared" si="1129"/>
        <v>31886.04878</v>
      </c>
      <c r="AF862" s="44">
        <f t="shared" si="1130"/>
        <v>1430.894309</v>
      </c>
      <c r="AG862" s="48">
        <f t="shared" si="1131"/>
        <v>47696.47696</v>
      </c>
      <c r="AH862" s="49">
        <f t="shared" si="1132"/>
        <v>71544.71545</v>
      </c>
    </row>
    <row r="863" ht="13.5" customHeight="1">
      <c r="A863" s="32" t="s">
        <v>126</v>
      </c>
      <c r="B863" s="51">
        <v>0.0</v>
      </c>
      <c r="C863" s="12">
        <f t="shared" si="1114"/>
        <v>0</v>
      </c>
      <c r="D863" s="12">
        <v>0.0264</v>
      </c>
      <c r="E863" s="39">
        <v>6.0</v>
      </c>
      <c r="F863" s="40">
        <v>38.0</v>
      </c>
      <c r="G863" s="41">
        <v>79.0</v>
      </c>
      <c r="H863" s="42">
        <v>0.0073</v>
      </c>
      <c r="I863" s="42">
        <v>0.4548123288</v>
      </c>
      <c r="J863" s="43">
        <v>2.313</v>
      </c>
      <c r="K863" s="44">
        <v>0.3</v>
      </c>
      <c r="L863" s="45">
        <v>2.5</v>
      </c>
      <c r="M863" s="46">
        <v>5.1</v>
      </c>
      <c r="N863" s="35"/>
      <c r="O863" s="39">
        <f t="shared" si="1115"/>
        <v>0</v>
      </c>
      <c r="P863" s="40">
        <f t="shared" si="1116"/>
        <v>0</v>
      </c>
      <c r="Q863" s="41">
        <f t="shared" si="1117"/>
        <v>0</v>
      </c>
      <c r="R863" s="42">
        <f t="shared" si="1118"/>
        <v>0</v>
      </c>
      <c r="S863" s="42">
        <f t="shared" si="1119"/>
        <v>0</v>
      </c>
      <c r="T863" s="43">
        <f t="shared" si="1120"/>
        <v>0</v>
      </c>
      <c r="U863" s="44">
        <f t="shared" si="1121"/>
        <v>0</v>
      </c>
      <c r="V863" s="48">
        <f t="shared" si="1122"/>
        <v>0</v>
      </c>
      <c r="W863" s="49">
        <f t="shared" si="1123"/>
        <v>0</v>
      </c>
      <c r="X863" s="35"/>
      <c r="Y863" s="12">
        <v>8.8</v>
      </c>
      <c r="Z863" s="39">
        <f t="shared" si="1124"/>
        <v>0</v>
      </c>
      <c r="AA863" s="40">
        <f t="shared" si="1125"/>
        <v>0</v>
      </c>
      <c r="AB863" s="41">
        <f t="shared" si="1126"/>
        <v>0</v>
      </c>
      <c r="AC863" s="42">
        <f t="shared" si="1127"/>
        <v>0</v>
      </c>
      <c r="AD863" s="42">
        <f t="shared" si="1128"/>
        <v>0</v>
      </c>
      <c r="AE863" s="43">
        <f t="shared" si="1129"/>
        <v>0</v>
      </c>
      <c r="AF863" s="44">
        <f t="shared" si="1130"/>
        <v>0</v>
      </c>
      <c r="AG863" s="48">
        <f t="shared" si="1131"/>
        <v>0</v>
      </c>
      <c r="AH863" s="49">
        <f t="shared" si="1132"/>
        <v>0</v>
      </c>
    </row>
    <row r="864" ht="13.5" customHeight="1">
      <c r="A864" s="32" t="s">
        <v>127</v>
      </c>
      <c r="B864" s="51">
        <v>0.0</v>
      </c>
      <c r="C864" s="12">
        <f t="shared" si="1114"/>
        <v>0</v>
      </c>
      <c r="D864" s="12">
        <v>0.0264</v>
      </c>
      <c r="E864" s="52">
        <v>8.8</v>
      </c>
      <c r="F864" s="53">
        <v>27.0</v>
      </c>
      <c r="G864" s="54">
        <v>63.0</v>
      </c>
      <c r="H864" s="55">
        <v>0.118</v>
      </c>
      <c r="I864" s="55">
        <v>0.9284059041</v>
      </c>
      <c r="J864" s="56">
        <v>3.734</v>
      </c>
      <c r="K864" s="57">
        <v>7.8</v>
      </c>
      <c r="L864" s="58">
        <v>15.0</v>
      </c>
      <c r="M864" s="59">
        <v>19.3</v>
      </c>
      <c r="N864" s="35"/>
      <c r="O864" s="39">
        <f t="shared" si="1115"/>
        <v>0</v>
      </c>
      <c r="P864" s="40">
        <f t="shared" si="1116"/>
        <v>0</v>
      </c>
      <c r="Q864" s="41">
        <f t="shared" si="1117"/>
        <v>0</v>
      </c>
      <c r="R864" s="42">
        <f t="shared" si="1118"/>
        <v>0</v>
      </c>
      <c r="S864" s="42">
        <f t="shared" si="1119"/>
        <v>0</v>
      </c>
      <c r="T864" s="43">
        <f t="shared" si="1120"/>
        <v>0</v>
      </c>
      <c r="U864" s="44">
        <f t="shared" si="1121"/>
        <v>0</v>
      </c>
      <c r="V864" s="48">
        <f t="shared" si="1122"/>
        <v>0</v>
      </c>
      <c r="W864" s="49">
        <f t="shared" si="1123"/>
        <v>0</v>
      </c>
      <c r="X864" s="35"/>
      <c r="Y864" s="12">
        <v>8.8</v>
      </c>
      <c r="Z864" s="39">
        <f t="shared" si="1124"/>
        <v>0</v>
      </c>
      <c r="AA864" s="40">
        <f t="shared" si="1125"/>
        <v>0</v>
      </c>
      <c r="AB864" s="41">
        <f t="shared" si="1126"/>
        <v>0</v>
      </c>
      <c r="AC864" s="42">
        <f t="shared" si="1127"/>
        <v>0</v>
      </c>
      <c r="AD864" s="42">
        <f t="shared" si="1128"/>
        <v>0</v>
      </c>
      <c r="AE864" s="43">
        <f t="shared" si="1129"/>
        <v>0</v>
      </c>
      <c r="AF864" s="44">
        <f t="shared" si="1130"/>
        <v>0</v>
      </c>
      <c r="AG864" s="48">
        <f t="shared" si="1131"/>
        <v>0</v>
      </c>
      <c r="AH864" s="49">
        <f t="shared" si="1132"/>
        <v>0</v>
      </c>
    </row>
    <row r="865" ht="13.5" customHeight="1">
      <c r="A865" s="60" t="s">
        <v>90</v>
      </c>
      <c r="B865" s="61">
        <f>SUM(B854:B864)</f>
        <v>9.225</v>
      </c>
      <c r="C865" s="60"/>
      <c r="D865" s="60"/>
      <c r="E865" s="60"/>
      <c r="F865" s="60"/>
      <c r="G865" s="60"/>
      <c r="H865" s="60"/>
      <c r="I865" s="60"/>
      <c r="J865" s="60"/>
      <c r="K865" s="60"/>
      <c r="L865" s="60"/>
      <c r="M865" s="60"/>
      <c r="N865" s="60"/>
      <c r="O865" s="61">
        <f t="shared" ref="O865:W865" si="1133">SUM(O854:O864)</f>
        <v>0.0108424242</v>
      </c>
      <c r="P865" s="61">
        <f t="shared" si="1133"/>
        <v>0.01295030322</v>
      </c>
      <c r="Q865" s="61">
        <f t="shared" si="1133"/>
        <v>0.01717429177</v>
      </c>
      <c r="R865" s="61">
        <f t="shared" si="1133"/>
        <v>7267.793795</v>
      </c>
      <c r="S865" s="61">
        <f t="shared" si="1133"/>
        <v>55375.90471</v>
      </c>
      <c r="T865" s="61">
        <f t="shared" si="1133"/>
        <v>265475.9789</v>
      </c>
      <c r="U865" s="61">
        <f t="shared" si="1133"/>
        <v>2642.861789</v>
      </c>
      <c r="V865" s="61">
        <f t="shared" si="1133"/>
        <v>5439.687805</v>
      </c>
      <c r="W865" s="61">
        <f t="shared" si="1133"/>
        <v>26561.40488</v>
      </c>
      <c r="X865" s="60"/>
      <c r="Y865" s="35"/>
      <c r="Z865" s="61">
        <f t="shared" ref="Z865:AH865" si="1134">SUM(Z854:Z864)</f>
        <v>3.614141398</v>
      </c>
      <c r="AA865" s="61">
        <f t="shared" si="1134"/>
        <v>4.31676774</v>
      </c>
      <c r="AB865" s="61">
        <f t="shared" si="1134"/>
        <v>5.724763924</v>
      </c>
      <c r="AC865" s="61">
        <f t="shared" si="1134"/>
        <v>2422597.932</v>
      </c>
      <c r="AD865" s="61">
        <f t="shared" si="1134"/>
        <v>18458634.9</v>
      </c>
      <c r="AE865" s="61">
        <f t="shared" si="1134"/>
        <v>88491992.98</v>
      </c>
      <c r="AF865" s="61">
        <f t="shared" si="1134"/>
        <v>880953.9295</v>
      </c>
      <c r="AG865" s="61">
        <f t="shared" si="1134"/>
        <v>1813229.268</v>
      </c>
      <c r="AH865" s="61">
        <f t="shared" si="1134"/>
        <v>8853801.626</v>
      </c>
    </row>
    <row r="866" ht="13.5" customHeight="1">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c r="AA866" s="35"/>
      <c r="AB866" s="35"/>
      <c r="AC866" s="35"/>
      <c r="AD866" s="35"/>
      <c r="AE866" s="35"/>
      <c r="AF866" s="35"/>
      <c r="AG866" s="35"/>
      <c r="AH866" s="35"/>
    </row>
    <row r="867" ht="13.5" customHeight="1">
      <c r="A867" s="64" t="s">
        <v>143</v>
      </c>
      <c r="B867" s="35"/>
      <c r="C867" s="12"/>
      <c r="D867" s="12"/>
      <c r="E867" s="35"/>
      <c r="F867" s="35"/>
      <c r="G867" s="35"/>
      <c r="H867" s="35"/>
      <c r="I867" s="35"/>
      <c r="J867" s="35"/>
      <c r="K867" s="35"/>
      <c r="L867" s="35"/>
      <c r="M867" s="35"/>
      <c r="N867" s="35"/>
      <c r="O867" s="35"/>
      <c r="P867" s="35"/>
      <c r="Q867" s="35"/>
      <c r="R867" s="35"/>
      <c r="S867" s="35"/>
      <c r="T867" s="35"/>
      <c r="U867" s="35"/>
      <c r="V867" s="35"/>
      <c r="W867" s="35"/>
      <c r="X867" s="35"/>
      <c r="Y867" s="35"/>
      <c r="Z867" s="35"/>
      <c r="AA867" s="35"/>
      <c r="AB867" s="35"/>
      <c r="AC867" s="35"/>
      <c r="AD867" s="35"/>
      <c r="AE867" s="35"/>
      <c r="AF867" s="35"/>
      <c r="AG867" s="35"/>
      <c r="AH867" s="35"/>
    </row>
    <row r="868" ht="13.5" customHeight="1">
      <c r="A868" s="12" t="s">
        <v>105</v>
      </c>
      <c r="C868" s="12"/>
      <c r="D868" s="12"/>
      <c r="E868" s="36" t="s">
        <v>129</v>
      </c>
      <c r="F868" s="3"/>
      <c r="G868" s="4"/>
      <c r="H868" s="37" t="s">
        <v>130</v>
      </c>
      <c r="I868" s="3"/>
      <c r="J868" s="4"/>
      <c r="K868" s="38" t="s">
        <v>131</v>
      </c>
      <c r="L868" s="3"/>
      <c r="M868" s="4"/>
      <c r="N868" s="35"/>
      <c r="O868" s="36" t="s">
        <v>110</v>
      </c>
      <c r="P868" s="3"/>
      <c r="Q868" s="4"/>
      <c r="R868" s="37" t="s">
        <v>111</v>
      </c>
      <c r="S868" s="3"/>
      <c r="T868" s="4"/>
      <c r="U868" s="38" t="s">
        <v>112</v>
      </c>
      <c r="V868" s="3"/>
      <c r="W868" s="4"/>
      <c r="X868" s="35"/>
      <c r="Y868" s="35"/>
      <c r="Z868" s="36" t="s">
        <v>110</v>
      </c>
      <c r="AA868" s="3"/>
      <c r="AB868" s="4"/>
      <c r="AC868" s="37" t="s">
        <v>111</v>
      </c>
      <c r="AD868" s="3"/>
      <c r="AE868" s="4"/>
      <c r="AF868" s="38" t="s">
        <v>112</v>
      </c>
      <c r="AG868" s="3"/>
      <c r="AH868" s="4"/>
    </row>
    <row r="869" ht="13.5" customHeight="1">
      <c r="A869" s="12" t="s">
        <v>94</v>
      </c>
      <c r="B869" s="12" t="s">
        <v>114</v>
      </c>
      <c r="C869" s="12" t="s">
        <v>115</v>
      </c>
      <c r="D869" s="12"/>
      <c r="E869" s="39" t="s">
        <v>12</v>
      </c>
      <c r="F869" s="40" t="s">
        <v>13</v>
      </c>
      <c r="G869" s="41" t="s">
        <v>14</v>
      </c>
      <c r="H869" s="42" t="s">
        <v>12</v>
      </c>
      <c r="I869" s="42" t="s">
        <v>13</v>
      </c>
      <c r="J869" s="43" t="s">
        <v>14</v>
      </c>
      <c r="K869" s="44" t="s">
        <v>12</v>
      </c>
      <c r="L869" s="45" t="s">
        <v>116</v>
      </c>
      <c r="M869" s="46" t="s">
        <v>14</v>
      </c>
      <c r="N869" s="35"/>
      <c r="O869" s="39" t="s">
        <v>12</v>
      </c>
      <c r="P869" s="40" t="s">
        <v>13</v>
      </c>
      <c r="Q869" s="41" t="s">
        <v>14</v>
      </c>
      <c r="R869" s="42" t="s">
        <v>12</v>
      </c>
      <c r="S869" s="42" t="s">
        <v>13</v>
      </c>
      <c r="T869" s="43" t="s">
        <v>14</v>
      </c>
      <c r="U869" s="44" t="s">
        <v>12</v>
      </c>
      <c r="V869" s="45" t="s">
        <v>116</v>
      </c>
      <c r="W869" s="46" t="s">
        <v>14</v>
      </c>
      <c r="X869" s="35"/>
      <c r="Y869" s="35"/>
      <c r="Z869" s="39" t="s">
        <v>12</v>
      </c>
      <c r="AA869" s="40" t="s">
        <v>13</v>
      </c>
      <c r="AB869" s="41" t="s">
        <v>14</v>
      </c>
      <c r="AC869" s="42" t="s">
        <v>12</v>
      </c>
      <c r="AD869" s="42" t="s">
        <v>13</v>
      </c>
      <c r="AE869" s="43" t="s">
        <v>14</v>
      </c>
      <c r="AF869" s="44" t="s">
        <v>12</v>
      </c>
      <c r="AG869" s="45" t="s">
        <v>116</v>
      </c>
      <c r="AH869" s="46" t="s">
        <v>14</v>
      </c>
    </row>
    <row r="870" ht="13.5" customHeight="1">
      <c r="A870" s="47" t="s">
        <v>117</v>
      </c>
      <c r="B870" s="51">
        <v>0.0</v>
      </c>
      <c r="C870" s="12">
        <f t="shared" ref="C870:C880" si="1135">B870/$B$881</f>
        <v>0</v>
      </c>
      <c r="D870" s="12">
        <v>0.0264</v>
      </c>
      <c r="E870" s="39">
        <v>740.0</v>
      </c>
      <c r="F870" s="40">
        <v>820.0</v>
      </c>
      <c r="G870" s="41">
        <v>910.0</v>
      </c>
      <c r="H870" s="42">
        <v>0.079</v>
      </c>
      <c r="I870" s="42">
        <v>1.1480588235000002</v>
      </c>
      <c r="J870" s="43">
        <v>3.654</v>
      </c>
      <c r="K870" s="44">
        <v>0.2</v>
      </c>
      <c r="L870" s="48">
        <v>5.0</v>
      </c>
      <c r="M870" s="49">
        <v>15.0</v>
      </c>
      <c r="N870" s="35"/>
      <c r="O870" s="39">
        <f t="shared" ref="O870:O880" si="1136">C870*D870*E870*10^(-3)</f>
        <v>0</v>
      </c>
      <c r="P870" s="40">
        <f t="shared" ref="P870:P880" si="1137">C870*D870*F870*10^(-3)</f>
        <v>0</v>
      </c>
      <c r="Q870" s="41">
        <f t="shared" ref="Q870:Q880" si="1138">C870*D870*G870*10^(-3)</f>
        <v>0</v>
      </c>
      <c r="R870" s="42">
        <f t="shared" ref="R870:R880" si="1139">(C870*D870*H870*3.6*10^(-3))*10^(9)</f>
        <v>0</v>
      </c>
      <c r="S870" s="42">
        <f t="shared" ref="S870:S880" si="1140">(C870*D870*I870*3.6*10^(-3))*10^(9)</f>
        <v>0</v>
      </c>
      <c r="T870" s="43">
        <f t="shared" ref="T870:T880" si="1141">(C870*D870*J870*3.6*10^(-3))*10^(9)</f>
        <v>0</v>
      </c>
      <c r="U870" s="44">
        <f t="shared" ref="U870:U880" si="1142">C870*D870*10^(-3)*K870*10^9</f>
        <v>0</v>
      </c>
      <c r="V870" s="48">
        <f t="shared" ref="V870:V880" si="1143">C870*D870*10^(-3)*L870*10^9</f>
        <v>0</v>
      </c>
      <c r="W870" s="49">
        <f t="shared" ref="W870:W880" si="1144">C870*D870*10^(-3)*M870*10^9</f>
        <v>0</v>
      </c>
      <c r="X870" s="35"/>
      <c r="Y870" s="12">
        <v>16.4</v>
      </c>
      <c r="Z870" s="39">
        <f t="shared" ref="Z870:Z880" si="1145">C870*Y870*E870*10^(-3)</f>
        <v>0</v>
      </c>
      <c r="AA870" s="40">
        <f t="shared" ref="AA870:AA880" si="1146">C870*Y870*F870*10^(-3)</f>
        <v>0</v>
      </c>
      <c r="AB870" s="41">
        <f t="shared" ref="AB870:AB880" si="1147">C870*Y870*G870*10^(-3)</f>
        <v>0</v>
      </c>
      <c r="AC870" s="42">
        <f t="shared" ref="AC870:AC880" si="1148">(C870*Y870*H870*3.6*10^(-3))*10^(9)</f>
        <v>0</v>
      </c>
      <c r="AD870" s="42">
        <f t="shared" ref="AD870:AD880" si="1149">(C870*Y870*I870*3.6*10^(-3))*10^(9)</f>
        <v>0</v>
      </c>
      <c r="AE870" s="43">
        <f t="shared" ref="AE870:AE880" si="1150">(C870*Y870*J870*3.6*10^(-3))*10^(9)</f>
        <v>0</v>
      </c>
      <c r="AF870" s="44">
        <f t="shared" ref="AF870:AF880" si="1151">C870*Y870*10^(-3)*K870*10^9</f>
        <v>0</v>
      </c>
      <c r="AG870" s="48">
        <f t="shared" ref="AG870:AG880" si="1152">C870*Y870*10^(-3)*L870*10^9</f>
        <v>0</v>
      </c>
      <c r="AH870" s="49">
        <f t="shared" ref="AH870:AH880" si="1153">C870*Y870*10^(-3)*M870*10^9</f>
        <v>0</v>
      </c>
    </row>
    <row r="871" ht="13.5" customHeight="1">
      <c r="A871" s="47" t="s">
        <v>118</v>
      </c>
      <c r="B871" s="51">
        <v>0.0</v>
      </c>
      <c r="C871" s="12">
        <f t="shared" si="1135"/>
        <v>0</v>
      </c>
      <c r="D871" s="12">
        <v>0.0264</v>
      </c>
      <c r="E871" s="39">
        <v>657.0</v>
      </c>
      <c r="F871" s="40">
        <v>702.0</v>
      </c>
      <c r="G871" s="41">
        <v>866.0</v>
      </c>
      <c r="H871" s="42">
        <v>0.214</v>
      </c>
      <c r="I871" s="42">
        <v>0.82</v>
      </c>
      <c r="J871" s="43">
        <v>2.7439999999999998</v>
      </c>
      <c r="K871" s="44">
        <v>0.1</v>
      </c>
      <c r="L871" s="45">
        <v>0.4</v>
      </c>
      <c r="M871" s="46">
        <v>0.6</v>
      </c>
      <c r="N871" s="35"/>
      <c r="O871" s="39">
        <f t="shared" si="1136"/>
        <v>0</v>
      </c>
      <c r="P871" s="40">
        <f t="shared" si="1137"/>
        <v>0</v>
      </c>
      <c r="Q871" s="41">
        <f t="shared" si="1138"/>
        <v>0</v>
      </c>
      <c r="R871" s="42">
        <f t="shared" si="1139"/>
        <v>0</v>
      </c>
      <c r="S871" s="42">
        <f t="shared" si="1140"/>
        <v>0</v>
      </c>
      <c r="T871" s="43">
        <f t="shared" si="1141"/>
        <v>0</v>
      </c>
      <c r="U871" s="44">
        <f t="shared" si="1142"/>
        <v>0</v>
      </c>
      <c r="V871" s="48">
        <f t="shared" si="1143"/>
        <v>0</v>
      </c>
      <c r="W871" s="49">
        <f t="shared" si="1144"/>
        <v>0</v>
      </c>
      <c r="X871" s="35"/>
      <c r="Y871" s="12">
        <v>16.4</v>
      </c>
      <c r="Z871" s="39">
        <f t="shared" si="1145"/>
        <v>0</v>
      </c>
      <c r="AA871" s="40">
        <f t="shared" si="1146"/>
        <v>0</v>
      </c>
      <c r="AB871" s="41">
        <f t="shared" si="1147"/>
        <v>0</v>
      </c>
      <c r="AC871" s="42">
        <f t="shared" si="1148"/>
        <v>0</v>
      </c>
      <c r="AD871" s="42">
        <f t="shared" si="1149"/>
        <v>0</v>
      </c>
      <c r="AE871" s="43">
        <f t="shared" si="1150"/>
        <v>0</v>
      </c>
      <c r="AF871" s="44">
        <f t="shared" si="1151"/>
        <v>0</v>
      </c>
      <c r="AG871" s="48">
        <f t="shared" si="1152"/>
        <v>0</v>
      </c>
      <c r="AH871" s="49">
        <f t="shared" si="1153"/>
        <v>0</v>
      </c>
    </row>
    <row r="872" ht="13.5" customHeight="1">
      <c r="A872" s="47" t="s">
        <v>119</v>
      </c>
      <c r="B872" s="51">
        <v>22.534</v>
      </c>
      <c r="C872" s="12">
        <f t="shared" si="1135"/>
        <v>1</v>
      </c>
      <c r="D872" s="12">
        <v>0.0264</v>
      </c>
      <c r="E872" s="39">
        <v>410.0</v>
      </c>
      <c r="F872" s="40">
        <v>490.0</v>
      </c>
      <c r="G872" s="41">
        <v>650.0</v>
      </c>
      <c r="H872" s="42">
        <v>0.076</v>
      </c>
      <c r="I872" s="42">
        <v>0.5820000000000001</v>
      </c>
      <c r="J872" s="43">
        <v>2.794</v>
      </c>
      <c r="K872" s="44">
        <v>0.1</v>
      </c>
      <c r="L872" s="45">
        <v>0.2</v>
      </c>
      <c r="M872" s="46">
        <v>1.0</v>
      </c>
      <c r="N872" s="35"/>
      <c r="O872" s="39">
        <f t="shared" si="1136"/>
        <v>0.010824</v>
      </c>
      <c r="P872" s="40">
        <f t="shared" si="1137"/>
        <v>0.012936</v>
      </c>
      <c r="Q872" s="41">
        <f t="shared" si="1138"/>
        <v>0.01716</v>
      </c>
      <c r="R872" s="42">
        <f t="shared" si="1139"/>
        <v>7223.04</v>
      </c>
      <c r="S872" s="42">
        <f t="shared" si="1140"/>
        <v>55313.28</v>
      </c>
      <c r="T872" s="43">
        <f t="shared" si="1141"/>
        <v>265541.76</v>
      </c>
      <c r="U872" s="44">
        <f t="shared" si="1142"/>
        <v>2640</v>
      </c>
      <c r="V872" s="48">
        <f t="shared" si="1143"/>
        <v>5280</v>
      </c>
      <c r="W872" s="49">
        <f t="shared" si="1144"/>
        <v>26400</v>
      </c>
      <c r="X872" s="35"/>
      <c r="Y872" s="12">
        <v>16.4</v>
      </c>
      <c r="Z872" s="39">
        <f t="shared" si="1145"/>
        <v>6.724</v>
      </c>
      <c r="AA872" s="40">
        <f t="shared" si="1146"/>
        <v>8.036</v>
      </c>
      <c r="AB872" s="41">
        <f t="shared" si="1147"/>
        <v>10.66</v>
      </c>
      <c r="AC872" s="42">
        <f t="shared" si="1148"/>
        <v>4487040</v>
      </c>
      <c r="AD872" s="42">
        <f t="shared" si="1149"/>
        <v>34361280</v>
      </c>
      <c r="AE872" s="43">
        <f t="shared" si="1150"/>
        <v>164957760</v>
      </c>
      <c r="AF872" s="44">
        <f t="shared" si="1151"/>
        <v>1640000</v>
      </c>
      <c r="AG872" s="48">
        <f t="shared" si="1152"/>
        <v>3280000</v>
      </c>
      <c r="AH872" s="49">
        <f t="shared" si="1153"/>
        <v>16400000</v>
      </c>
    </row>
    <row r="873" ht="13.5" customHeight="1">
      <c r="A873" s="47" t="s">
        <v>120</v>
      </c>
      <c r="B873" s="51">
        <v>0.0</v>
      </c>
      <c r="C873" s="12">
        <f t="shared" si="1135"/>
        <v>0</v>
      </c>
      <c r="D873" s="12">
        <v>0.0264</v>
      </c>
      <c r="E873" s="39">
        <v>3.7</v>
      </c>
      <c r="F873" s="40">
        <v>12.0</v>
      </c>
      <c r="G873" s="41">
        <v>110.0</v>
      </c>
      <c r="H873" s="42">
        <v>0.018</v>
      </c>
      <c r="I873" s="42">
        <v>0.2478118532</v>
      </c>
      <c r="J873" s="43">
        <v>3.004</v>
      </c>
      <c r="K873" s="44">
        <v>0.1</v>
      </c>
      <c r="L873" s="45">
        <v>0.1</v>
      </c>
      <c r="M873" s="46">
        <v>1.0</v>
      </c>
      <c r="N873" s="35"/>
      <c r="O873" s="39">
        <f t="shared" si="1136"/>
        <v>0</v>
      </c>
      <c r="P873" s="40">
        <f t="shared" si="1137"/>
        <v>0</v>
      </c>
      <c r="Q873" s="41">
        <f t="shared" si="1138"/>
        <v>0</v>
      </c>
      <c r="R873" s="42">
        <f t="shared" si="1139"/>
        <v>0</v>
      </c>
      <c r="S873" s="42">
        <f t="shared" si="1140"/>
        <v>0</v>
      </c>
      <c r="T873" s="43">
        <f t="shared" si="1141"/>
        <v>0</v>
      </c>
      <c r="U873" s="44">
        <f t="shared" si="1142"/>
        <v>0</v>
      </c>
      <c r="V873" s="48">
        <f t="shared" si="1143"/>
        <v>0</v>
      </c>
      <c r="W873" s="49">
        <f t="shared" si="1144"/>
        <v>0</v>
      </c>
      <c r="X873" s="35"/>
      <c r="Y873" s="12">
        <v>16.4</v>
      </c>
      <c r="Z873" s="39">
        <f t="shared" si="1145"/>
        <v>0</v>
      </c>
      <c r="AA873" s="40">
        <f t="shared" si="1146"/>
        <v>0</v>
      </c>
      <c r="AB873" s="41">
        <f t="shared" si="1147"/>
        <v>0</v>
      </c>
      <c r="AC873" s="42">
        <f t="shared" si="1148"/>
        <v>0</v>
      </c>
      <c r="AD873" s="42">
        <f t="shared" si="1149"/>
        <v>0</v>
      </c>
      <c r="AE873" s="43">
        <f t="shared" si="1150"/>
        <v>0</v>
      </c>
      <c r="AF873" s="44">
        <f t="shared" si="1151"/>
        <v>0</v>
      </c>
      <c r="AG873" s="48">
        <f t="shared" si="1152"/>
        <v>0</v>
      </c>
      <c r="AH873" s="49">
        <f t="shared" si="1153"/>
        <v>0</v>
      </c>
    </row>
    <row r="874" ht="13.5" customHeight="1">
      <c r="A874" s="47" t="s">
        <v>121</v>
      </c>
      <c r="B874" s="51">
        <v>0.0</v>
      </c>
      <c r="C874" s="12">
        <f t="shared" si="1135"/>
        <v>0</v>
      </c>
      <c r="D874" s="12">
        <v>0.0264</v>
      </c>
      <c r="E874" s="39">
        <v>1.0</v>
      </c>
      <c r="F874" s="40">
        <v>24.0</v>
      </c>
      <c r="G874" s="41">
        <v>2200.0</v>
      </c>
      <c r="H874" s="42">
        <v>0.3</v>
      </c>
      <c r="I874" s="42">
        <v>9.305266939500001</v>
      </c>
      <c r="J874" s="43">
        <v>851.554</v>
      </c>
      <c r="K874" s="44">
        <v>3.3</v>
      </c>
      <c r="L874" s="48">
        <v>10.0</v>
      </c>
      <c r="M874" s="49">
        <v>16.9</v>
      </c>
      <c r="N874" s="35"/>
      <c r="O874" s="39">
        <f t="shared" si="1136"/>
        <v>0</v>
      </c>
      <c r="P874" s="40">
        <f t="shared" si="1137"/>
        <v>0</v>
      </c>
      <c r="Q874" s="41">
        <f t="shared" si="1138"/>
        <v>0</v>
      </c>
      <c r="R874" s="42">
        <f t="shared" si="1139"/>
        <v>0</v>
      </c>
      <c r="S874" s="42">
        <f t="shared" si="1140"/>
        <v>0</v>
      </c>
      <c r="T874" s="43">
        <f t="shared" si="1141"/>
        <v>0</v>
      </c>
      <c r="U874" s="44">
        <f t="shared" si="1142"/>
        <v>0</v>
      </c>
      <c r="V874" s="48">
        <f t="shared" si="1143"/>
        <v>0</v>
      </c>
      <c r="W874" s="49">
        <f t="shared" si="1144"/>
        <v>0</v>
      </c>
      <c r="X874" s="35"/>
      <c r="Y874" s="12">
        <v>16.4</v>
      </c>
      <c r="Z874" s="39">
        <f t="shared" si="1145"/>
        <v>0</v>
      </c>
      <c r="AA874" s="40">
        <f t="shared" si="1146"/>
        <v>0</v>
      </c>
      <c r="AB874" s="41">
        <f t="shared" si="1147"/>
        <v>0</v>
      </c>
      <c r="AC874" s="42">
        <f t="shared" si="1148"/>
        <v>0</v>
      </c>
      <c r="AD874" s="42">
        <f t="shared" si="1149"/>
        <v>0</v>
      </c>
      <c r="AE874" s="43">
        <f t="shared" si="1150"/>
        <v>0</v>
      </c>
      <c r="AF874" s="44">
        <f t="shared" si="1151"/>
        <v>0</v>
      </c>
      <c r="AG874" s="48">
        <f t="shared" si="1152"/>
        <v>0</v>
      </c>
      <c r="AH874" s="49">
        <f t="shared" si="1153"/>
        <v>0</v>
      </c>
    </row>
    <row r="875" ht="13.5" customHeight="1">
      <c r="A875" s="47" t="s">
        <v>122</v>
      </c>
      <c r="B875" s="51">
        <v>0.0</v>
      </c>
      <c r="C875" s="12">
        <f t="shared" si="1135"/>
        <v>0</v>
      </c>
      <c r="D875" s="12">
        <v>0.0264</v>
      </c>
      <c r="E875" s="39">
        <v>130.0</v>
      </c>
      <c r="F875" s="40">
        <v>230.0</v>
      </c>
      <c r="G875" s="50">
        <v>420.0</v>
      </c>
      <c r="H875" s="42">
        <v>20.0</v>
      </c>
      <c r="I875" s="42">
        <v>35.2904137931</v>
      </c>
      <c r="J875" s="43">
        <v>65.554</v>
      </c>
      <c r="K875" s="44">
        <v>13.0</v>
      </c>
      <c r="L875" s="48">
        <v>500.0</v>
      </c>
      <c r="M875" s="49">
        <v>810.0</v>
      </c>
      <c r="N875" s="35"/>
      <c r="O875" s="39">
        <f t="shared" si="1136"/>
        <v>0</v>
      </c>
      <c r="P875" s="40">
        <f t="shared" si="1137"/>
        <v>0</v>
      </c>
      <c r="Q875" s="41">
        <f t="shared" si="1138"/>
        <v>0</v>
      </c>
      <c r="R875" s="42">
        <f t="shared" si="1139"/>
        <v>0</v>
      </c>
      <c r="S875" s="42">
        <f t="shared" si="1140"/>
        <v>0</v>
      </c>
      <c r="T875" s="43">
        <f t="shared" si="1141"/>
        <v>0</v>
      </c>
      <c r="U875" s="44">
        <f t="shared" si="1142"/>
        <v>0</v>
      </c>
      <c r="V875" s="48">
        <f t="shared" si="1143"/>
        <v>0</v>
      </c>
      <c r="W875" s="49">
        <f t="shared" si="1144"/>
        <v>0</v>
      </c>
      <c r="X875" s="35"/>
      <c r="Y875" s="12">
        <v>16.4</v>
      </c>
      <c r="Z875" s="39">
        <f t="shared" si="1145"/>
        <v>0</v>
      </c>
      <c r="AA875" s="40">
        <f t="shared" si="1146"/>
        <v>0</v>
      </c>
      <c r="AB875" s="41">
        <f t="shared" si="1147"/>
        <v>0</v>
      </c>
      <c r="AC875" s="42">
        <f t="shared" si="1148"/>
        <v>0</v>
      </c>
      <c r="AD875" s="42">
        <f t="shared" si="1149"/>
        <v>0</v>
      </c>
      <c r="AE875" s="43">
        <f t="shared" si="1150"/>
        <v>0</v>
      </c>
      <c r="AF875" s="44">
        <f t="shared" si="1151"/>
        <v>0</v>
      </c>
      <c r="AG875" s="48">
        <f t="shared" si="1152"/>
        <v>0</v>
      </c>
      <c r="AH875" s="49">
        <f t="shared" si="1153"/>
        <v>0</v>
      </c>
    </row>
    <row r="876" ht="13.5" customHeight="1">
      <c r="A876" s="32" t="s">
        <v>123</v>
      </c>
      <c r="B876" s="51">
        <v>0.0</v>
      </c>
      <c r="C876" s="12">
        <f t="shared" si="1135"/>
        <v>0</v>
      </c>
      <c r="D876" s="12">
        <v>0.0264</v>
      </c>
      <c r="E876" s="39">
        <v>7.0</v>
      </c>
      <c r="F876" s="40">
        <v>11.0</v>
      </c>
      <c r="G876" s="41">
        <v>56.0</v>
      </c>
      <c r="H876" s="42">
        <v>2.0E-4</v>
      </c>
      <c r="I876" s="42">
        <v>0.11828163270000001</v>
      </c>
      <c r="J876" s="43">
        <v>1.5552000000000001</v>
      </c>
      <c r="K876" s="44">
        <v>0.3</v>
      </c>
      <c r="L876" s="48">
        <v>1.0</v>
      </c>
      <c r="M876" s="49">
        <v>1.3</v>
      </c>
      <c r="N876" s="35"/>
      <c r="O876" s="39">
        <f t="shared" si="1136"/>
        <v>0</v>
      </c>
      <c r="P876" s="40">
        <f t="shared" si="1137"/>
        <v>0</v>
      </c>
      <c r="Q876" s="41">
        <f t="shared" si="1138"/>
        <v>0</v>
      </c>
      <c r="R876" s="42">
        <f t="shared" si="1139"/>
        <v>0</v>
      </c>
      <c r="S876" s="42">
        <f t="shared" si="1140"/>
        <v>0</v>
      </c>
      <c r="T876" s="43">
        <f t="shared" si="1141"/>
        <v>0</v>
      </c>
      <c r="U876" s="44">
        <f t="shared" si="1142"/>
        <v>0</v>
      </c>
      <c r="V876" s="48">
        <f t="shared" si="1143"/>
        <v>0</v>
      </c>
      <c r="W876" s="49">
        <f t="shared" si="1144"/>
        <v>0</v>
      </c>
      <c r="X876" s="35"/>
      <c r="Y876" s="12">
        <v>16.4</v>
      </c>
      <c r="Z876" s="39">
        <f t="shared" si="1145"/>
        <v>0</v>
      </c>
      <c r="AA876" s="40">
        <f t="shared" si="1146"/>
        <v>0</v>
      </c>
      <c r="AB876" s="41">
        <f t="shared" si="1147"/>
        <v>0</v>
      </c>
      <c r="AC876" s="42">
        <f t="shared" si="1148"/>
        <v>0</v>
      </c>
      <c r="AD876" s="42">
        <f t="shared" si="1149"/>
        <v>0</v>
      </c>
      <c r="AE876" s="43">
        <f t="shared" si="1150"/>
        <v>0</v>
      </c>
      <c r="AF876" s="44">
        <f t="shared" si="1151"/>
        <v>0</v>
      </c>
      <c r="AG876" s="48">
        <f t="shared" si="1152"/>
        <v>0</v>
      </c>
      <c r="AH876" s="49">
        <f t="shared" si="1153"/>
        <v>0</v>
      </c>
    </row>
    <row r="877" ht="13.5" customHeight="1">
      <c r="A877" s="32" t="s">
        <v>124</v>
      </c>
      <c r="B877" s="51">
        <v>0.0</v>
      </c>
      <c r="C877" s="12">
        <f t="shared" si="1135"/>
        <v>0</v>
      </c>
      <c r="D877" s="12">
        <v>0.0264</v>
      </c>
      <c r="E877" s="39">
        <v>8.0</v>
      </c>
      <c r="F877" s="40">
        <v>12.0</v>
      </c>
      <c r="G877" s="41">
        <v>35.0</v>
      </c>
      <c r="H877" s="42">
        <v>2.0E-4</v>
      </c>
      <c r="I877" s="42">
        <v>0.11834814810000001</v>
      </c>
      <c r="J877" s="43">
        <v>1.5552000000000001</v>
      </c>
      <c r="K877" s="44">
        <v>0.3</v>
      </c>
      <c r="L877" s="48">
        <v>1.0</v>
      </c>
      <c r="M877" s="49">
        <v>1.3</v>
      </c>
      <c r="N877" s="35"/>
      <c r="O877" s="39">
        <f t="shared" si="1136"/>
        <v>0</v>
      </c>
      <c r="P877" s="40">
        <f t="shared" si="1137"/>
        <v>0</v>
      </c>
      <c r="Q877" s="41">
        <f t="shared" si="1138"/>
        <v>0</v>
      </c>
      <c r="R877" s="42">
        <f t="shared" si="1139"/>
        <v>0</v>
      </c>
      <c r="S877" s="42">
        <f t="shared" si="1140"/>
        <v>0</v>
      </c>
      <c r="T877" s="43">
        <f t="shared" si="1141"/>
        <v>0</v>
      </c>
      <c r="U877" s="44">
        <f t="shared" si="1142"/>
        <v>0</v>
      </c>
      <c r="V877" s="48">
        <f t="shared" si="1143"/>
        <v>0</v>
      </c>
      <c r="W877" s="49">
        <f t="shared" si="1144"/>
        <v>0</v>
      </c>
      <c r="X877" s="35"/>
      <c r="Y877" s="12">
        <v>16.4</v>
      </c>
      <c r="Z877" s="39">
        <f t="shared" si="1145"/>
        <v>0</v>
      </c>
      <c r="AA877" s="40">
        <f t="shared" si="1146"/>
        <v>0</v>
      </c>
      <c r="AB877" s="41">
        <f t="shared" si="1147"/>
        <v>0</v>
      </c>
      <c r="AC877" s="42">
        <f t="shared" si="1148"/>
        <v>0</v>
      </c>
      <c r="AD877" s="42">
        <f t="shared" si="1149"/>
        <v>0</v>
      </c>
      <c r="AE877" s="43">
        <f t="shared" si="1150"/>
        <v>0</v>
      </c>
      <c r="AF877" s="44">
        <f t="shared" si="1151"/>
        <v>0</v>
      </c>
      <c r="AG877" s="48">
        <f t="shared" si="1152"/>
        <v>0</v>
      </c>
      <c r="AH877" s="49">
        <f t="shared" si="1153"/>
        <v>0</v>
      </c>
    </row>
    <row r="878" ht="13.5" customHeight="1">
      <c r="A878" s="32" t="s">
        <v>125</v>
      </c>
      <c r="B878" s="51">
        <v>0.0</v>
      </c>
      <c r="C878" s="12">
        <f t="shared" si="1135"/>
        <v>0</v>
      </c>
      <c r="D878" s="12">
        <v>0.0264</v>
      </c>
      <c r="E878" s="39">
        <v>18.0</v>
      </c>
      <c r="F878" s="40">
        <v>48.0</v>
      </c>
      <c r="G878" s="41">
        <v>180.0</v>
      </c>
      <c r="H878" s="42">
        <v>0.0064</v>
      </c>
      <c r="I878" s="42">
        <v>0.17932592590000002</v>
      </c>
      <c r="J878" s="43">
        <v>1.857</v>
      </c>
      <c r="K878" s="44">
        <v>0.3</v>
      </c>
      <c r="L878" s="45">
        <v>10.0</v>
      </c>
      <c r="M878" s="46">
        <v>15.0</v>
      </c>
      <c r="N878" s="35"/>
      <c r="O878" s="39">
        <f t="shared" si="1136"/>
        <v>0</v>
      </c>
      <c r="P878" s="40">
        <f t="shared" si="1137"/>
        <v>0</v>
      </c>
      <c r="Q878" s="41">
        <f t="shared" si="1138"/>
        <v>0</v>
      </c>
      <c r="R878" s="42">
        <f t="shared" si="1139"/>
        <v>0</v>
      </c>
      <c r="S878" s="42">
        <f t="shared" si="1140"/>
        <v>0</v>
      </c>
      <c r="T878" s="43">
        <f t="shared" si="1141"/>
        <v>0</v>
      </c>
      <c r="U878" s="44">
        <f t="shared" si="1142"/>
        <v>0</v>
      </c>
      <c r="V878" s="48">
        <f t="shared" si="1143"/>
        <v>0</v>
      </c>
      <c r="W878" s="49">
        <f t="shared" si="1144"/>
        <v>0</v>
      </c>
      <c r="X878" s="35"/>
      <c r="Y878" s="12">
        <v>16.4</v>
      </c>
      <c r="Z878" s="39">
        <f t="shared" si="1145"/>
        <v>0</v>
      </c>
      <c r="AA878" s="40">
        <f t="shared" si="1146"/>
        <v>0</v>
      </c>
      <c r="AB878" s="41">
        <f t="shared" si="1147"/>
        <v>0</v>
      </c>
      <c r="AC878" s="42">
        <f t="shared" si="1148"/>
        <v>0</v>
      </c>
      <c r="AD878" s="42">
        <f t="shared" si="1149"/>
        <v>0</v>
      </c>
      <c r="AE878" s="43">
        <f t="shared" si="1150"/>
        <v>0</v>
      </c>
      <c r="AF878" s="44">
        <f t="shared" si="1151"/>
        <v>0</v>
      </c>
      <c r="AG878" s="48">
        <f t="shared" si="1152"/>
        <v>0</v>
      </c>
      <c r="AH878" s="49">
        <f t="shared" si="1153"/>
        <v>0</v>
      </c>
    </row>
    <row r="879" ht="13.5" customHeight="1">
      <c r="A879" s="32" t="s">
        <v>126</v>
      </c>
      <c r="B879" s="51">
        <v>0.0</v>
      </c>
      <c r="C879" s="12">
        <f t="shared" si="1135"/>
        <v>0</v>
      </c>
      <c r="D879" s="12">
        <v>0.0264</v>
      </c>
      <c r="E879" s="39">
        <v>6.0</v>
      </c>
      <c r="F879" s="40">
        <v>38.0</v>
      </c>
      <c r="G879" s="41">
        <v>79.0</v>
      </c>
      <c r="H879" s="42">
        <v>0.0073</v>
      </c>
      <c r="I879" s="42">
        <v>0.4548123288</v>
      </c>
      <c r="J879" s="43">
        <v>2.313</v>
      </c>
      <c r="K879" s="44">
        <v>0.3</v>
      </c>
      <c r="L879" s="45">
        <v>2.5</v>
      </c>
      <c r="M879" s="46">
        <v>5.1</v>
      </c>
      <c r="N879" s="35"/>
      <c r="O879" s="39">
        <f t="shared" si="1136"/>
        <v>0</v>
      </c>
      <c r="P879" s="40">
        <f t="shared" si="1137"/>
        <v>0</v>
      </c>
      <c r="Q879" s="41">
        <f t="shared" si="1138"/>
        <v>0</v>
      </c>
      <c r="R879" s="42">
        <f t="shared" si="1139"/>
        <v>0</v>
      </c>
      <c r="S879" s="42">
        <f t="shared" si="1140"/>
        <v>0</v>
      </c>
      <c r="T879" s="43">
        <f t="shared" si="1141"/>
        <v>0</v>
      </c>
      <c r="U879" s="44">
        <f t="shared" si="1142"/>
        <v>0</v>
      </c>
      <c r="V879" s="48">
        <f t="shared" si="1143"/>
        <v>0</v>
      </c>
      <c r="W879" s="49">
        <f t="shared" si="1144"/>
        <v>0</v>
      </c>
      <c r="X879" s="35"/>
      <c r="Y879" s="12">
        <v>16.4</v>
      </c>
      <c r="Z879" s="39">
        <f t="shared" si="1145"/>
        <v>0</v>
      </c>
      <c r="AA879" s="40">
        <f t="shared" si="1146"/>
        <v>0</v>
      </c>
      <c r="AB879" s="41">
        <f t="shared" si="1147"/>
        <v>0</v>
      </c>
      <c r="AC879" s="42">
        <f t="shared" si="1148"/>
        <v>0</v>
      </c>
      <c r="AD879" s="42">
        <f t="shared" si="1149"/>
        <v>0</v>
      </c>
      <c r="AE879" s="43">
        <f t="shared" si="1150"/>
        <v>0</v>
      </c>
      <c r="AF879" s="44">
        <f t="shared" si="1151"/>
        <v>0</v>
      </c>
      <c r="AG879" s="48">
        <f t="shared" si="1152"/>
        <v>0</v>
      </c>
      <c r="AH879" s="49">
        <f t="shared" si="1153"/>
        <v>0</v>
      </c>
    </row>
    <row r="880" ht="13.5" customHeight="1">
      <c r="A880" s="32" t="s">
        <v>127</v>
      </c>
      <c r="B880" s="51">
        <v>0.0</v>
      </c>
      <c r="C880" s="12">
        <f t="shared" si="1135"/>
        <v>0</v>
      </c>
      <c r="D880" s="12">
        <v>0.0264</v>
      </c>
      <c r="E880" s="52">
        <v>8.8</v>
      </c>
      <c r="F880" s="53">
        <v>27.0</v>
      </c>
      <c r="G880" s="54">
        <v>63.0</v>
      </c>
      <c r="H880" s="55">
        <v>0.118</v>
      </c>
      <c r="I880" s="55">
        <v>0.9284059041</v>
      </c>
      <c r="J880" s="56">
        <v>3.734</v>
      </c>
      <c r="K880" s="57">
        <v>7.8</v>
      </c>
      <c r="L880" s="58">
        <v>15.0</v>
      </c>
      <c r="M880" s="59">
        <v>19.3</v>
      </c>
      <c r="N880" s="35"/>
      <c r="O880" s="39">
        <f t="shared" si="1136"/>
        <v>0</v>
      </c>
      <c r="P880" s="40">
        <f t="shared" si="1137"/>
        <v>0</v>
      </c>
      <c r="Q880" s="41">
        <f t="shared" si="1138"/>
        <v>0</v>
      </c>
      <c r="R880" s="42">
        <f t="shared" si="1139"/>
        <v>0</v>
      </c>
      <c r="S880" s="42">
        <f t="shared" si="1140"/>
        <v>0</v>
      </c>
      <c r="T880" s="43">
        <f t="shared" si="1141"/>
        <v>0</v>
      </c>
      <c r="U880" s="44">
        <f t="shared" si="1142"/>
        <v>0</v>
      </c>
      <c r="V880" s="48">
        <f t="shared" si="1143"/>
        <v>0</v>
      </c>
      <c r="W880" s="49">
        <f t="shared" si="1144"/>
        <v>0</v>
      </c>
      <c r="X880" s="35"/>
      <c r="Y880" s="12">
        <v>16.4</v>
      </c>
      <c r="Z880" s="39">
        <f t="shared" si="1145"/>
        <v>0</v>
      </c>
      <c r="AA880" s="40">
        <f t="shared" si="1146"/>
        <v>0</v>
      </c>
      <c r="AB880" s="41">
        <f t="shared" si="1147"/>
        <v>0</v>
      </c>
      <c r="AC880" s="42">
        <f t="shared" si="1148"/>
        <v>0</v>
      </c>
      <c r="AD880" s="42">
        <f t="shared" si="1149"/>
        <v>0</v>
      </c>
      <c r="AE880" s="43">
        <f t="shared" si="1150"/>
        <v>0</v>
      </c>
      <c r="AF880" s="44">
        <f t="shared" si="1151"/>
        <v>0</v>
      </c>
      <c r="AG880" s="48">
        <f t="shared" si="1152"/>
        <v>0</v>
      </c>
      <c r="AH880" s="49">
        <f t="shared" si="1153"/>
        <v>0</v>
      </c>
    </row>
    <row r="881" ht="13.5" customHeight="1">
      <c r="A881" s="60" t="s">
        <v>90</v>
      </c>
      <c r="B881" s="61">
        <f>SUM(B870:B880)</f>
        <v>22.534</v>
      </c>
      <c r="C881" s="60"/>
      <c r="D881" s="60"/>
      <c r="E881" s="60"/>
      <c r="F881" s="60"/>
      <c r="G881" s="60"/>
      <c r="H881" s="60"/>
      <c r="I881" s="60"/>
      <c r="J881" s="60"/>
      <c r="K881" s="60"/>
      <c r="L881" s="60"/>
      <c r="M881" s="60"/>
      <c r="N881" s="60"/>
      <c r="O881" s="61">
        <f t="shared" ref="O881:W881" si="1154">SUM(O870:O880)</f>
        <v>0.010824</v>
      </c>
      <c r="P881" s="61">
        <f t="shared" si="1154"/>
        <v>0.012936</v>
      </c>
      <c r="Q881" s="61">
        <f t="shared" si="1154"/>
        <v>0.01716</v>
      </c>
      <c r="R881" s="61">
        <f t="shared" si="1154"/>
        <v>7223.04</v>
      </c>
      <c r="S881" s="61">
        <f t="shared" si="1154"/>
        <v>55313.28</v>
      </c>
      <c r="T881" s="61">
        <f t="shared" si="1154"/>
        <v>265541.76</v>
      </c>
      <c r="U881" s="61">
        <f t="shared" si="1154"/>
        <v>2640</v>
      </c>
      <c r="V881" s="61">
        <f t="shared" si="1154"/>
        <v>5280</v>
      </c>
      <c r="W881" s="61">
        <f t="shared" si="1154"/>
        <v>26400</v>
      </c>
      <c r="X881" s="60"/>
      <c r="Y881" s="35"/>
      <c r="Z881" s="61">
        <f t="shared" ref="Z881:AH881" si="1155">SUM(Z870:Z880)</f>
        <v>6.724</v>
      </c>
      <c r="AA881" s="61">
        <f t="shared" si="1155"/>
        <v>8.036</v>
      </c>
      <c r="AB881" s="61">
        <f t="shared" si="1155"/>
        <v>10.66</v>
      </c>
      <c r="AC881" s="61">
        <f t="shared" si="1155"/>
        <v>4487040</v>
      </c>
      <c r="AD881" s="61">
        <f t="shared" si="1155"/>
        <v>34361280</v>
      </c>
      <c r="AE881" s="61">
        <f t="shared" si="1155"/>
        <v>164957760</v>
      </c>
      <c r="AF881" s="61">
        <f t="shared" si="1155"/>
        <v>1640000</v>
      </c>
      <c r="AG881" s="61">
        <f t="shared" si="1155"/>
        <v>3280000</v>
      </c>
      <c r="AH881" s="61">
        <f t="shared" si="1155"/>
        <v>16400000</v>
      </c>
    </row>
    <row r="882" ht="13.5" customHeight="1">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c r="AA882" s="35"/>
      <c r="AB882" s="35"/>
      <c r="AC882" s="35"/>
      <c r="AD882" s="35"/>
      <c r="AE882" s="35"/>
      <c r="AF882" s="35"/>
      <c r="AG882" s="35"/>
      <c r="AH882" s="35"/>
    </row>
    <row r="883" ht="13.5" customHeight="1">
      <c r="A883" s="64" t="s">
        <v>70</v>
      </c>
      <c r="B883" s="35"/>
      <c r="C883" s="12"/>
      <c r="D883" s="12"/>
      <c r="E883" s="35"/>
      <c r="F883" s="35"/>
      <c r="G883" s="35"/>
      <c r="H883" s="35"/>
      <c r="I883" s="35"/>
      <c r="J883" s="35"/>
      <c r="K883" s="35"/>
      <c r="L883" s="35"/>
      <c r="M883" s="35"/>
      <c r="N883" s="35"/>
      <c r="O883" s="35"/>
      <c r="P883" s="35"/>
      <c r="Q883" s="35"/>
      <c r="R883" s="35"/>
      <c r="S883" s="35"/>
      <c r="T883" s="35"/>
      <c r="U883" s="35"/>
      <c r="V883" s="35"/>
      <c r="W883" s="35"/>
      <c r="X883" s="35"/>
      <c r="Y883" s="35"/>
      <c r="Z883" s="35"/>
      <c r="AA883" s="35"/>
      <c r="AB883" s="35"/>
      <c r="AC883" s="35"/>
      <c r="AD883" s="35"/>
      <c r="AE883" s="35"/>
      <c r="AF883" s="35"/>
      <c r="AG883" s="35"/>
      <c r="AH883" s="35"/>
    </row>
    <row r="884" ht="13.5" customHeight="1">
      <c r="A884" s="12" t="s">
        <v>105</v>
      </c>
      <c r="C884" s="12"/>
      <c r="D884" s="12"/>
      <c r="E884" s="36" t="s">
        <v>129</v>
      </c>
      <c r="F884" s="3"/>
      <c r="G884" s="4"/>
      <c r="H884" s="37" t="s">
        <v>130</v>
      </c>
      <c r="I884" s="3"/>
      <c r="J884" s="4"/>
      <c r="K884" s="38" t="s">
        <v>131</v>
      </c>
      <c r="L884" s="3"/>
      <c r="M884" s="4"/>
      <c r="N884" s="35"/>
      <c r="O884" s="36" t="s">
        <v>110</v>
      </c>
      <c r="P884" s="3"/>
      <c r="Q884" s="4"/>
      <c r="R884" s="37" t="s">
        <v>111</v>
      </c>
      <c r="S884" s="3"/>
      <c r="T884" s="4"/>
      <c r="U884" s="38" t="s">
        <v>112</v>
      </c>
      <c r="V884" s="3"/>
      <c r="W884" s="4"/>
      <c r="X884" s="35"/>
      <c r="Y884" s="35"/>
      <c r="Z884" s="36" t="s">
        <v>110</v>
      </c>
      <c r="AA884" s="3"/>
      <c r="AB884" s="4"/>
      <c r="AC884" s="37" t="s">
        <v>111</v>
      </c>
      <c r="AD884" s="3"/>
      <c r="AE884" s="4"/>
      <c r="AF884" s="38" t="s">
        <v>112</v>
      </c>
      <c r="AG884" s="3"/>
      <c r="AH884" s="4"/>
    </row>
    <row r="885" ht="13.5" customHeight="1">
      <c r="A885" s="12" t="s">
        <v>94</v>
      </c>
      <c r="B885" s="12" t="s">
        <v>114</v>
      </c>
      <c r="C885" s="12" t="s">
        <v>115</v>
      </c>
      <c r="D885" s="12"/>
      <c r="E885" s="39" t="s">
        <v>12</v>
      </c>
      <c r="F885" s="40" t="s">
        <v>13</v>
      </c>
      <c r="G885" s="41" t="s">
        <v>14</v>
      </c>
      <c r="H885" s="42" t="s">
        <v>12</v>
      </c>
      <c r="I885" s="42" t="s">
        <v>13</v>
      </c>
      <c r="J885" s="43" t="s">
        <v>14</v>
      </c>
      <c r="K885" s="44" t="s">
        <v>12</v>
      </c>
      <c r="L885" s="45" t="s">
        <v>116</v>
      </c>
      <c r="M885" s="46" t="s">
        <v>14</v>
      </c>
      <c r="N885" s="35"/>
      <c r="O885" s="39" t="s">
        <v>12</v>
      </c>
      <c r="P885" s="40" t="s">
        <v>13</v>
      </c>
      <c r="Q885" s="41" t="s">
        <v>14</v>
      </c>
      <c r="R885" s="42" t="s">
        <v>12</v>
      </c>
      <c r="S885" s="42" t="s">
        <v>13</v>
      </c>
      <c r="T885" s="43" t="s">
        <v>14</v>
      </c>
      <c r="U885" s="44" t="s">
        <v>12</v>
      </c>
      <c r="V885" s="45" t="s">
        <v>116</v>
      </c>
      <c r="W885" s="46" t="s">
        <v>14</v>
      </c>
      <c r="X885" s="35"/>
      <c r="Y885" s="35"/>
      <c r="Z885" s="39" t="s">
        <v>12</v>
      </c>
      <c r="AA885" s="40" t="s">
        <v>13</v>
      </c>
      <c r="AB885" s="41" t="s">
        <v>14</v>
      </c>
      <c r="AC885" s="42" t="s">
        <v>12</v>
      </c>
      <c r="AD885" s="42" t="s">
        <v>13</v>
      </c>
      <c r="AE885" s="43" t="s">
        <v>14</v>
      </c>
      <c r="AF885" s="44" t="s">
        <v>12</v>
      </c>
      <c r="AG885" s="45" t="s">
        <v>116</v>
      </c>
      <c r="AH885" s="46" t="s">
        <v>14</v>
      </c>
    </row>
    <row r="886" ht="13.5" customHeight="1">
      <c r="A886" s="47" t="s">
        <v>117</v>
      </c>
      <c r="B886" s="51">
        <v>0.007</v>
      </c>
      <c r="C886" s="12">
        <f t="shared" ref="C886:C896" si="1156">B886/$B$897</f>
        <v>0.001040892193</v>
      </c>
      <c r="D886" s="12">
        <v>0.0264</v>
      </c>
      <c r="E886" s="39">
        <v>740.0</v>
      </c>
      <c r="F886" s="40">
        <v>820.0</v>
      </c>
      <c r="G886" s="41">
        <v>910.0</v>
      </c>
      <c r="H886" s="42">
        <v>0.079</v>
      </c>
      <c r="I886" s="42">
        <v>1.1480588235000002</v>
      </c>
      <c r="J886" s="43">
        <v>3.654</v>
      </c>
      <c r="K886" s="44">
        <v>0.2</v>
      </c>
      <c r="L886" s="48">
        <v>5.0</v>
      </c>
      <c r="M886" s="49">
        <v>15.0</v>
      </c>
      <c r="N886" s="35"/>
      <c r="O886" s="39">
        <f t="shared" ref="O886:O896" si="1157">C886*D886*E886*10^(-3)</f>
        <v>0.00002033486989</v>
      </c>
      <c r="P886" s="40">
        <f t="shared" ref="P886:P896" si="1158">C886*D886*F886*10^(-3)</f>
        <v>0.0000225332342</v>
      </c>
      <c r="Q886" s="41">
        <f t="shared" ref="Q886:Q896" si="1159">C886*D886*G886*10^(-3)</f>
        <v>0.00002500639405</v>
      </c>
      <c r="R886" s="42">
        <f t="shared" ref="R886:R896" si="1160">(C886*D886*H886*3.6*10^(-3))*10^(9)</f>
        <v>7.81518513</v>
      </c>
      <c r="S886" s="42">
        <f t="shared" ref="S886:S896" si="1161">(C886*D886*I886*3.6*10^(-3))*10^(9)</f>
        <v>113.5733196</v>
      </c>
      <c r="T886" s="43">
        <f t="shared" ref="T886:T896" si="1162">(C886*D886*J886*3.6*10^(-3))*10^(9)</f>
        <v>361.4770439</v>
      </c>
      <c r="U886" s="44">
        <f t="shared" ref="U886:U896" si="1163">C886*D886*10^(-3)*K886*10^9</f>
        <v>5.495910781</v>
      </c>
      <c r="V886" s="48">
        <f t="shared" ref="V886:V896" si="1164">C886*D886*10^(-3)*L886*10^9</f>
        <v>137.3977695</v>
      </c>
      <c r="W886" s="49">
        <f t="shared" ref="W886:W896" si="1165">C886*D886*10^(-3)*M886*10^9</f>
        <v>412.1933086</v>
      </c>
      <c r="X886" s="35"/>
      <c r="Y886" s="12">
        <v>7.2</v>
      </c>
      <c r="Z886" s="39">
        <f t="shared" ref="Z886:Z896" si="1166">C886*Y886*E886*10^(-3)</f>
        <v>0.005545873606</v>
      </c>
      <c r="AA886" s="40">
        <f t="shared" ref="AA886:AA896" si="1167">C886*Y886*F886*10^(-3)</f>
        <v>0.006145427509</v>
      </c>
      <c r="AB886" s="41">
        <f t="shared" ref="AB886:AB896" si="1168">C886*Y886*G886*10^(-3)</f>
        <v>0.006819925651</v>
      </c>
      <c r="AC886" s="42">
        <f t="shared" ref="AC886:AC896" si="1169">(C886*Y886*H886*3.6*10^(-3))*10^(9)</f>
        <v>2131.414126</v>
      </c>
      <c r="AD886" s="42">
        <f t="shared" ref="AD886:AD896" si="1170">(C886*Y886*I886*3.6*10^(-3))*10^(9)</f>
        <v>30974.5417</v>
      </c>
      <c r="AE886" s="43">
        <f t="shared" ref="AE886:AE896" si="1171">(C886*Y886*J886*3.6*10^(-3))*10^(9)</f>
        <v>98584.64833</v>
      </c>
      <c r="AF886" s="44">
        <f t="shared" ref="AF886:AF896" si="1172">C886*Y886*10^(-3)*K886*10^9</f>
        <v>1498.884758</v>
      </c>
      <c r="AG886" s="48">
        <f t="shared" ref="AG886:AG896" si="1173">C886*Y886*10^(-3)*L886*10^9</f>
        <v>37472.11896</v>
      </c>
      <c r="AH886" s="49">
        <f t="shared" ref="AH886:AH896" si="1174">C886*Y886*10^(-3)*M886*10^9</f>
        <v>112416.3569</v>
      </c>
    </row>
    <row r="887" ht="13.5" customHeight="1">
      <c r="A887" s="47" t="s">
        <v>118</v>
      </c>
      <c r="B887" s="51">
        <v>0.0</v>
      </c>
      <c r="C887" s="12">
        <f t="shared" si="1156"/>
        <v>0</v>
      </c>
      <c r="D887" s="12">
        <v>0.0264</v>
      </c>
      <c r="E887" s="39">
        <v>657.0</v>
      </c>
      <c r="F887" s="40">
        <v>702.0</v>
      </c>
      <c r="G887" s="41">
        <v>866.0</v>
      </c>
      <c r="H887" s="42">
        <v>0.214</v>
      </c>
      <c r="I887" s="42">
        <v>0.82</v>
      </c>
      <c r="J887" s="43">
        <v>2.7439999999999998</v>
      </c>
      <c r="K887" s="44">
        <v>0.1</v>
      </c>
      <c r="L887" s="45">
        <v>0.4</v>
      </c>
      <c r="M887" s="46">
        <v>0.6</v>
      </c>
      <c r="N887" s="35"/>
      <c r="O887" s="39">
        <f t="shared" si="1157"/>
        <v>0</v>
      </c>
      <c r="P887" s="40">
        <f t="shared" si="1158"/>
        <v>0</v>
      </c>
      <c r="Q887" s="41">
        <f t="shared" si="1159"/>
        <v>0</v>
      </c>
      <c r="R887" s="42">
        <f t="shared" si="1160"/>
        <v>0</v>
      </c>
      <c r="S887" s="42">
        <f t="shared" si="1161"/>
        <v>0</v>
      </c>
      <c r="T887" s="43">
        <f t="shared" si="1162"/>
        <v>0</v>
      </c>
      <c r="U887" s="44">
        <f t="shared" si="1163"/>
        <v>0</v>
      </c>
      <c r="V887" s="48">
        <f t="shared" si="1164"/>
        <v>0</v>
      </c>
      <c r="W887" s="49">
        <f t="shared" si="1165"/>
        <v>0</v>
      </c>
      <c r="X887" s="35"/>
      <c r="Y887" s="12">
        <v>7.2</v>
      </c>
      <c r="Z887" s="39">
        <f t="shared" si="1166"/>
        <v>0</v>
      </c>
      <c r="AA887" s="40">
        <f t="shared" si="1167"/>
        <v>0</v>
      </c>
      <c r="AB887" s="41">
        <f t="shared" si="1168"/>
        <v>0</v>
      </c>
      <c r="AC887" s="42">
        <f t="shared" si="1169"/>
        <v>0</v>
      </c>
      <c r="AD887" s="42">
        <f t="shared" si="1170"/>
        <v>0</v>
      </c>
      <c r="AE887" s="43">
        <f t="shared" si="1171"/>
        <v>0</v>
      </c>
      <c r="AF887" s="44">
        <f t="shared" si="1172"/>
        <v>0</v>
      </c>
      <c r="AG887" s="48">
        <f t="shared" si="1173"/>
        <v>0</v>
      </c>
      <c r="AH887" s="49">
        <f t="shared" si="1174"/>
        <v>0</v>
      </c>
    </row>
    <row r="888" ht="13.5" customHeight="1">
      <c r="A888" s="47" t="s">
        <v>119</v>
      </c>
      <c r="B888" s="51">
        <v>3.219</v>
      </c>
      <c r="C888" s="12">
        <f t="shared" si="1156"/>
        <v>0.47866171</v>
      </c>
      <c r="D888" s="12">
        <v>0.0264</v>
      </c>
      <c r="E888" s="39">
        <v>410.0</v>
      </c>
      <c r="F888" s="40">
        <v>490.0</v>
      </c>
      <c r="G888" s="41">
        <v>650.0</v>
      </c>
      <c r="H888" s="42">
        <v>0.076</v>
      </c>
      <c r="I888" s="42">
        <v>0.5820000000000001</v>
      </c>
      <c r="J888" s="43">
        <v>2.794</v>
      </c>
      <c r="K888" s="44">
        <v>0.1</v>
      </c>
      <c r="L888" s="45">
        <v>0.2</v>
      </c>
      <c r="M888" s="46">
        <v>1.0</v>
      </c>
      <c r="N888" s="35"/>
      <c r="O888" s="39">
        <f t="shared" si="1157"/>
        <v>0.005181034349</v>
      </c>
      <c r="P888" s="40">
        <f t="shared" si="1158"/>
        <v>0.006191967881</v>
      </c>
      <c r="Q888" s="41">
        <f t="shared" si="1159"/>
        <v>0.008213834944</v>
      </c>
      <c r="R888" s="42">
        <f t="shared" si="1160"/>
        <v>3457.392678</v>
      </c>
      <c r="S888" s="42">
        <f t="shared" si="1161"/>
        <v>26476.34919</v>
      </c>
      <c r="T888" s="43">
        <f t="shared" si="1162"/>
        <v>127104.6729</v>
      </c>
      <c r="U888" s="44">
        <f t="shared" si="1163"/>
        <v>1263.666914</v>
      </c>
      <c r="V888" s="48">
        <f t="shared" si="1164"/>
        <v>2527.333829</v>
      </c>
      <c r="W888" s="49">
        <f t="shared" si="1165"/>
        <v>12636.66914</v>
      </c>
      <c r="X888" s="35"/>
      <c r="Y888" s="12">
        <v>7.2</v>
      </c>
      <c r="Z888" s="39">
        <f t="shared" si="1166"/>
        <v>1.413009368</v>
      </c>
      <c r="AA888" s="40">
        <f t="shared" si="1167"/>
        <v>1.688718513</v>
      </c>
      <c r="AB888" s="41">
        <f t="shared" si="1168"/>
        <v>2.240136803</v>
      </c>
      <c r="AC888" s="42">
        <f t="shared" si="1169"/>
        <v>942925.2758</v>
      </c>
      <c r="AD888" s="42">
        <f t="shared" si="1170"/>
        <v>7220822.507</v>
      </c>
      <c r="AE888" s="43">
        <f t="shared" si="1171"/>
        <v>34664910.8</v>
      </c>
      <c r="AF888" s="44">
        <f t="shared" si="1172"/>
        <v>344636.4312</v>
      </c>
      <c r="AG888" s="48">
        <f t="shared" si="1173"/>
        <v>689272.8625</v>
      </c>
      <c r="AH888" s="49">
        <f t="shared" si="1174"/>
        <v>3446364.312</v>
      </c>
    </row>
    <row r="889" ht="13.5" customHeight="1">
      <c r="A889" s="47" t="s">
        <v>120</v>
      </c>
      <c r="B889" s="51">
        <v>0.0</v>
      </c>
      <c r="C889" s="12">
        <f t="shared" si="1156"/>
        <v>0</v>
      </c>
      <c r="D889" s="12">
        <v>0.0264</v>
      </c>
      <c r="E889" s="39">
        <v>3.7</v>
      </c>
      <c r="F889" s="40">
        <v>12.0</v>
      </c>
      <c r="G889" s="41">
        <v>110.0</v>
      </c>
      <c r="H889" s="42">
        <v>0.018</v>
      </c>
      <c r="I889" s="42">
        <v>0.2478118532</v>
      </c>
      <c r="J889" s="43">
        <v>3.004</v>
      </c>
      <c r="K889" s="44">
        <v>0.1</v>
      </c>
      <c r="L889" s="45">
        <v>0.1</v>
      </c>
      <c r="M889" s="46">
        <v>1.0</v>
      </c>
      <c r="N889" s="35"/>
      <c r="O889" s="39">
        <f t="shared" si="1157"/>
        <v>0</v>
      </c>
      <c r="P889" s="40">
        <f t="shared" si="1158"/>
        <v>0</v>
      </c>
      <c r="Q889" s="41">
        <f t="shared" si="1159"/>
        <v>0</v>
      </c>
      <c r="R889" s="42">
        <f t="shared" si="1160"/>
        <v>0</v>
      </c>
      <c r="S889" s="42">
        <f t="shared" si="1161"/>
        <v>0</v>
      </c>
      <c r="T889" s="43">
        <f t="shared" si="1162"/>
        <v>0</v>
      </c>
      <c r="U889" s="44">
        <f t="shared" si="1163"/>
        <v>0</v>
      </c>
      <c r="V889" s="48">
        <f t="shared" si="1164"/>
        <v>0</v>
      </c>
      <c r="W889" s="49">
        <f t="shared" si="1165"/>
        <v>0</v>
      </c>
      <c r="X889" s="35"/>
      <c r="Y889" s="12">
        <v>7.2</v>
      </c>
      <c r="Z889" s="39">
        <f t="shared" si="1166"/>
        <v>0</v>
      </c>
      <c r="AA889" s="40">
        <f t="shared" si="1167"/>
        <v>0</v>
      </c>
      <c r="AB889" s="41">
        <f t="shared" si="1168"/>
        <v>0</v>
      </c>
      <c r="AC889" s="42">
        <f t="shared" si="1169"/>
        <v>0</v>
      </c>
      <c r="AD889" s="42">
        <f t="shared" si="1170"/>
        <v>0</v>
      </c>
      <c r="AE889" s="43">
        <f t="shared" si="1171"/>
        <v>0</v>
      </c>
      <c r="AF889" s="44">
        <f t="shared" si="1172"/>
        <v>0</v>
      </c>
      <c r="AG889" s="48">
        <f t="shared" si="1173"/>
        <v>0</v>
      </c>
      <c r="AH889" s="49">
        <f t="shared" si="1174"/>
        <v>0</v>
      </c>
    </row>
    <row r="890" ht="13.5" customHeight="1">
      <c r="A890" s="47" t="s">
        <v>121</v>
      </c>
      <c r="B890" s="51">
        <v>2.432</v>
      </c>
      <c r="C890" s="12">
        <f t="shared" si="1156"/>
        <v>0.3616356877</v>
      </c>
      <c r="D890" s="12">
        <v>0.0264</v>
      </c>
      <c r="E890" s="39">
        <v>1.0</v>
      </c>
      <c r="F890" s="40">
        <v>24.0</v>
      </c>
      <c r="G890" s="41">
        <v>2200.0</v>
      </c>
      <c r="H890" s="42">
        <v>0.3</v>
      </c>
      <c r="I890" s="42">
        <v>9.305266939500001</v>
      </c>
      <c r="J890" s="43">
        <v>851.554</v>
      </c>
      <c r="K890" s="44">
        <v>3.3</v>
      </c>
      <c r="L890" s="48">
        <v>10.0</v>
      </c>
      <c r="M890" s="49">
        <v>16.9</v>
      </c>
      <c r="N890" s="35"/>
      <c r="O890" s="39">
        <f t="shared" si="1157"/>
        <v>0.000009547182156</v>
      </c>
      <c r="P890" s="40">
        <f t="shared" si="1158"/>
        <v>0.0002291323717</v>
      </c>
      <c r="Q890" s="41">
        <f t="shared" si="1159"/>
        <v>0.02100380074</v>
      </c>
      <c r="R890" s="42">
        <f t="shared" si="1160"/>
        <v>10310.95673</v>
      </c>
      <c r="S890" s="42">
        <f t="shared" si="1161"/>
        <v>319820.6825</v>
      </c>
      <c r="T890" s="43">
        <f t="shared" si="1162"/>
        <v>29267788.15</v>
      </c>
      <c r="U890" s="44">
        <f t="shared" si="1163"/>
        <v>31505.70112</v>
      </c>
      <c r="V890" s="48">
        <f t="shared" si="1164"/>
        <v>95471.82156</v>
      </c>
      <c r="W890" s="49">
        <f t="shared" si="1165"/>
        <v>161347.3784</v>
      </c>
      <c r="X890" s="35"/>
      <c r="Y890" s="12">
        <v>7.2</v>
      </c>
      <c r="Z890" s="39">
        <f t="shared" si="1166"/>
        <v>0.002603776952</v>
      </c>
      <c r="AA890" s="40">
        <f t="shared" si="1167"/>
        <v>0.06249064684</v>
      </c>
      <c r="AB890" s="41">
        <f t="shared" si="1168"/>
        <v>5.728309294</v>
      </c>
      <c r="AC890" s="42">
        <f t="shared" si="1169"/>
        <v>2812079.108</v>
      </c>
      <c r="AD890" s="42">
        <f t="shared" si="1170"/>
        <v>87223822.51</v>
      </c>
      <c r="AE890" s="43">
        <f t="shared" si="1171"/>
        <v>7982124042</v>
      </c>
      <c r="AF890" s="44">
        <f t="shared" si="1172"/>
        <v>8592463.941</v>
      </c>
      <c r="AG890" s="48">
        <f t="shared" si="1173"/>
        <v>26037769.52</v>
      </c>
      <c r="AH890" s="49">
        <f t="shared" si="1174"/>
        <v>44003830.48</v>
      </c>
    </row>
    <row r="891" ht="13.5" customHeight="1">
      <c r="A891" s="47" t="s">
        <v>122</v>
      </c>
      <c r="B891" s="51">
        <v>0.944</v>
      </c>
      <c r="C891" s="12">
        <f t="shared" si="1156"/>
        <v>0.1403717472</v>
      </c>
      <c r="D891" s="12">
        <v>0.0264</v>
      </c>
      <c r="E891" s="39">
        <v>130.0</v>
      </c>
      <c r="F891" s="40">
        <v>230.0</v>
      </c>
      <c r="G891" s="50">
        <v>420.0</v>
      </c>
      <c r="H891" s="42">
        <v>20.0</v>
      </c>
      <c r="I891" s="42">
        <v>35.2904137931</v>
      </c>
      <c r="J891" s="43">
        <v>65.554</v>
      </c>
      <c r="K891" s="44">
        <v>13.0</v>
      </c>
      <c r="L891" s="48">
        <v>500.0</v>
      </c>
      <c r="M891" s="49">
        <v>810.0</v>
      </c>
      <c r="N891" s="35"/>
      <c r="O891" s="39">
        <f t="shared" si="1157"/>
        <v>0.0004817558364</v>
      </c>
      <c r="P891" s="40">
        <f t="shared" si="1158"/>
        <v>0.0008523372491</v>
      </c>
      <c r="Q891" s="41">
        <f t="shared" si="1159"/>
        <v>0.001556441933</v>
      </c>
      <c r="R891" s="42">
        <f t="shared" si="1160"/>
        <v>266818.6171</v>
      </c>
      <c r="S891" s="42">
        <f t="shared" si="1161"/>
        <v>470806.9703</v>
      </c>
      <c r="T891" s="43">
        <f t="shared" si="1162"/>
        <v>874551.3813</v>
      </c>
      <c r="U891" s="44">
        <f t="shared" si="1163"/>
        <v>48175.58364</v>
      </c>
      <c r="V891" s="48">
        <f t="shared" si="1164"/>
        <v>1852907.063</v>
      </c>
      <c r="W891" s="49">
        <f t="shared" si="1165"/>
        <v>3001709.442</v>
      </c>
      <c r="X891" s="35"/>
      <c r="Y891" s="12">
        <v>7.2</v>
      </c>
      <c r="Z891" s="39">
        <f t="shared" si="1166"/>
        <v>0.1313879554</v>
      </c>
      <c r="AA891" s="40">
        <f t="shared" si="1167"/>
        <v>0.2324556134</v>
      </c>
      <c r="AB891" s="41">
        <f t="shared" si="1168"/>
        <v>0.4244841636</v>
      </c>
      <c r="AC891" s="42">
        <f t="shared" si="1169"/>
        <v>72768713.75</v>
      </c>
      <c r="AD891" s="42">
        <f t="shared" si="1170"/>
        <v>128401901</v>
      </c>
      <c r="AE891" s="43">
        <f t="shared" si="1171"/>
        <v>238514013.1</v>
      </c>
      <c r="AF891" s="44">
        <f t="shared" si="1172"/>
        <v>13138795.54</v>
      </c>
      <c r="AG891" s="48">
        <f t="shared" si="1173"/>
        <v>505338290</v>
      </c>
      <c r="AH891" s="49">
        <f t="shared" si="1174"/>
        <v>818648029.7</v>
      </c>
    </row>
    <row r="892" ht="13.5" customHeight="1">
      <c r="A892" s="32" t="s">
        <v>123</v>
      </c>
      <c r="B892" s="51">
        <v>0.0</v>
      </c>
      <c r="C892" s="12">
        <f t="shared" si="1156"/>
        <v>0</v>
      </c>
      <c r="D892" s="12">
        <v>0.0264</v>
      </c>
      <c r="E892" s="39">
        <v>7.0</v>
      </c>
      <c r="F892" s="40">
        <v>11.0</v>
      </c>
      <c r="G892" s="41">
        <v>56.0</v>
      </c>
      <c r="H892" s="42">
        <v>2.0E-4</v>
      </c>
      <c r="I892" s="42">
        <v>0.11828163270000001</v>
      </c>
      <c r="J892" s="43">
        <v>1.5552000000000001</v>
      </c>
      <c r="K892" s="44">
        <v>0.3</v>
      </c>
      <c r="L892" s="48">
        <v>1.0</v>
      </c>
      <c r="M892" s="49">
        <v>1.3</v>
      </c>
      <c r="N892" s="35"/>
      <c r="O892" s="39">
        <f t="shared" si="1157"/>
        <v>0</v>
      </c>
      <c r="P892" s="40">
        <f t="shared" si="1158"/>
        <v>0</v>
      </c>
      <c r="Q892" s="41">
        <f t="shared" si="1159"/>
        <v>0</v>
      </c>
      <c r="R892" s="42">
        <f t="shared" si="1160"/>
        <v>0</v>
      </c>
      <c r="S892" s="42">
        <f t="shared" si="1161"/>
        <v>0</v>
      </c>
      <c r="T892" s="43">
        <f t="shared" si="1162"/>
        <v>0</v>
      </c>
      <c r="U892" s="44">
        <f t="shared" si="1163"/>
        <v>0</v>
      </c>
      <c r="V892" s="48">
        <f t="shared" si="1164"/>
        <v>0</v>
      </c>
      <c r="W892" s="49">
        <f t="shared" si="1165"/>
        <v>0</v>
      </c>
      <c r="X892" s="35"/>
      <c r="Y892" s="12">
        <v>7.2</v>
      </c>
      <c r="Z892" s="39">
        <f t="shared" si="1166"/>
        <v>0</v>
      </c>
      <c r="AA892" s="40">
        <f t="shared" si="1167"/>
        <v>0</v>
      </c>
      <c r="AB892" s="41">
        <f t="shared" si="1168"/>
        <v>0</v>
      </c>
      <c r="AC892" s="42">
        <f t="shared" si="1169"/>
        <v>0</v>
      </c>
      <c r="AD892" s="42">
        <f t="shared" si="1170"/>
        <v>0</v>
      </c>
      <c r="AE892" s="43">
        <f t="shared" si="1171"/>
        <v>0</v>
      </c>
      <c r="AF892" s="44">
        <f t="shared" si="1172"/>
        <v>0</v>
      </c>
      <c r="AG892" s="48">
        <f t="shared" si="1173"/>
        <v>0</v>
      </c>
      <c r="AH892" s="49">
        <f t="shared" si="1174"/>
        <v>0</v>
      </c>
    </row>
    <row r="893" ht="13.5" customHeight="1">
      <c r="A893" s="32" t="s">
        <v>124</v>
      </c>
      <c r="B893" s="51">
        <v>0.122</v>
      </c>
      <c r="C893" s="12">
        <f t="shared" si="1156"/>
        <v>0.01814126394</v>
      </c>
      <c r="D893" s="12">
        <v>0.0264</v>
      </c>
      <c r="E893" s="39">
        <v>8.0</v>
      </c>
      <c r="F893" s="40">
        <v>12.0</v>
      </c>
      <c r="G893" s="41">
        <v>35.0</v>
      </c>
      <c r="H893" s="42">
        <v>2.0E-4</v>
      </c>
      <c r="I893" s="42">
        <v>0.11834814810000001</v>
      </c>
      <c r="J893" s="43">
        <v>1.5552000000000001</v>
      </c>
      <c r="K893" s="44">
        <v>0.3</v>
      </c>
      <c r="L893" s="48">
        <v>1.0</v>
      </c>
      <c r="M893" s="49">
        <v>1.3</v>
      </c>
      <c r="N893" s="35"/>
      <c r="O893" s="39">
        <f t="shared" si="1157"/>
        <v>0.000003831434944</v>
      </c>
      <c r="P893" s="40">
        <f t="shared" si="1158"/>
        <v>0.000005747152416</v>
      </c>
      <c r="Q893" s="41">
        <f t="shared" si="1159"/>
        <v>0.00001676252788</v>
      </c>
      <c r="R893" s="42">
        <f t="shared" si="1160"/>
        <v>0.344829145</v>
      </c>
      <c r="S893" s="42">
        <f t="shared" si="1161"/>
        <v>204.0494536</v>
      </c>
      <c r="T893" s="43">
        <f t="shared" si="1162"/>
        <v>2681.391431</v>
      </c>
      <c r="U893" s="44">
        <f t="shared" si="1163"/>
        <v>143.6788104</v>
      </c>
      <c r="V893" s="48">
        <f t="shared" si="1164"/>
        <v>478.929368</v>
      </c>
      <c r="W893" s="49">
        <f t="shared" si="1165"/>
        <v>622.6081784</v>
      </c>
      <c r="X893" s="35"/>
      <c r="Y893" s="12">
        <v>7.2</v>
      </c>
      <c r="Z893" s="39">
        <f t="shared" si="1166"/>
        <v>0.001044936803</v>
      </c>
      <c r="AA893" s="40">
        <f t="shared" si="1167"/>
        <v>0.001567405204</v>
      </c>
      <c r="AB893" s="41">
        <f t="shared" si="1168"/>
        <v>0.004571598513</v>
      </c>
      <c r="AC893" s="42">
        <f t="shared" si="1169"/>
        <v>94.04431227</v>
      </c>
      <c r="AD893" s="42">
        <f t="shared" si="1170"/>
        <v>55649.85098</v>
      </c>
      <c r="AE893" s="43">
        <f t="shared" si="1171"/>
        <v>731288.5722</v>
      </c>
      <c r="AF893" s="44">
        <f t="shared" si="1172"/>
        <v>39185.13011</v>
      </c>
      <c r="AG893" s="48">
        <f t="shared" si="1173"/>
        <v>130617.1004</v>
      </c>
      <c r="AH893" s="49">
        <f t="shared" si="1174"/>
        <v>169802.2305</v>
      </c>
    </row>
    <row r="894" ht="13.5" customHeight="1">
      <c r="A894" s="32" t="s">
        <v>125</v>
      </c>
      <c r="B894" s="51">
        <v>0.001</v>
      </c>
      <c r="C894" s="12">
        <f t="shared" si="1156"/>
        <v>0.0001486988848</v>
      </c>
      <c r="D894" s="12">
        <v>0.0264</v>
      </c>
      <c r="E894" s="39">
        <v>18.0</v>
      </c>
      <c r="F894" s="40">
        <v>48.0</v>
      </c>
      <c r="G894" s="41">
        <v>180.0</v>
      </c>
      <c r="H894" s="42">
        <v>0.0064</v>
      </c>
      <c r="I894" s="42">
        <v>0.17932592590000002</v>
      </c>
      <c r="J894" s="43">
        <v>1.857</v>
      </c>
      <c r="K894" s="44">
        <v>0.3</v>
      </c>
      <c r="L894" s="45">
        <v>10.0</v>
      </c>
      <c r="M894" s="46">
        <v>15.0</v>
      </c>
      <c r="N894" s="35"/>
      <c r="O894" s="39">
        <f t="shared" si="1157"/>
        <v>0.00000007066171004</v>
      </c>
      <c r="P894" s="40">
        <f t="shared" si="1158"/>
        <v>0.0000001884312268</v>
      </c>
      <c r="Q894" s="41">
        <f t="shared" si="1159"/>
        <v>0.0000007066171004</v>
      </c>
      <c r="R894" s="42">
        <f t="shared" si="1160"/>
        <v>0.09044698885</v>
      </c>
      <c r="S894" s="42">
        <f t="shared" si="1161"/>
        <v>2.534295316</v>
      </c>
      <c r="T894" s="43">
        <f t="shared" si="1162"/>
        <v>26.24375911</v>
      </c>
      <c r="U894" s="44">
        <f t="shared" si="1163"/>
        <v>1.177695167</v>
      </c>
      <c r="V894" s="48">
        <f t="shared" si="1164"/>
        <v>39.25650558</v>
      </c>
      <c r="W894" s="49">
        <f t="shared" si="1165"/>
        <v>58.88475836</v>
      </c>
      <c r="X894" s="35"/>
      <c r="Y894" s="12">
        <v>7.2</v>
      </c>
      <c r="Z894" s="39">
        <f t="shared" si="1166"/>
        <v>0.00001927137546</v>
      </c>
      <c r="AA894" s="40">
        <f t="shared" si="1167"/>
        <v>0.00005139033457</v>
      </c>
      <c r="AB894" s="41">
        <f t="shared" si="1168"/>
        <v>0.0001927137546</v>
      </c>
      <c r="AC894" s="42">
        <f t="shared" si="1169"/>
        <v>24.66736059</v>
      </c>
      <c r="AD894" s="42">
        <f t="shared" si="1170"/>
        <v>691.1714497</v>
      </c>
      <c r="AE894" s="43">
        <f t="shared" si="1171"/>
        <v>7157.388848</v>
      </c>
      <c r="AF894" s="44">
        <f t="shared" si="1172"/>
        <v>321.1895911</v>
      </c>
      <c r="AG894" s="48">
        <f t="shared" si="1173"/>
        <v>10706.3197</v>
      </c>
      <c r="AH894" s="49">
        <f t="shared" si="1174"/>
        <v>16059.47955</v>
      </c>
    </row>
    <row r="895" ht="13.5" customHeight="1">
      <c r="A895" s="32" t="s">
        <v>126</v>
      </c>
      <c r="B895" s="51">
        <v>0.0</v>
      </c>
      <c r="C895" s="12">
        <f t="shared" si="1156"/>
        <v>0</v>
      </c>
      <c r="D895" s="12">
        <v>0.0264</v>
      </c>
      <c r="E895" s="39">
        <v>6.0</v>
      </c>
      <c r="F895" s="40">
        <v>38.0</v>
      </c>
      <c r="G895" s="41">
        <v>79.0</v>
      </c>
      <c r="H895" s="42">
        <v>0.0073</v>
      </c>
      <c r="I895" s="42">
        <v>0.4548123288</v>
      </c>
      <c r="J895" s="43">
        <v>2.313</v>
      </c>
      <c r="K895" s="44">
        <v>0.3</v>
      </c>
      <c r="L895" s="45">
        <v>2.5</v>
      </c>
      <c r="M895" s="46">
        <v>5.1</v>
      </c>
      <c r="N895" s="35"/>
      <c r="O895" s="39">
        <f t="shared" si="1157"/>
        <v>0</v>
      </c>
      <c r="P895" s="40">
        <f t="shared" si="1158"/>
        <v>0</v>
      </c>
      <c r="Q895" s="41">
        <f t="shared" si="1159"/>
        <v>0</v>
      </c>
      <c r="R895" s="42">
        <f t="shared" si="1160"/>
        <v>0</v>
      </c>
      <c r="S895" s="42">
        <f t="shared" si="1161"/>
        <v>0</v>
      </c>
      <c r="T895" s="43">
        <f t="shared" si="1162"/>
        <v>0</v>
      </c>
      <c r="U895" s="44">
        <f t="shared" si="1163"/>
        <v>0</v>
      </c>
      <c r="V895" s="48">
        <f t="shared" si="1164"/>
        <v>0</v>
      </c>
      <c r="W895" s="49">
        <f t="shared" si="1165"/>
        <v>0</v>
      </c>
      <c r="X895" s="35"/>
      <c r="Y895" s="12">
        <v>7.2</v>
      </c>
      <c r="Z895" s="39">
        <f t="shared" si="1166"/>
        <v>0</v>
      </c>
      <c r="AA895" s="40">
        <f t="shared" si="1167"/>
        <v>0</v>
      </c>
      <c r="AB895" s="41">
        <f t="shared" si="1168"/>
        <v>0</v>
      </c>
      <c r="AC895" s="42">
        <f t="shared" si="1169"/>
        <v>0</v>
      </c>
      <c r="AD895" s="42">
        <f t="shared" si="1170"/>
        <v>0</v>
      </c>
      <c r="AE895" s="43">
        <f t="shared" si="1171"/>
        <v>0</v>
      </c>
      <c r="AF895" s="44">
        <f t="shared" si="1172"/>
        <v>0</v>
      </c>
      <c r="AG895" s="48">
        <f t="shared" si="1173"/>
        <v>0</v>
      </c>
      <c r="AH895" s="49">
        <f t="shared" si="1174"/>
        <v>0</v>
      </c>
    </row>
    <row r="896" ht="13.5" customHeight="1">
      <c r="A896" s="32" t="s">
        <v>127</v>
      </c>
      <c r="B896" s="51">
        <v>0.0</v>
      </c>
      <c r="C896" s="12">
        <f t="shared" si="1156"/>
        <v>0</v>
      </c>
      <c r="D896" s="12">
        <v>0.0264</v>
      </c>
      <c r="E896" s="52">
        <v>8.8</v>
      </c>
      <c r="F896" s="53">
        <v>27.0</v>
      </c>
      <c r="G896" s="54">
        <v>63.0</v>
      </c>
      <c r="H896" s="55">
        <v>0.118</v>
      </c>
      <c r="I896" s="55">
        <v>0.9284059041</v>
      </c>
      <c r="J896" s="56">
        <v>3.734</v>
      </c>
      <c r="K896" s="57">
        <v>7.8</v>
      </c>
      <c r="L896" s="58">
        <v>15.0</v>
      </c>
      <c r="M896" s="59">
        <v>19.3</v>
      </c>
      <c r="N896" s="35"/>
      <c r="O896" s="39">
        <f t="shared" si="1157"/>
        <v>0</v>
      </c>
      <c r="P896" s="40">
        <f t="shared" si="1158"/>
        <v>0</v>
      </c>
      <c r="Q896" s="41">
        <f t="shared" si="1159"/>
        <v>0</v>
      </c>
      <c r="R896" s="42">
        <f t="shared" si="1160"/>
        <v>0</v>
      </c>
      <c r="S896" s="42">
        <f t="shared" si="1161"/>
        <v>0</v>
      </c>
      <c r="T896" s="43">
        <f t="shared" si="1162"/>
        <v>0</v>
      </c>
      <c r="U896" s="44">
        <f t="shared" si="1163"/>
        <v>0</v>
      </c>
      <c r="V896" s="48">
        <f t="shared" si="1164"/>
        <v>0</v>
      </c>
      <c r="W896" s="49">
        <f t="shared" si="1165"/>
        <v>0</v>
      </c>
      <c r="X896" s="35"/>
      <c r="Y896" s="12">
        <v>7.2</v>
      </c>
      <c r="Z896" s="39">
        <f t="shared" si="1166"/>
        <v>0</v>
      </c>
      <c r="AA896" s="40">
        <f t="shared" si="1167"/>
        <v>0</v>
      </c>
      <c r="AB896" s="41">
        <f t="shared" si="1168"/>
        <v>0</v>
      </c>
      <c r="AC896" s="42">
        <f t="shared" si="1169"/>
        <v>0</v>
      </c>
      <c r="AD896" s="42">
        <f t="shared" si="1170"/>
        <v>0</v>
      </c>
      <c r="AE896" s="43">
        <f t="shared" si="1171"/>
        <v>0</v>
      </c>
      <c r="AF896" s="44">
        <f t="shared" si="1172"/>
        <v>0</v>
      </c>
      <c r="AG896" s="48">
        <f t="shared" si="1173"/>
        <v>0</v>
      </c>
      <c r="AH896" s="49">
        <f t="shared" si="1174"/>
        <v>0</v>
      </c>
    </row>
    <row r="897" ht="13.5" customHeight="1">
      <c r="A897" s="60" t="s">
        <v>90</v>
      </c>
      <c r="B897" s="61">
        <f>SUM(B886:B896)</f>
        <v>6.725</v>
      </c>
      <c r="C897" s="60"/>
      <c r="D897" s="60"/>
      <c r="E897" s="60"/>
      <c r="F897" s="60"/>
      <c r="G897" s="60"/>
      <c r="H897" s="60"/>
      <c r="I897" s="60"/>
      <c r="J897" s="60"/>
      <c r="K897" s="60"/>
      <c r="L897" s="60"/>
      <c r="M897" s="60"/>
      <c r="N897" s="60"/>
      <c r="O897" s="61">
        <f t="shared" ref="O897:W897" si="1175">SUM(O886:O896)</f>
        <v>0.005696574335</v>
      </c>
      <c r="P897" s="61">
        <f t="shared" si="1175"/>
        <v>0.00730190632</v>
      </c>
      <c r="Q897" s="61">
        <f t="shared" si="1175"/>
        <v>0.03081655316</v>
      </c>
      <c r="R897" s="61">
        <f t="shared" si="1175"/>
        <v>280595.217</v>
      </c>
      <c r="S897" s="61">
        <f t="shared" si="1175"/>
        <v>817424.1591</v>
      </c>
      <c r="T897" s="61">
        <f t="shared" si="1175"/>
        <v>30272513.32</v>
      </c>
      <c r="U897" s="61">
        <f t="shared" si="1175"/>
        <v>81095.30409</v>
      </c>
      <c r="V897" s="61">
        <f t="shared" si="1175"/>
        <v>1951561.802</v>
      </c>
      <c r="W897" s="61">
        <f t="shared" si="1175"/>
        <v>3176787.176</v>
      </c>
      <c r="X897" s="60"/>
      <c r="Y897" s="35"/>
      <c r="Z897" s="61">
        <f t="shared" ref="Z897:AH897" si="1176">SUM(Z886:Z896)</f>
        <v>1.553611182</v>
      </c>
      <c r="AA897" s="61">
        <f t="shared" si="1176"/>
        <v>1.991428996</v>
      </c>
      <c r="AB897" s="61">
        <f t="shared" si="1176"/>
        <v>8.404514498</v>
      </c>
      <c r="AC897" s="61">
        <f t="shared" si="1176"/>
        <v>76525968.26</v>
      </c>
      <c r="AD897" s="61">
        <f t="shared" si="1176"/>
        <v>222933861.6</v>
      </c>
      <c r="AE897" s="61">
        <f t="shared" si="1176"/>
        <v>8256139996</v>
      </c>
      <c r="AF897" s="61">
        <f t="shared" si="1176"/>
        <v>22116901.12</v>
      </c>
      <c r="AG897" s="61">
        <f t="shared" si="1176"/>
        <v>532244127.9</v>
      </c>
      <c r="AH897" s="61">
        <f t="shared" si="1176"/>
        <v>866396502.6</v>
      </c>
    </row>
    <row r="898" ht="13.5" customHeight="1">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c r="AA898" s="35"/>
      <c r="AB898" s="35"/>
      <c r="AC898" s="35"/>
      <c r="AD898" s="35"/>
      <c r="AE898" s="35"/>
      <c r="AF898" s="35"/>
      <c r="AG898" s="35"/>
      <c r="AH898" s="35"/>
    </row>
    <row r="899" ht="13.5" customHeight="1">
      <c r="A899" s="64" t="s">
        <v>71</v>
      </c>
      <c r="B899" s="35"/>
      <c r="C899" s="12"/>
      <c r="D899" s="12"/>
      <c r="E899" s="35"/>
      <c r="F899" s="35"/>
      <c r="G899" s="35"/>
      <c r="H899" s="35"/>
      <c r="I899" s="35"/>
      <c r="J899" s="35"/>
      <c r="K899" s="35"/>
      <c r="L899" s="35"/>
      <c r="M899" s="35"/>
      <c r="N899" s="35"/>
      <c r="O899" s="35"/>
      <c r="P899" s="35"/>
      <c r="Q899" s="35"/>
      <c r="R899" s="35"/>
      <c r="S899" s="35"/>
      <c r="T899" s="35"/>
      <c r="U899" s="35"/>
      <c r="V899" s="35"/>
      <c r="W899" s="35"/>
      <c r="X899" s="35"/>
      <c r="Y899" s="35"/>
      <c r="Z899" s="35"/>
      <c r="AA899" s="35"/>
      <c r="AB899" s="35"/>
      <c r="AC899" s="35"/>
      <c r="AD899" s="35"/>
      <c r="AE899" s="35"/>
      <c r="AF899" s="35"/>
      <c r="AG899" s="35"/>
      <c r="AH899" s="35"/>
    </row>
    <row r="900" ht="13.5" customHeight="1">
      <c r="A900" s="12" t="s">
        <v>105</v>
      </c>
      <c r="C900" s="12"/>
      <c r="D900" s="12"/>
      <c r="E900" s="36" t="s">
        <v>129</v>
      </c>
      <c r="F900" s="3"/>
      <c r="G900" s="4"/>
      <c r="H900" s="37" t="s">
        <v>130</v>
      </c>
      <c r="I900" s="3"/>
      <c r="J900" s="4"/>
      <c r="K900" s="38" t="s">
        <v>131</v>
      </c>
      <c r="L900" s="3"/>
      <c r="M900" s="4"/>
      <c r="N900" s="35"/>
      <c r="O900" s="36" t="s">
        <v>110</v>
      </c>
      <c r="P900" s="3"/>
      <c r="Q900" s="4"/>
      <c r="R900" s="37" t="s">
        <v>111</v>
      </c>
      <c r="S900" s="3"/>
      <c r="T900" s="4"/>
      <c r="U900" s="38" t="s">
        <v>112</v>
      </c>
      <c r="V900" s="3"/>
      <c r="W900" s="4"/>
      <c r="X900" s="35"/>
      <c r="Y900" s="35"/>
      <c r="Z900" s="36" t="s">
        <v>110</v>
      </c>
      <c r="AA900" s="3"/>
      <c r="AB900" s="4"/>
      <c r="AC900" s="37" t="s">
        <v>111</v>
      </c>
      <c r="AD900" s="3"/>
      <c r="AE900" s="4"/>
      <c r="AF900" s="38" t="s">
        <v>112</v>
      </c>
      <c r="AG900" s="3"/>
      <c r="AH900" s="4"/>
    </row>
    <row r="901" ht="13.5" customHeight="1">
      <c r="A901" s="12" t="s">
        <v>94</v>
      </c>
      <c r="B901" s="12" t="s">
        <v>114</v>
      </c>
      <c r="C901" s="12" t="s">
        <v>115</v>
      </c>
      <c r="D901" s="12"/>
      <c r="E901" s="39" t="s">
        <v>12</v>
      </c>
      <c r="F901" s="40" t="s">
        <v>13</v>
      </c>
      <c r="G901" s="41" t="s">
        <v>14</v>
      </c>
      <c r="H901" s="42" t="s">
        <v>12</v>
      </c>
      <c r="I901" s="42" t="s">
        <v>13</v>
      </c>
      <c r="J901" s="43" t="s">
        <v>14</v>
      </c>
      <c r="K901" s="44" t="s">
        <v>12</v>
      </c>
      <c r="L901" s="45" t="s">
        <v>116</v>
      </c>
      <c r="M901" s="46" t="s">
        <v>14</v>
      </c>
      <c r="N901" s="35"/>
      <c r="O901" s="39" t="s">
        <v>12</v>
      </c>
      <c r="P901" s="40" t="s">
        <v>13</v>
      </c>
      <c r="Q901" s="41" t="s">
        <v>14</v>
      </c>
      <c r="R901" s="42" t="s">
        <v>12</v>
      </c>
      <c r="S901" s="42" t="s">
        <v>13</v>
      </c>
      <c r="T901" s="43" t="s">
        <v>14</v>
      </c>
      <c r="U901" s="44" t="s">
        <v>12</v>
      </c>
      <c r="V901" s="45" t="s">
        <v>116</v>
      </c>
      <c r="W901" s="46" t="s">
        <v>14</v>
      </c>
      <c r="X901" s="35"/>
      <c r="Y901" s="35"/>
      <c r="Z901" s="39" t="s">
        <v>12</v>
      </c>
      <c r="AA901" s="40" t="s">
        <v>13</v>
      </c>
      <c r="AB901" s="41" t="s">
        <v>14</v>
      </c>
      <c r="AC901" s="42" t="s">
        <v>12</v>
      </c>
      <c r="AD901" s="42" t="s">
        <v>13</v>
      </c>
      <c r="AE901" s="43" t="s">
        <v>14</v>
      </c>
      <c r="AF901" s="44" t="s">
        <v>12</v>
      </c>
      <c r="AG901" s="45" t="s">
        <v>116</v>
      </c>
      <c r="AH901" s="46" t="s">
        <v>14</v>
      </c>
    </row>
    <row r="902" ht="13.5" customHeight="1">
      <c r="A902" s="47" t="s">
        <v>117</v>
      </c>
      <c r="B902" s="51">
        <v>0.0</v>
      </c>
      <c r="C902" s="12">
        <f t="shared" ref="C902:C912" si="1177">B902/$B$913</f>
        <v>0</v>
      </c>
      <c r="D902" s="12">
        <v>0.0264</v>
      </c>
      <c r="E902" s="39">
        <v>740.0</v>
      </c>
      <c r="F902" s="40">
        <v>820.0</v>
      </c>
      <c r="G902" s="41">
        <v>910.0</v>
      </c>
      <c r="H902" s="42">
        <v>0.079</v>
      </c>
      <c r="I902" s="42">
        <v>1.1480588235000002</v>
      </c>
      <c r="J902" s="43">
        <v>3.654</v>
      </c>
      <c r="K902" s="44">
        <v>0.2</v>
      </c>
      <c r="L902" s="48">
        <v>5.0</v>
      </c>
      <c r="M902" s="49">
        <v>15.0</v>
      </c>
      <c r="N902" s="35"/>
      <c r="O902" s="39">
        <f t="shared" ref="O902:O912" si="1178">C902*D902*E902*10^(-3)</f>
        <v>0</v>
      </c>
      <c r="P902" s="40">
        <f t="shared" ref="P902:P912" si="1179">C902*D902*F902*10^(-3)</f>
        <v>0</v>
      </c>
      <c r="Q902" s="41">
        <f t="shared" ref="Q902:Q912" si="1180">C902*D902*G902*10^(-3)</f>
        <v>0</v>
      </c>
      <c r="R902" s="42">
        <f t="shared" ref="R902:R912" si="1181">(C902*D902*H902*3.6*10^(-3))*10^(9)</f>
        <v>0</v>
      </c>
      <c r="S902" s="42">
        <f t="shared" ref="S902:S912" si="1182">(C902*D902*I902*3.6*10^(-3))*10^(9)</f>
        <v>0</v>
      </c>
      <c r="T902" s="43">
        <f t="shared" ref="T902:T912" si="1183">(C902*D902*J902*3.6*10^(-3))*10^(9)</f>
        <v>0</v>
      </c>
      <c r="U902" s="44">
        <f t="shared" ref="U902:U912" si="1184">C902*D902*10^(-3)*K902*10^9</f>
        <v>0</v>
      </c>
      <c r="V902" s="48">
        <f t="shared" ref="V902:V912" si="1185">C902*D902*10^(-3)*L902*10^9</f>
        <v>0</v>
      </c>
      <c r="W902" s="49">
        <f t="shared" ref="W902:W912" si="1186">C902*D902*10^(-3)*M902*10^9</f>
        <v>0</v>
      </c>
      <c r="X902" s="35"/>
      <c r="Y902" s="12">
        <v>12.2</v>
      </c>
      <c r="Z902" s="39">
        <f t="shared" ref="Z902:Z912" si="1187">C902*Y902*E902*10^(-3)</f>
        <v>0</v>
      </c>
      <c r="AA902" s="40">
        <f t="shared" ref="AA902:AA912" si="1188">C902*Y902*F902*10^(-3)</f>
        <v>0</v>
      </c>
      <c r="AB902" s="41">
        <f t="shared" ref="AB902:AB912" si="1189">C902*Y902*G902*10^(-3)</f>
        <v>0</v>
      </c>
      <c r="AC902" s="42">
        <f t="shared" ref="AC902:AC912" si="1190">(C902*Y902*H902*3.6*10^(-3))*10^(9)</f>
        <v>0</v>
      </c>
      <c r="AD902" s="42">
        <f t="shared" ref="AD902:AD912" si="1191">(C902*Y902*I902*3.6*10^(-3))*10^(9)</f>
        <v>0</v>
      </c>
      <c r="AE902" s="43">
        <f t="shared" ref="AE902:AE912" si="1192">(C902*Y902*J902*3.6*10^(-3))*10^(9)</f>
        <v>0</v>
      </c>
      <c r="AF902" s="44">
        <f t="shared" ref="AF902:AF912" si="1193">C902*Y902*10^(-3)*K902*10^9</f>
        <v>0</v>
      </c>
      <c r="AG902" s="48">
        <f t="shared" ref="AG902:AG912" si="1194">C902*Y902*10^(-3)*L902*10^9</f>
        <v>0</v>
      </c>
      <c r="AH902" s="49">
        <f t="shared" ref="AH902:AH912" si="1195">C902*Y902*10^(-3)*M902*10^9</f>
        <v>0</v>
      </c>
    </row>
    <row r="903" ht="13.5" customHeight="1">
      <c r="A903" s="47" t="s">
        <v>118</v>
      </c>
      <c r="B903" s="51">
        <v>0.131</v>
      </c>
      <c r="C903" s="12">
        <f t="shared" si="1177"/>
        <v>0.0416269463</v>
      </c>
      <c r="D903" s="12">
        <v>0.0264</v>
      </c>
      <c r="E903" s="39">
        <v>657.0</v>
      </c>
      <c r="F903" s="40">
        <v>702.0</v>
      </c>
      <c r="G903" s="41">
        <v>866.0</v>
      </c>
      <c r="H903" s="42">
        <v>0.214</v>
      </c>
      <c r="I903" s="42">
        <v>0.82</v>
      </c>
      <c r="J903" s="43">
        <v>2.7439999999999998</v>
      </c>
      <c r="K903" s="44">
        <v>0.1</v>
      </c>
      <c r="L903" s="45">
        <v>0.4</v>
      </c>
      <c r="M903" s="46">
        <v>0.6</v>
      </c>
      <c r="N903" s="35"/>
      <c r="O903" s="39">
        <f t="shared" si="1178"/>
        <v>0.0007220110582</v>
      </c>
      <c r="P903" s="40">
        <f t="shared" si="1179"/>
        <v>0.0007714638704</v>
      </c>
      <c r="Q903" s="41">
        <f t="shared" si="1180"/>
        <v>0.000951691897</v>
      </c>
      <c r="R903" s="42">
        <f t="shared" si="1181"/>
        <v>846.6321449</v>
      </c>
      <c r="S903" s="42">
        <f t="shared" si="1182"/>
        <v>3244.10448</v>
      </c>
      <c r="T903" s="43">
        <f t="shared" si="1183"/>
        <v>10855.88133</v>
      </c>
      <c r="U903" s="44">
        <f t="shared" si="1184"/>
        <v>109.8951382</v>
      </c>
      <c r="V903" s="48">
        <f t="shared" si="1185"/>
        <v>439.5805529</v>
      </c>
      <c r="W903" s="49">
        <f t="shared" si="1186"/>
        <v>659.3708294</v>
      </c>
      <c r="X903" s="35"/>
      <c r="Y903" s="12">
        <v>12.2</v>
      </c>
      <c r="Z903" s="39">
        <f t="shared" si="1187"/>
        <v>0.3336566254</v>
      </c>
      <c r="AA903" s="40">
        <f t="shared" si="1188"/>
        <v>0.3565098189</v>
      </c>
      <c r="AB903" s="41">
        <f t="shared" si="1189"/>
        <v>0.439797013</v>
      </c>
      <c r="AC903" s="42">
        <f t="shared" si="1190"/>
        <v>391246.673</v>
      </c>
      <c r="AD903" s="42">
        <f t="shared" si="1191"/>
        <v>1499169.495</v>
      </c>
      <c r="AE903" s="43">
        <f t="shared" si="1192"/>
        <v>5016733.041</v>
      </c>
      <c r="AF903" s="44">
        <f t="shared" si="1193"/>
        <v>50784.87448</v>
      </c>
      <c r="AG903" s="48">
        <f t="shared" si="1194"/>
        <v>203139.4979</v>
      </c>
      <c r="AH903" s="49">
        <f t="shared" si="1195"/>
        <v>304709.2469</v>
      </c>
    </row>
    <row r="904" ht="13.5" customHeight="1">
      <c r="A904" s="47" t="s">
        <v>119</v>
      </c>
      <c r="B904" s="51">
        <v>0.33</v>
      </c>
      <c r="C904" s="12">
        <f t="shared" si="1177"/>
        <v>0.1048617731</v>
      </c>
      <c r="D904" s="12">
        <v>0.0264</v>
      </c>
      <c r="E904" s="39">
        <v>410.0</v>
      </c>
      <c r="F904" s="40">
        <v>490.0</v>
      </c>
      <c r="G904" s="41">
        <v>650.0</v>
      </c>
      <c r="H904" s="42">
        <v>0.076</v>
      </c>
      <c r="I904" s="42">
        <v>0.5820000000000001</v>
      </c>
      <c r="J904" s="43">
        <v>2.794</v>
      </c>
      <c r="K904" s="44">
        <v>0.1</v>
      </c>
      <c r="L904" s="45">
        <v>0.2</v>
      </c>
      <c r="M904" s="46">
        <v>1.0</v>
      </c>
      <c r="N904" s="35"/>
      <c r="O904" s="39">
        <f t="shared" si="1178"/>
        <v>0.001135023832</v>
      </c>
      <c r="P904" s="40">
        <f t="shared" si="1179"/>
        <v>0.001356491897</v>
      </c>
      <c r="Q904" s="41">
        <f t="shared" si="1180"/>
        <v>0.001799428027</v>
      </c>
      <c r="R904" s="42">
        <f t="shared" si="1181"/>
        <v>757.4207817</v>
      </c>
      <c r="S904" s="42">
        <f t="shared" si="1182"/>
        <v>5800.248618</v>
      </c>
      <c r="T904" s="43">
        <f t="shared" si="1183"/>
        <v>27845.17979</v>
      </c>
      <c r="U904" s="44">
        <f t="shared" si="1184"/>
        <v>276.835081</v>
      </c>
      <c r="V904" s="48">
        <f t="shared" si="1185"/>
        <v>553.6701621</v>
      </c>
      <c r="W904" s="49">
        <f t="shared" si="1186"/>
        <v>2768.35081</v>
      </c>
      <c r="X904" s="35"/>
      <c r="Y904" s="12">
        <v>12.2</v>
      </c>
      <c r="Z904" s="39">
        <f t="shared" si="1187"/>
        <v>0.5245185891</v>
      </c>
      <c r="AA904" s="40">
        <f t="shared" si="1188"/>
        <v>0.6268636797</v>
      </c>
      <c r="AB904" s="41">
        <f t="shared" si="1189"/>
        <v>0.8315538608</v>
      </c>
      <c r="AC904" s="42">
        <f t="shared" si="1190"/>
        <v>350020.2097</v>
      </c>
      <c r="AD904" s="42">
        <f t="shared" si="1191"/>
        <v>2680417.922</v>
      </c>
      <c r="AE904" s="43">
        <f t="shared" si="1192"/>
        <v>12867848.24</v>
      </c>
      <c r="AF904" s="44">
        <f t="shared" si="1193"/>
        <v>127931.3632</v>
      </c>
      <c r="AG904" s="48">
        <f t="shared" si="1194"/>
        <v>255862.7264</v>
      </c>
      <c r="AH904" s="49">
        <f t="shared" si="1195"/>
        <v>1279313.632</v>
      </c>
    </row>
    <row r="905" ht="13.5" customHeight="1">
      <c r="A905" s="47" t="s">
        <v>120</v>
      </c>
      <c r="B905" s="51">
        <v>0.0</v>
      </c>
      <c r="C905" s="12">
        <f t="shared" si="1177"/>
        <v>0</v>
      </c>
      <c r="D905" s="12">
        <v>0.0264</v>
      </c>
      <c r="E905" s="39">
        <v>3.7</v>
      </c>
      <c r="F905" s="40">
        <v>12.0</v>
      </c>
      <c r="G905" s="41">
        <v>110.0</v>
      </c>
      <c r="H905" s="42">
        <v>0.018</v>
      </c>
      <c r="I905" s="42">
        <v>0.2478118532</v>
      </c>
      <c r="J905" s="43">
        <v>3.004</v>
      </c>
      <c r="K905" s="44">
        <v>0.1</v>
      </c>
      <c r="L905" s="45">
        <v>0.1</v>
      </c>
      <c r="M905" s="46">
        <v>1.0</v>
      </c>
      <c r="N905" s="35"/>
      <c r="O905" s="39">
        <f t="shared" si="1178"/>
        <v>0</v>
      </c>
      <c r="P905" s="40">
        <f t="shared" si="1179"/>
        <v>0</v>
      </c>
      <c r="Q905" s="41">
        <f t="shared" si="1180"/>
        <v>0</v>
      </c>
      <c r="R905" s="42">
        <f t="shared" si="1181"/>
        <v>0</v>
      </c>
      <c r="S905" s="42">
        <f t="shared" si="1182"/>
        <v>0</v>
      </c>
      <c r="T905" s="43">
        <f t="shared" si="1183"/>
        <v>0</v>
      </c>
      <c r="U905" s="44">
        <f t="shared" si="1184"/>
        <v>0</v>
      </c>
      <c r="V905" s="48">
        <f t="shared" si="1185"/>
        <v>0</v>
      </c>
      <c r="W905" s="49">
        <f t="shared" si="1186"/>
        <v>0</v>
      </c>
      <c r="X905" s="35"/>
      <c r="Y905" s="12">
        <v>12.2</v>
      </c>
      <c r="Z905" s="39">
        <f t="shared" si="1187"/>
        <v>0</v>
      </c>
      <c r="AA905" s="40">
        <f t="shared" si="1188"/>
        <v>0</v>
      </c>
      <c r="AB905" s="41">
        <f t="shared" si="1189"/>
        <v>0</v>
      </c>
      <c r="AC905" s="42">
        <f t="shared" si="1190"/>
        <v>0</v>
      </c>
      <c r="AD905" s="42">
        <f t="shared" si="1191"/>
        <v>0</v>
      </c>
      <c r="AE905" s="43">
        <f t="shared" si="1192"/>
        <v>0</v>
      </c>
      <c r="AF905" s="44">
        <f t="shared" si="1193"/>
        <v>0</v>
      </c>
      <c r="AG905" s="48">
        <f t="shared" si="1194"/>
        <v>0</v>
      </c>
      <c r="AH905" s="49">
        <f t="shared" si="1195"/>
        <v>0</v>
      </c>
    </row>
    <row r="906" ht="13.5" customHeight="1">
      <c r="A906" s="47" t="s">
        <v>121</v>
      </c>
      <c r="B906" s="51">
        <v>0.96</v>
      </c>
      <c r="C906" s="12">
        <f t="shared" si="1177"/>
        <v>0.3050524309</v>
      </c>
      <c r="D906" s="12">
        <v>0.0264</v>
      </c>
      <c r="E906" s="39">
        <v>1.0</v>
      </c>
      <c r="F906" s="40">
        <v>24.0</v>
      </c>
      <c r="G906" s="41">
        <v>2200.0</v>
      </c>
      <c r="H906" s="42">
        <v>0.3</v>
      </c>
      <c r="I906" s="42">
        <v>9.305266939500001</v>
      </c>
      <c r="J906" s="43">
        <v>851.554</v>
      </c>
      <c r="K906" s="44">
        <v>3.3</v>
      </c>
      <c r="L906" s="48">
        <v>10.0</v>
      </c>
      <c r="M906" s="49">
        <v>16.9</v>
      </c>
      <c r="N906" s="35"/>
      <c r="O906" s="39">
        <f t="shared" si="1178"/>
        <v>0.000008053384175</v>
      </c>
      <c r="P906" s="40">
        <f t="shared" si="1179"/>
        <v>0.0001932812202</v>
      </c>
      <c r="Q906" s="41">
        <f t="shared" si="1180"/>
        <v>0.01771744519</v>
      </c>
      <c r="R906" s="42">
        <f t="shared" si="1181"/>
        <v>8697.654909</v>
      </c>
      <c r="S906" s="42">
        <f t="shared" si="1182"/>
        <v>269780.0023</v>
      </c>
      <c r="T906" s="43">
        <f t="shared" si="1183"/>
        <v>24688409.43</v>
      </c>
      <c r="U906" s="44">
        <f t="shared" si="1184"/>
        <v>26576.16778</v>
      </c>
      <c r="V906" s="48">
        <f t="shared" si="1185"/>
        <v>80533.84175</v>
      </c>
      <c r="W906" s="49">
        <f t="shared" si="1186"/>
        <v>136102.1926</v>
      </c>
      <c r="X906" s="35"/>
      <c r="Y906" s="12">
        <v>12.2</v>
      </c>
      <c r="Z906" s="39">
        <f t="shared" si="1187"/>
        <v>0.003721639657</v>
      </c>
      <c r="AA906" s="40">
        <f t="shared" si="1188"/>
        <v>0.08931935176</v>
      </c>
      <c r="AB906" s="41">
        <f t="shared" si="1189"/>
        <v>8.187607245</v>
      </c>
      <c r="AC906" s="42">
        <f t="shared" si="1190"/>
        <v>4019370.829</v>
      </c>
      <c r="AD906" s="42">
        <f t="shared" si="1191"/>
        <v>124671061.7</v>
      </c>
      <c r="AE906" s="43">
        <f t="shared" si="1192"/>
        <v>11409037691</v>
      </c>
      <c r="AF906" s="44">
        <f t="shared" si="1193"/>
        <v>12281410.87</v>
      </c>
      <c r="AG906" s="48">
        <f t="shared" si="1194"/>
        <v>37216396.57</v>
      </c>
      <c r="AH906" s="49">
        <f t="shared" si="1195"/>
        <v>62895710.2</v>
      </c>
    </row>
    <row r="907" ht="13.5" customHeight="1">
      <c r="A907" s="47" t="s">
        <v>122</v>
      </c>
      <c r="B907" s="51">
        <v>0.495</v>
      </c>
      <c r="C907" s="12">
        <f t="shared" si="1177"/>
        <v>0.1572926597</v>
      </c>
      <c r="D907" s="12">
        <v>0.0264</v>
      </c>
      <c r="E907" s="39">
        <v>130.0</v>
      </c>
      <c r="F907" s="40">
        <v>230.0</v>
      </c>
      <c r="G907" s="50">
        <v>420.0</v>
      </c>
      <c r="H907" s="42">
        <v>20.0</v>
      </c>
      <c r="I907" s="42">
        <v>35.2904137931</v>
      </c>
      <c r="J907" s="43">
        <v>65.554</v>
      </c>
      <c r="K907" s="44">
        <v>13.0</v>
      </c>
      <c r="L907" s="48">
        <v>500.0</v>
      </c>
      <c r="M907" s="49">
        <v>810.0</v>
      </c>
      <c r="N907" s="35"/>
      <c r="O907" s="39">
        <f t="shared" si="1178"/>
        <v>0.000539828408</v>
      </c>
      <c r="P907" s="40">
        <f t="shared" si="1179"/>
        <v>0.0009550810296</v>
      </c>
      <c r="Q907" s="41">
        <f t="shared" si="1180"/>
        <v>0.00174406101</v>
      </c>
      <c r="R907" s="42">
        <f t="shared" si="1181"/>
        <v>298981.8875</v>
      </c>
      <c r="S907" s="42">
        <f t="shared" si="1182"/>
        <v>527559.7263</v>
      </c>
      <c r="T907" s="43">
        <f t="shared" si="1183"/>
        <v>979972.9327</v>
      </c>
      <c r="U907" s="44">
        <f t="shared" si="1184"/>
        <v>53982.8408</v>
      </c>
      <c r="V907" s="48">
        <f t="shared" si="1185"/>
        <v>2076263.108</v>
      </c>
      <c r="W907" s="49">
        <f t="shared" si="1186"/>
        <v>3363546.235</v>
      </c>
      <c r="X907" s="35"/>
      <c r="Y907" s="12">
        <v>12.2</v>
      </c>
      <c r="Z907" s="39">
        <f t="shared" si="1187"/>
        <v>0.2494661582</v>
      </c>
      <c r="AA907" s="40">
        <f t="shared" si="1188"/>
        <v>0.4413632031</v>
      </c>
      <c r="AB907" s="41">
        <f t="shared" si="1189"/>
        <v>0.8059675882</v>
      </c>
      <c r="AC907" s="42">
        <f t="shared" si="1190"/>
        <v>138165872.3</v>
      </c>
      <c r="AD907" s="42">
        <f t="shared" si="1191"/>
        <v>243796540.2</v>
      </c>
      <c r="AE907" s="43">
        <f t="shared" si="1192"/>
        <v>452866279.5</v>
      </c>
      <c r="AF907" s="44">
        <f t="shared" si="1193"/>
        <v>24946615.82</v>
      </c>
      <c r="AG907" s="48">
        <f t="shared" si="1194"/>
        <v>959485224</v>
      </c>
      <c r="AH907" s="49">
        <f t="shared" si="1195"/>
        <v>1554366063</v>
      </c>
    </row>
    <row r="908" ht="13.5" customHeight="1">
      <c r="A908" s="32" t="s">
        <v>123</v>
      </c>
      <c r="B908" s="51">
        <v>0.0</v>
      </c>
      <c r="C908" s="12">
        <f t="shared" si="1177"/>
        <v>0</v>
      </c>
      <c r="D908" s="12">
        <v>0.0264</v>
      </c>
      <c r="E908" s="39">
        <v>7.0</v>
      </c>
      <c r="F908" s="40">
        <v>11.0</v>
      </c>
      <c r="G908" s="41">
        <v>56.0</v>
      </c>
      <c r="H908" s="42">
        <v>2.0E-4</v>
      </c>
      <c r="I908" s="42">
        <v>0.11828163270000001</v>
      </c>
      <c r="J908" s="43">
        <v>1.5552000000000001</v>
      </c>
      <c r="K908" s="44">
        <v>0.3</v>
      </c>
      <c r="L908" s="48">
        <v>1.0</v>
      </c>
      <c r="M908" s="49">
        <v>1.3</v>
      </c>
      <c r="N908" s="35"/>
      <c r="O908" s="39">
        <f t="shared" si="1178"/>
        <v>0</v>
      </c>
      <c r="P908" s="40">
        <f t="shared" si="1179"/>
        <v>0</v>
      </c>
      <c r="Q908" s="41">
        <f t="shared" si="1180"/>
        <v>0</v>
      </c>
      <c r="R908" s="42">
        <f t="shared" si="1181"/>
        <v>0</v>
      </c>
      <c r="S908" s="42">
        <f t="shared" si="1182"/>
        <v>0</v>
      </c>
      <c r="T908" s="43">
        <f t="shared" si="1183"/>
        <v>0</v>
      </c>
      <c r="U908" s="44">
        <f t="shared" si="1184"/>
        <v>0</v>
      </c>
      <c r="V908" s="48">
        <f t="shared" si="1185"/>
        <v>0</v>
      </c>
      <c r="W908" s="49">
        <f t="shared" si="1186"/>
        <v>0</v>
      </c>
      <c r="X908" s="35"/>
      <c r="Y908" s="12">
        <v>12.2</v>
      </c>
      <c r="Z908" s="39">
        <f t="shared" si="1187"/>
        <v>0</v>
      </c>
      <c r="AA908" s="40">
        <f t="shared" si="1188"/>
        <v>0</v>
      </c>
      <c r="AB908" s="41">
        <f t="shared" si="1189"/>
        <v>0</v>
      </c>
      <c r="AC908" s="42">
        <f t="shared" si="1190"/>
        <v>0</v>
      </c>
      <c r="AD908" s="42">
        <f t="shared" si="1191"/>
        <v>0</v>
      </c>
      <c r="AE908" s="43">
        <f t="shared" si="1192"/>
        <v>0</v>
      </c>
      <c r="AF908" s="44">
        <f t="shared" si="1193"/>
        <v>0</v>
      </c>
      <c r="AG908" s="48">
        <f t="shared" si="1194"/>
        <v>0</v>
      </c>
      <c r="AH908" s="49">
        <f t="shared" si="1195"/>
        <v>0</v>
      </c>
    </row>
    <row r="909" ht="13.5" customHeight="1">
      <c r="A909" s="32" t="s">
        <v>124</v>
      </c>
      <c r="B909" s="51">
        <v>1.144</v>
      </c>
      <c r="C909" s="12">
        <f t="shared" si="1177"/>
        <v>0.3635208135</v>
      </c>
      <c r="D909" s="12">
        <v>0.0264</v>
      </c>
      <c r="E909" s="39">
        <v>8.0</v>
      </c>
      <c r="F909" s="40">
        <v>12.0</v>
      </c>
      <c r="G909" s="41">
        <v>35.0</v>
      </c>
      <c r="H909" s="42">
        <v>2.0E-4</v>
      </c>
      <c r="I909" s="42">
        <v>0.11834814810000001</v>
      </c>
      <c r="J909" s="43">
        <v>1.5552000000000001</v>
      </c>
      <c r="K909" s="44">
        <v>0.3</v>
      </c>
      <c r="L909" s="48">
        <v>1.0</v>
      </c>
      <c r="M909" s="49">
        <v>1.3</v>
      </c>
      <c r="N909" s="35"/>
      <c r="O909" s="39">
        <f t="shared" si="1178"/>
        <v>0.00007677559581</v>
      </c>
      <c r="P909" s="40">
        <f t="shared" si="1179"/>
        <v>0.0001151633937</v>
      </c>
      <c r="Q909" s="41">
        <f t="shared" si="1180"/>
        <v>0.0003358932316</v>
      </c>
      <c r="R909" s="42">
        <f t="shared" si="1181"/>
        <v>6.909803622</v>
      </c>
      <c r="S909" s="42">
        <f t="shared" si="1182"/>
        <v>4088.812312</v>
      </c>
      <c r="T909" s="43">
        <f t="shared" si="1183"/>
        <v>53730.63297</v>
      </c>
      <c r="U909" s="44">
        <f t="shared" si="1184"/>
        <v>2879.084843</v>
      </c>
      <c r="V909" s="48">
        <f t="shared" si="1185"/>
        <v>9596.949476</v>
      </c>
      <c r="W909" s="49">
        <f t="shared" si="1186"/>
        <v>12476.03432</v>
      </c>
      <c r="X909" s="35"/>
      <c r="Y909" s="12">
        <v>12.2</v>
      </c>
      <c r="Z909" s="39">
        <f t="shared" si="1187"/>
        <v>0.03547963139</v>
      </c>
      <c r="AA909" s="40">
        <f t="shared" si="1188"/>
        <v>0.05321944709</v>
      </c>
      <c r="AB909" s="41">
        <f t="shared" si="1189"/>
        <v>0.1552233874</v>
      </c>
      <c r="AC909" s="42">
        <f t="shared" si="1190"/>
        <v>3193.166826</v>
      </c>
      <c r="AD909" s="42">
        <f t="shared" si="1191"/>
        <v>1889526.902</v>
      </c>
      <c r="AE909" s="43">
        <f t="shared" si="1192"/>
        <v>24830065.24</v>
      </c>
      <c r="AF909" s="44">
        <f t="shared" si="1193"/>
        <v>1330486.177</v>
      </c>
      <c r="AG909" s="48">
        <f t="shared" si="1194"/>
        <v>4434953.924</v>
      </c>
      <c r="AH909" s="49">
        <f t="shared" si="1195"/>
        <v>5765440.102</v>
      </c>
    </row>
    <row r="910" ht="13.5" customHeight="1">
      <c r="A910" s="32" t="s">
        <v>125</v>
      </c>
      <c r="B910" s="51">
        <v>0.087</v>
      </c>
      <c r="C910" s="12">
        <f t="shared" si="1177"/>
        <v>0.02764537655</v>
      </c>
      <c r="D910" s="12">
        <v>0.0264</v>
      </c>
      <c r="E910" s="39">
        <v>18.0</v>
      </c>
      <c r="F910" s="40">
        <v>48.0</v>
      </c>
      <c r="G910" s="41">
        <v>180.0</v>
      </c>
      <c r="H910" s="42">
        <v>0.0064</v>
      </c>
      <c r="I910" s="42">
        <v>0.17932592590000002</v>
      </c>
      <c r="J910" s="43">
        <v>1.857</v>
      </c>
      <c r="K910" s="44">
        <v>0.3</v>
      </c>
      <c r="L910" s="45">
        <v>10.0</v>
      </c>
      <c r="M910" s="46">
        <v>15.0</v>
      </c>
      <c r="N910" s="35"/>
      <c r="O910" s="39">
        <f t="shared" si="1178"/>
        <v>0.00001313708294</v>
      </c>
      <c r="P910" s="40">
        <f t="shared" si="1179"/>
        <v>0.00003503222116</v>
      </c>
      <c r="Q910" s="41">
        <f t="shared" si="1180"/>
        <v>0.0001313708294</v>
      </c>
      <c r="R910" s="42">
        <f t="shared" si="1181"/>
        <v>16.81546616</v>
      </c>
      <c r="S910" s="42">
        <f t="shared" si="1182"/>
        <v>471.1639122</v>
      </c>
      <c r="T910" s="43">
        <f t="shared" si="1183"/>
        <v>4879.112602</v>
      </c>
      <c r="U910" s="44">
        <f t="shared" si="1184"/>
        <v>218.9513823</v>
      </c>
      <c r="V910" s="48">
        <f t="shared" si="1185"/>
        <v>7298.379409</v>
      </c>
      <c r="W910" s="49">
        <f t="shared" si="1186"/>
        <v>10947.56911</v>
      </c>
      <c r="X910" s="35"/>
      <c r="Y910" s="12">
        <v>12.2</v>
      </c>
      <c r="Z910" s="39">
        <f t="shared" si="1187"/>
        <v>0.00607092469</v>
      </c>
      <c r="AA910" s="40">
        <f t="shared" si="1188"/>
        <v>0.01618913251</v>
      </c>
      <c r="AB910" s="41">
        <f t="shared" si="1189"/>
        <v>0.0607092469</v>
      </c>
      <c r="AC910" s="42">
        <f t="shared" si="1190"/>
        <v>7770.783603</v>
      </c>
      <c r="AD910" s="42">
        <f t="shared" si="1191"/>
        <v>217734.8382</v>
      </c>
      <c r="AE910" s="43">
        <f t="shared" si="1192"/>
        <v>2254741.43</v>
      </c>
      <c r="AF910" s="44">
        <f t="shared" si="1193"/>
        <v>101182.0782</v>
      </c>
      <c r="AG910" s="48">
        <f t="shared" si="1194"/>
        <v>3372735.939</v>
      </c>
      <c r="AH910" s="49">
        <f t="shared" si="1195"/>
        <v>5059103.908</v>
      </c>
    </row>
    <row r="911" ht="13.5" customHeight="1">
      <c r="A911" s="32" t="s">
        <v>126</v>
      </c>
      <c r="B911" s="51">
        <v>0.0</v>
      </c>
      <c r="C911" s="12">
        <f t="shared" si="1177"/>
        <v>0</v>
      </c>
      <c r="D911" s="12">
        <v>0.0264</v>
      </c>
      <c r="E911" s="39">
        <v>6.0</v>
      </c>
      <c r="F911" s="40">
        <v>38.0</v>
      </c>
      <c r="G911" s="41">
        <v>79.0</v>
      </c>
      <c r="H911" s="42">
        <v>0.0073</v>
      </c>
      <c r="I911" s="42">
        <v>0.4548123288</v>
      </c>
      <c r="J911" s="43">
        <v>2.313</v>
      </c>
      <c r="K911" s="44">
        <v>0.3</v>
      </c>
      <c r="L911" s="45">
        <v>2.5</v>
      </c>
      <c r="M911" s="46">
        <v>5.1</v>
      </c>
      <c r="N911" s="35"/>
      <c r="O911" s="39">
        <f t="shared" si="1178"/>
        <v>0</v>
      </c>
      <c r="P911" s="40">
        <f t="shared" si="1179"/>
        <v>0</v>
      </c>
      <c r="Q911" s="41">
        <f t="shared" si="1180"/>
        <v>0</v>
      </c>
      <c r="R911" s="42">
        <f t="shared" si="1181"/>
        <v>0</v>
      </c>
      <c r="S911" s="42">
        <f t="shared" si="1182"/>
        <v>0</v>
      </c>
      <c r="T911" s="43">
        <f t="shared" si="1183"/>
        <v>0</v>
      </c>
      <c r="U911" s="44">
        <f t="shared" si="1184"/>
        <v>0</v>
      </c>
      <c r="V911" s="48">
        <f t="shared" si="1185"/>
        <v>0</v>
      </c>
      <c r="W911" s="49">
        <f t="shared" si="1186"/>
        <v>0</v>
      </c>
      <c r="X911" s="35"/>
      <c r="Y911" s="12">
        <v>12.2</v>
      </c>
      <c r="Z911" s="39">
        <f t="shared" si="1187"/>
        <v>0</v>
      </c>
      <c r="AA911" s="40">
        <f t="shared" si="1188"/>
        <v>0</v>
      </c>
      <c r="AB911" s="41">
        <f t="shared" si="1189"/>
        <v>0</v>
      </c>
      <c r="AC911" s="42">
        <f t="shared" si="1190"/>
        <v>0</v>
      </c>
      <c r="AD911" s="42">
        <f t="shared" si="1191"/>
        <v>0</v>
      </c>
      <c r="AE911" s="43">
        <f t="shared" si="1192"/>
        <v>0</v>
      </c>
      <c r="AF911" s="44">
        <f t="shared" si="1193"/>
        <v>0</v>
      </c>
      <c r="AG911" s="48">
        <f t="shared" si="1194"/>
        <v>0</v>
      </c>
      <c r="AH911" s="49">
        <f t="shared" si="1195"/>
        <v>0</v>
      </c>
    </row>
    <row r="912" ht="13.5" customHeight="1">
      <c r="A912" s="32" t="s">
        <v>127</v>
      </c>
      <c r="B912" s="51">
        <v>0.0</v>
      </c>
      <c r="C912" s="12">
        <f t="shared" si="1177"/>
        <v>0</v>
      </c>
      <c r="D912" s="12">
        <v>0.0264</v>
      </c>
      <c r="E912" s="52">
        <v>8.8</v>
      </c>
      <c r="F912" s="53">
        <v>27.0</v>
      </c>
      <c r="G912" s="54">
        <v>63.0</v>
      </c>
      <c r="H912" s="55">
        <v>0.118</v>
      </c>
      <c r="I912" s="55">
        <v>0.9284059041</v>
      </c>
      <c r="J912" s="56">
        <v>3.734</v>
      </c>
      <c r="K912" s="57">
        <v>7.8</v>
      </c>
      <c r="L912" s="58">
        <v>15.0</v>
      </c>
      <c r="M912" s="59">
        <v>19.3</v>
      </c>
      <c r="N912" s="35"/>
      <c r="O912" s="39">
        <f t="shared" si="1178"/>
        <v>0</v>
      </c>
      <c r="P912" s="40">
        <f t="shared" si="1179"/>
        <v>0</v>
      </c>
      <c r="Q912" s="41">
        <f t="shared" si="1180"/>
        <v>0</v>
      </c>
      <c r="R912" s="42">
        <f t="shared" si="1181"/>
        <v>0</v>
      </c>
      <c r="S912" s="42">
        <f t="shared" si="1182"/>
        <v>0</v>
      </c>
      <c r="T912" s="43">
        <f t="shared" si="1183"/>
        <v>0</v>
      </c>
      <c r="U912" s="44">
        <f t="shared" si="1184"/>
        <v>0</v>
      </c>
      <c r="V912" s="48">
        <f t="shared" si="1185"/>
        <v>0</v>
      </c>
      <c r="W912" s="49">
        <f t="shared" si="1186"/>
        <v>0</v>
      </c>
      <c r="X912" s="35"/>
      <c r="Y912" s="12">
        <v>12.2</v>
      </c>
      <c r="Z912" s="39">
        <f t="shared" si="1187"/>
        <v>0</v>
      </c>
      <c r="AA912" s="40">
        <f t="shared" si="1188"/>
        <v>0</v>
      </c>
      <c r="AB912" s="41">
        <f t="shared" si="1189"/>
        <v>0</v>
      </c>
      <c r="AC912" s="42">
        <f t="shared" si="1190"/>
        <v>0</v>
      </c>
      <c r="AD912" s="42">
        <f t="shared" si="1191"/>
        <v>0</v>
      </c>
      <c r="AE912" s="43">
        <f t="shared" si="1192"/>
        <v>0</v>
      </c>
      <c r="AF912" s="44">
        <f t="shared" si="1193"/>
        <v>0</v>
      </c>
      <c r="AG912" s="48">
        <f t="shared" si="1194"/>
        <v>0</v>
      </c>
      <c r="AH912" s="49">
        <f t="shared" si="1195"/>
        <v>0</v>
      </c>
    </row>
    <row r="913" ht="13.5" customHeight="1">
      <c r="A913" s="60" t="s">
        <v>90</v>
      </c>
      <c r="B913" s="61">
        <f>SUM(B902:B912)</f>
        <v>3.147</v>
      </c>
      <c r="C913" s="60"/>
      <c r="D913" s="60"/>
      <c r="E913" s="60"/>
      <c r="F913" s="60"/>
      <c r="G913" s="60"/>
      <c r="H913" s="60"/>
      <c r="I913" s="60"/>
      <c r="J913" s="60"/>
      <c r="K913" s="60"/>
      <c r="L913" s="60"/>
      <c r="M913" s="60"/>
      <c r="N913" s="60"/>
      <c r="O913" s="61">
        <f t="shared" ref="O913:W913" si="1196">SUM(O902:O912)</f>
        <v>0.002494829361</v>
      </c>
      <c r="P913" s="61">
        <f t="shared" si="1196"/>
        <v>0.003426513632</v>
      </c>
      <c r="Q913" s="61">
        <f t="shared" si="1196"/>
        <v>0.02267989018</v>
      </c>
      <c r="R913" s="61">
        <f t="shared" si="1196"/>
        <v>309307.3206</v>
      </c>
      <c r="S913" s="61">
        <f t="shared" si="1196"/>
        <v>810944.0579</v>
      </c>
      <c r="T913" s="61">
        <f t="shared" si="1196"/>
        <v>25765693.17</v>
      </c>
      <c r="U913" s="61">
        <f t="shared" si="1196"/>
        <v>84043.77502</v>
      </c>
      <c r="V913" s="61">
        <f t="shared" si="1196"/>
        <v>2174685.529</v>
      </c>
      <c r="W913" s="61">
        <f t="shared" si="1196"/>
        <v>3526499.752</v>
      </c>
      <c r="X913" s="60"/>
      <c r="Y913" s="35"/>
      <c r="Z913" s="61">
        <f t="shared" ref="Z913:AH913" si="1197">SUM(Z902:Z912)</f>
        <v>1.152913568</v>
      </c>
      <c r="AA913" s="61">
        <f t="shared" si="1197"/>
        <v>1.583464633</v>
      </c>
      <c r="AB913" s="61">
        <f t="shared" si="1197"/>
        <v>10.48085834</v>
      </c>
      <c r="AC913" s="61">
        <f t="shared" si="1197"/>
        <v>142937473.9</v>
      </c>
      <c r="AD913" s="61">
        <f t="shared" si="1197"/>
        <v>374754451</v>
      </c>
      <c r="AE913" s="61">
        <f t="shared" si="1197"/>
        <v>11906873358</v>
      </c>
      <c r="AF913" s="61">
        <f t="shared" si="1197"/>
        <v>38838411.19</v>
      </c>
      <c r="AG913" s="61">
        <f t="shared" si="1197"/>
        <v>1004968313</v>
      </c>
      <c r="AH913" s="61">
        <f t="shared" si="1197"/>
        <v>1629670340</v>
      </c>
    </row>
    <row r="914" ht="13.5" customHeight="1">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c r="AA914" s="35"/>
      <c r="AB914" s="35"/>
      <c r="AC914" s="35"/>
      <c r="AD914" s="35"/>
      <c r="AE914" s="35"/>
      <c r="AF914" s="35"/>
      <c r="AG914" s="35"/>
      <c r="AH914" s="35"/>
    </row>
    <row r="915" ht="13.5" customHeight="1">
      <c r="A915" s="64" t="s">
        <v>72</v>
      </c>
      <c r="B915" s="35"/>
      <c r="C915" s="12"/>
      <c r="D915" s="12"/>
      <c r="E915" s="35"/>
      <c r="F915" s="35"/>
      <c r="G915" s="35"/>
      <c r="H915" s="35"/>
      <c r="I915" s="35"/>
      <c r="J915" s="35"/>
      <c r="K915" s="35"/>
      <c r="L915" s="35"/>
      <c r="M915" s="35"/>
      <c r="N915" s="35"/>
      <c r="O915" s="35"/>
      <c r="P915" s="35"/>
      <c r="Q915" s="35"/>
      <c r="R915" s="35"/>
      <c r="S915" s="35"/>
      <c r="T915" s="35"/>
      <c r="U915" s="35"/>
      <c r="V915" s="35"/>
      <c r="W915" s="35"/>
      <c r="X915" s="35"/>
      <c r="Y915" s="35"/>
      <c r="Z915" s="35"/>
      <c r="AA915" s="35"/>
      <c r="AB915" s="35"/>
      <c r="AC915" s="35"/>
      <c r="AD915" s="35"/>
      <c r="AE915" s="35"/>
      <c r="AF915" s="35"/>
      <c r="AG915" s="35"/>
      <c r="AH915" s="35"/>
    </row>
    <row r="916" ht="13.5" customHeight="1">
      <c r="A916" s="12" t="s">
        <v>105</v>
      </c>
      <c r="C916" s="12"/>
      <c r="D916" s="12"/>
      <c r="E916" s="36" t="s">
        <v>129</v>
      </c>
      <c r="F916" s="3"/>
      <c r="G916" s="4"/>
      <c r="H916" s="37" t="s">
        <v>130</v>
      </c>
      <c r="I916" s="3"/>
      <c r="J916" s="4"/>
      <c r="K916" s="38" t="s">
        <v>131</v>
      </c>
      <c r="L916" s="3"/>
      <c r="M916" s="4"/>
      <c r="N916" s="35"/>
      <c r="O916" s="36" t="s">
        <v>110</v>
      </c>
      <c r="P916" s="3"/>
      <c r="Q916" s="4"/>
      <c r="R916" s="37" t="s">
        <v>111</v>
      </c>
      <c r="S916" s="3"/>
      <c r="T916" s="4"/>
      <c r="U916" s="38" t="s">
        <v>112</v>
      </c>
      <c r="V916" s="3"/>
      <c r="W916" s="4"/>
      <c r="X916" s="35"/>
      <c r="Y916" s="35"/>
      <c r="Z916" s="36" t="s">
        <v>110</v>
      </c>
      <c r="AA916" s="3"/>
      <c r="AB916" s="4"/>
      <c r="AC916" s="37" t="s">
        <v>111</v>
      </c>
      <c r="AD916" s="3"/>
      <c r="AE916" s="4"/>
      <c r="AF916" s="38" t="s">
        <v>112</v>
      </c>
      <c r="AG916" s="3"/>
      <c r="AH916" s="4"/>
    </row>
    <row r="917" ht="13.5" customHeight="1">
      <c r="A917" s="12" t="s">
        <v>94</v>
      </c>
      <c r="B917" s="12" t="s">
        <v>114</v>
      </c>
      <c r="C917" s="12" t="s">
        <v>115</v>
      </c>
      <c r="D917" s="12"/>
      <c r="E917" s="39" t="s">
        <v>12</v>
      </c>
      <c r="F917" s="40" t="s">
        <v>13</v>
      </c>
      <c r="G917" s="41" t="s">
        <v>14</v>
      </c>
      <c r="H917" s="42" t="s">
        <v>12</v>
      </c>
      <c r="I917" s="42" t="s">
        <v>13</v>
      </c>
      <c r="J917" s="43" t="s">
        <v>14</v>
      </c>
      <c r="K917" s="44" t="s">
        <v>12</v>
      </c>
      <c r="L917" s="45" t="s">
        <v>116</v>
      </c>
      <c r="M917" s="46" t="s">
        <v>14</v>
      </c>
      <c r="N917" s="35"/>
      <c r="O917" s="39" t="s">
        <v>12</v>
      </c>
      <c r="P917" s="40" t="s">
        <v>13</v>
      </c>
      <c r="Q917" s="41" t="s">
        <v>14</v>
      </c>
      <c r="R917" s="42" t="s">
        <v>12</v>
      </c>
      <c r="S917" s="42" t="s">
        <v>13</v>
      </c>
      <c r="T917" s="43" t="s">
        <v>14</v>
      </c>
      <c r="U917" s="44" t="s">
        <v>12</v>
      </c>
      <c r="V917" s="45" t="s">
        <v>116</v>
      </c>
      <c r="W917" s="46" t="s">
        <v>14</v>
      </c>
      <c r="X917" s="35"/>
      <c r="Y917" s="35"/>
      <c r="Z917" s="39" t="s">
        <v>12</v>
      </c>
      <c r="AA917" s="40" t="s">
        <v>13</v>
      </c>
      <c r="AB917" s="41" t="s">
        <v>14</v>
      </c>
      <c r="AC917" s="42" t="s">
        <v>12</v>
      </c>
      <c r="AD917" s="42" t="s">
        <v>13</v>
      </c>
      <c r="AE917" s="43" t="s">
        <v>14</v>
      </c>
      <c r="AF917" s="44" t="s">
        <v>12</v>
      </c>
      <c r="AG917" s="45" t="s">
        <v>116</v>
      </c>
      <c r="AH917" s="46" t="s">
        <v>14</v>
      </c>
    </row>
    <row r="918" ht="13.5" customHeight="1">
      <c r="A918" s="47" t="s">
        <v>117</v>
      </c>
      <c r="B918" s="51">
        <v>25.114</v>
      </c>
      <c r="C918" s="12">
        <f t="shared" ref="C918:C928" si="1198">B918/$B$929</f>
        <v>0.6711384286</v>
      </c>
      <c r="D918" s="12">
        <v>0.0264</v>
      </c>
      <c r="E918" s="39">
        <v>740.0</v>
      </c>
      <c r="F918" s="40">
        <v>820.0</v>
      </c>
      <c r="G918" s="41">
        <v>910.0</v>
      </c>
      <c r="H918" s="42">
        <v>0.079</v>
      </c>
      <c r="I918" s="42">
        <v>1.1480588235000002</v>
      </c>
      <c r="J918" s="43">
        <v>3.654</v>
      </c>
      <c r="K918" s="44">
        <v>0.2</v>
      </c>
      <c r="L918" s="48">
        <v>5.0</v>
      </c>
      <c r="M918" s="49">
        <v>15.0</v>
      </c>
      <c r="N918" s="35"/>
      <c r="O918" s="39">
        <f t="shared" ref="O918:O928" si="1199">C918*D918*E918*10^(-3)</f>
        <v>0.01311136034</v>
      </c>
      <c r="P918" s="40">
        <f t="shared" ref="P918:P928" si="1200">C918*D918*F918*10^(-3)</f>
        <v>0.0145288047</v>
      </c>
      <c r="Q918" s="41">
        <f t="shared" ref="Q918:Q928" si="1201">C918*D918*G918*10^(-3)</f>
        <v>0.01612342961</v>
      </c>
      <c r="R918" s="42">
        <f t="shared" ref="R918:R928" si="1202">(C918*D918*H918*3.6*10^(-3))*10^(9)</f>
        <v>5039.014704</v>
      </c>
      <c r="S918" s="42">
        <f t="shared" ref="S918:S928" si="1203">(C918*D918*I918*3.6*10^(-3))*10^(9)</f>
        <v>73228.92776</v>
      </c>
      <c r="T918" s="43">
        <f t="shared" ref="T918:T928" si="1204">(C918*D918*J918*3.6*10^(-3))*10^(9)</f>
        <v>233070.3763</v>
      </c>
      <c r="U918" s="44">
        <f t="shared" ref="U918:U928" si="1205">C918*D918*10^(-3)*K918*10^9</f>
        <v>3543.610903</v>
      </c>
      <c r="V918" s="48">
        <f t="shared" ref="V918:V928" si="1206">C918*D918*10^(-3)*L918*10^9</f>
        <v>88590.27258</v>
      </c>
      <c r="W918" s="49">
        <f t="shared" ref="W918:W928" si="1207">C918*D918*10^(-3)*M918*10^9</f>
        <v>265770.8177</v>
      </c>
      <c r="X918" s="35"/>
      <c r="Y918" s="12">
        <v>33.0</v>
      </c>
      <c r="Z918" s="39">
        <f t="shared" ref="Z918:Z928" si="1208">C918*Y918*E918*10^(-3)</f>
        <v>16.38920043</v>
      </c>
      <c r="AA918" s="40">
        <f t="shared" ref="AA918:AA928" si="1209">C918*Y918*F918*10^(-3)</f>
        <v>18.16100588</v>
      </c>
      <c r="AB918" s="41">
        <f t="shared" ref="AB918:AB928" si="1210">C918*Y918*G918*10^(-3)</f>
        <v>20.15428701</v>
      </c>
      <c r="AC918" s="42">
        <f t="shared" ref="AC918:AC928" si="1211">(C918*Y918*H918*3.6*10^(-3))*10^(9)</f>
        <v>6298768.381</v>
      </c>
      <c r="AD918" s="42">
        <f t="shared" ref="AD918:AD928" si="1212">(C918*Y918*I918*3.6*10^(-3))*10^(9)</f>
        <v>91536159.7</v>
      </c>
      <c r="AE918" s="43">
        <f t="shared" ref="AE918:AE928" si="1213">(C918*Y918*J918*3.6*10^(-3))*10^(9)</f>
        <v>291337970.4</v>
      </c>
      <c r="AF918" s="44">
        <f t="shared" ref="AF918:AF928" si="1214">C918*Y918*10^(-3)*K918*10^9</f>
        <v>4429513.629</v>
      </c>
      <c r="AG918" s="48">
        <f t="shared" ref="AG918:AG928" si="1215">C918*Y918*10^(-3)*L918*10^9</f>
        <v>110737840.7</v>
      </c>
      <c r="AH918" s="49">
        <f t="shared" ref="AH918:AH928" si="1216">C918*Y918*10^(-3)*M918*10^9</f>
        <v>332213522.2</v>
      </c>
    </row>
    <row r="919" ht="13.5" customHeight="1">
      <c r="A919" s="47" t="s">
        <v>118</v>
      </c>
      <c r="B919" s="51">
        <v>0.052</v>
      </c>
      <c r="C919" s="12">
        <f t="shared" si="1198"/>
        <v>0.001389631213</v>
      </c>
      <c r="D919" s="12">
        <v>0.0264</v>
      </c>
      <c r="E919" s="39">
        <v>657.0</v>
      </c>
      <c r="F919" s="40">
        <v>702.0</v>
      </c>
      <c r="G919" s="41">
        <v>866.0</v>
      </c>
      <c r="H919" s="42">
        <v>0.214</v>
      </c>
      <c r="I919" s="42">
        <v>0.82</v>
      </c>
      <c r="J919" s="43">
        <v>2.7439999999999998</v>
      </c>
      <c r="K919" s="44">
        <v>0.1</v>
      </c>
      <c r="L919" s="45">
        <v>0.4</v>
      </c>
      <c r="M919" s="46">
        <v>0.6</v>
      </c>
      <c r="N919" s="35"/>
      <c r="O919" s="39">
        <f t="shared" si="1199"/>
        <v>0.00002410287547</v>
      </c>
      <c r="P919" s="40">
        <f t="shared" si="1200"/>
        <v>0.00002575375735</v>
      </c>
      <c r="Q919" s="41">
        <f t="shared" si="1201"/>
        <v>0.00003177030465</v>
      </c>
      <c r="R919" s="42">
        <f t="shared" si="1202"/>
        <v>28.26309781</v>
      </c>
      <c r="S919" s="42">
        <f t="shared" si="1203"/>
        <v>108.2978514</v>
      </c>
      <c r="T919" s="43">
        <f t="shared" si="1204"/>
        <v>362.4015906</v>
      </c>
      <c r="U919" s="44">
        <f t="shared" si="1205"/>
        <v>3.668626403</v>
      </c>
      <c r="V919" s="48">
        <f t="shared" si="1206"/>
        <v>14.67450561</v>
      </c>
      <c r="W919" s="49">
        <f t="shared" si="1207"/>
        <v>22.01175842</v>
      </c>
      <c r="X919" s="35"/>
      <c r="Y919" s="12">
        <v>33.0</v>
      </c>
      <c r="Z919" s="39">
        <f t="shared" si="1208"/>
        <v>0.03012859433</v>
      </c>
      <c r="AA919" s="40">
        <f t="shared" si="1209"/>
        <v>0.03219219669</v>
      </c>
      <c r="AB919" s="41">
        <f t="shared" si="1210"/>
        <v>0.03971288081</v>
      </c>
      <c r="AC919" s="42">
        <f t="shared" si="1211"/>
        <v>35328.87226</v>
      </c>
      <c r="AD919" s="42">
        <f t="shared" si="1212"/>
        <v>135372.3143</v>
      </c>
      <c r="AE919" s="43">
        <f t="shared" si="1213"/>
        <v>453001.9882</v>
      </c>
      <c r="AF919" s="44">
        <f t="shared" si="1214"/>
        <v>4585.783004</v>
      </c>
      <c r="AG919" s="48">
        <f t="shared" si="1215"/>
        <v>18343.13201</v>
      </c>
      <c r="AH919" s="49">
        <f t="shared" si="1216"/>
        <v>27514.69802</v>
      </c>
    </row>
    <row r="920" ht="13.5" customHeight="1">
      <c r="A920" s="47" t="s">
        <v>119</v>
      </c>
      <c r="B920" s="51">
        <v>0.596</v>
      </c>
      <c r="C920" s="12">
        <f t="shared" si="1198"/>
        <v>0.0159273116</v>
      </c>
      <c r="D920" s="12">
        <v>0.0264</v>
      </c>
      <c r="E920" s="39">
        <v>410.0</v>
      </c>
      <c r="F920" s="40">
        <v>490.0</v>
      </c>
      <c r="G920" s="41">
        <v>650.0</v>
      </c>
      <c r="H920" s="42">
        <v>0.076</v>
      </c>
      <c r="I920" s="42">
        <v>0.5820000000000001</v>
      </c>
      <c r="J920" s="43">
        <v>2.794</v>
      </c>
      <c r="K920" s="44">
        <v>0.1</v>
      </c>
      <c r="L920" s="45">
        <v>0.2</v>
      </c>
      <c r="M920" s="46">
        <v>1.0</v>
      </c>
      <c r="N920" s="35"/>
      <c r="O920" s="39">
        <f t="shared" si="1199"/>
        <v>0.0001723972207</v>
      </c>
      <c r="P920" s="40">
        <f t="shared" si="1200"/>
        <v>0.0002060357028</v>
      </c>
      <c r="Q920" s="41">
        <f t="shared" si="1201"/>
        <v>0.000273312667</v>
      </c>
      <c r="R920" s="42">
        <f t="shared" si="1202"/>
        <v>115.0436088</v>
      </c>
      <c r="S920" s="42">
        <f t="shared" si="1203"/>
        <v>880.9918461</v>
      </c>
      <c r="T920" s="43">
        <f t="shared" si="1204"/>
        <v>4229.366354</v>
      </c>
      <c r="U920" s="44">
        <f t="shared" si="1205"/>
        <v>42.04810262</v>
      </c>
      <c r="V920" s="48">
        <f t="shared" si="1206"/>
        <v>84.09620524</v>
      </c>
      <c r="W920" s="49">
        <f t="shared" si="1207"/>
        <v>420.4810262</v>
      </c>
      <c r="X920" s="35"/>
      <c r="Y920" s="12">
        <v>33.0</v>
      </c>
      <c r="Z920" s="39">
        <f t="shared" si="1208"/>
        <v>0.2154965259</v>
      </c>
      <c r="AA920" s="40">
        <f t="shared" si="1209"/>
        <v>0.2575446285</v>
      </c>
      <c r="AB920" s="41">
        <f t="shared" si="1210"/>
        <v>0.3416408338</v>
      </c>
      <c r="AC920" s="42">
        <f t="shared" si="1211"/>
        <v>143804.511</v>
      </c>
      <c r="AD920" s="42">
        <f t="shared" si="1212"/>
        <v>1101239.808</v>
      </c>
      <c r="AE920" s="43">
        <f t="shared" si="1213"/>
        <v>5286707.942</v>
      </c>
      <c r="AF920" s="44">
        <f t="shared" si="1214"/>
        <v>52560.12827</v>
      </c>
      <c r="AG920" s="48">
        <f t="shared" si="1215"/>
        <v>105120.2565</v>
      </c>
      <c r="AH920" s="49">
        <f t="shared" si="1216"/>
        <v>525601.2827</v>
      </c>
    </row>
    <row r="921" ht="13.5" customHeight="1">
      <c r="A921" s="47" t="s">
        <v>120</v>
      </c>
      <c r="B921" s="51">
        <v>0.0</v>
      </c>
      <c r="C921" s="12">
        <f t="shared" si="1198"/>
        <v>0</v>
      </c>
      <c r="D921" s="12">
        <v>0.0264</v>
      </c>
      <c r="E921" s="39">
        <v>3.7</v>
      </c>
      <c r="F921" s="40">
        <v>12.0</v>
      </c>
      <c r="G921" s="41">
        <v>110.0</v>
      </c>
      <c r="H921" s="42">
        <v>0.018</v>
      </c>
      <c r="I921" s="42">
        <v>0.2478118532</v>
      </c>
      <c r="J921" s="43">
        <v>3.004</v>
      </c>
      <c r="K921" s="44">
        <v>0.1</v>
      </c>
      <c r="L921" s="45">
        <v>0.1</v>
      </c>
      <c r="M921" s="46">
        <v>1.0</v>
      </c>
      <c r="N921" s="35"/>
      <c r="O921" s="39">
        <f t="shared" si="1199"/>
        <v>0</v>
      </c>
      <c r="P921" s="40">
        <f t="shared" si="1200"/>
        <v>0</v>
      </c>
      <c r="Q921" s="41">
        <f t="shared" si="1201"/>
        <v>0</v>
      </c>
      <c r="R921" s="42">
        <f t="shared" si="1202"/>
        <v>0</v>
      </c>
      <c r="S921" s="42">
        <f t="shared" si="1203"/>
        <v>0</v>
      </c>
      <c r="T921" s="43">
        <f t="shared" si="1204"/>
        <v>0</v>
      </c>
      <c r="U921" s="44">
        <f t="shared" si="1205"/>
        <v>0</v>
      </c>
      <c r="V921" s="48">
        <f t="shared" si="1206"/>
        <v>0</v>
      </c>
      <c r="W921" s="49">
        <f t="shared" si="1207"/>
        <v>0</v>
      </c>
      <c r="X921" s="35"/>
      <c r="Y921" s="12">
        <v>33.0</v>
      </c>
      <c r="Z921" s="39">
        <f t="shared" si="1208"/>
        <v>0</v>
      </c>
      <c r="AA921" s="40">
        <f t="shared" si="1209"/>
        <v>0</v>
      </c>
      <c r="AB921" s="41">
        <f t="shared" si="1210"/>
        <v>0</v>
      </c>
      <c r="AC921" s="42">
        <f t="shared" si="1211"/>
        <v>0</v>
      </c>
      <c r="AD921" s="42">
        <f t="shared" si="1212"/>
        <v>0</v>
      </c>
      <c r="AE921" s="43">
        <f t="shared" si="1213"/>
        <v>0</v>
      </c>
      <c r="AF921" s="44">
        <f t="shared" si="1214"/>
        <v>0</v>
      </c>
      <c r="AG921" s="48">
        <f t="shared" si="1215"/>
        <v>0</v>
      </c>
      <c r="AH921" s="49">
        <f t="shared" si="1216"/>
        <v>0</v>
      </c>
    </row>
    <row r="922" ht="13.5" customHeight="1">
      <c r="A922" s="47" t="s">
        <v>121</v>
      </c>
      <c r="B922" s="51">
        <v>11.393</v>
      </c>
      <c r="C922" s="12">
        <f t="shared" si="1198"/>
        <v>0.3044628541</v>
      </c>
      <c r="D922" s="12">
        <v>0.0264</v>
      </c>
      <c r="E922" s="39">
        <v>1.0</v>
      </c>
      <c r="F922" s="40">
        <v>24.0</v>
      </c>
      <c r="G922" s="41">
        <v>2200.0</v>
      </c>
      <c r="H922" s="42">
        <v>0.3</v>
      </c>
      <c r="I922" s="42">
        <v>9.305266939500001</v>
      </c>
      <c r="J922" s="43">
        <v>851.554</v>
      </c>
      <c r="K922" s="44">
        <v>3.3</v>
      </c>
      <c r="L922" s="48">
        <v>10.0</v>
      </c>
      <c r="M922" s="49">
        <v>16.9</v>
      </c>
      <c r="N922" s="35"/>
      <c r="O922" s="39">
        <f t="shared" si="1199"/>
        <v>0.000008037819348</v>
      </c>
      <c r="P922" s="40">
        <f t="shared" si="1200"/>
        <v>0.0001929076644</v>
      </c>
      <c r="Q922" s="41">
        <f t="shared" si="1201"/>
        <v>0.01768320257</v>
      </c>
      <c r="R922" s="42">
        <f t="shared" si="1202"/>
        <v>8680.844896</v>
      </c>
      <c r="S922" s="42">
        <f t="shared" si="1203"/>
        <v>269258.5967</v>
      </c>
      <c r="T922" s="43">
        <f t="shared" si="1204"/>
        <v>24640693.98</v>
      </c>
      <c r="U922" s="44">
        <f t="shared" si="1205"/>
        <v>26524.80385</v>
      </c>
      <c r="V922" s="48">
        <f t="shared" si="1206"/>
        <v>80378.19348</v>
      </c>
      <c r="W922" s="49">
        <f t="shared" si="1207"/>
        <v>135839.147</v>
      </c>
      <c r="X922" s="35"/>
      <c r="Y922" s="12">
        <v>33.0</v>
      </c>
      <c r="Z922" s="39">
        <f t="shared" si="1208"/>
        <v>0.01004727418</v>
      </c>
      <c r="AA922" s="40">
        <f t="shared" si="1209"/>
        <v>0.2411345804</v>
      </c>
      <c r="AB922" s="41">
        <f t="shared" si="1210"/>
        <v>22.10400321</v>
      </c>
      <c r="AC922" s="42">
        <f t="shared" si="1211"/>
        <v>10851056.12</v>
      </c>
      <c r="AD922" s="42">
        <f t="shared" si="1212"/>
        <v>336573245.9</v>
      </c>
      <c r="AE922" s="43">
        <f t="shared" si="1213"/>
        <v>30800867477</v>
      </c>
      <c r="AF922" s="44">
        <f t="shared" si="1214"/>
        <v>33156004.81</v>
      </c>
      <c r="AG922" s="48">
        <f t="shared" si="1215"/>
        <v>100472741.8</v>
      </c>
      <c r="AH922" s="49">
        <f t="shared" si="1216"/>
        <v>169798933.7</v>
      </c>
    </row>
    <row r="923" ht="13.5" customHeight="1">
      <c r="A923" s="47" t="s">
        <v>122</v>
      </c>
      <c r="B923" s="51">
        <v>0.102</v>
      </c>
      <c r="C923" s="12">
        <f t="shared" si="1198"/>
        <v>0.002725815072</v>
      </c>
      <c r="D923" s="12">
        <v>0.0264</v>
      </c>
      <c r="E923" s="39">
        <v>130.0</v>
      </c>
      <c r="F923" s="40">
        <v>230.0</v>
      </c>
      <c r="G923" s="50">
        <v>420.0</v>
      </c>
      <c r="H923" s="42">
        <v>20.0</v>
      </c>
      <c r="I923" s="42">
        <v>35.2904137931</v>
      </c>
      <c r="J923" s="43">
        <v>65.554</v>
      </c>
      <c r="K923" s="44">
        <v>13.0</v>
      </c>
      <c r="L923" s="48">
        <v>500.0</v>
      </c>
      <c r="M923" s="49">
        <v>810.0</v>
      </c>
      <c r="N923" s="35"/>
      <c r="O923" s="39">
        <f t="shared" si="1199"/>
        <v>0.000009354997328</v>
      </c>
      <c r="P923" s="40">
        <f t="shared" si="1200"/>
        <v>0.00001655114912</v>
      </c>
      <c r="Q923" s="41">
        <f t="shared" si="1201"/>
        <v>0.00003022383752</v>
      </c>
      <c r="R923" s="42">
        <f t="shared" si="1202"/>
        <v>5181.229289</v>
      </c>
      <c r="S923" s="42">
        <f t="shared" si="1203"/>
        <v>9142.386279</v>
      </c>
      <c r="T923" s="43">
        <f t="shared" si="1204"/>
        <v>16982.51524</v>
      </c>
      <c r="U923" s="44">
        <f t="shared" si="1205"/>
        <v>935.4997328</v>
      </c>
      <c r="V923" s="48">
        <f t="shared" si="1206"/>
        <v>35980.75895</v>
      </c>
      <c r="W923" s="49">
        <f t="shared" si="1207"/>
        <v>58288.8295</v>
      </c>
      <c r="X923" s="35"/>
      <c r="Y923" s="12">
        <v>33.0</v>
      </c>
      <c r="Z923" s="39">
        <f t="shared" si="1208"/>
        <v>0.01169374666</v>
      </c>
      <c r="AA923" s="40">
        <f t="shared" si="1209"/>
        <v>0.0206889364</v>
      </c>
      <c r="AB923" s="41">
        <f t="shared" si="1210"/>
        <v>0.0377797969</v>
      </c>
      <c r="AC923" s="42">
        <f t="shared" si="1211"/>
        <v>6476536.611</v>
      </c>
      <c r="AD923" s="42">
        <f t="shared" si="1212"/>
        <v>11427982.85</v>
      </c>
      <c r="AE923" s="43">
        <f t="shared" si="1213"/>
        <v>21228144.05</v>
      </c>
      <c r="AF923" s="44">
        <f t="shared" si="1214"/>
        <v>1169374.666</v>
      </c>
      <c r="AG923" s="48">
        <f t="shared" si="1215"/>
        <v>44975948.69</v>
      </c>
      <c r="AH923" s="49">
        <f t="shared" si="1216"/>
        <v>72861036.88</v>
      </c>
    </row>
    <row r="924" ht="13.5" customHeight="1">
      <c r="A924" s="32" t="s">
        <v>123</v>
      </c>
      <c r="B924" s="51">
        <v>0.0</v>
      </c>
      <c r="C924" s="12">
        <f t="shared" si="1198"/>
        <v>0</v>
      </c>
      <c r="D924" s="12">
        <v>0.0264</v>
      </c>
      <c r="E924" s="39">
        <v>7.0</v>
      </c>
      <c r="F924" s="40">
        <v>11.0</v>
      </c>
      <c r="G924" s="41">
        <v>56.0</v>
      </c>
      <c r="H924" s="42">
        <v>2.0E-4</v>
      </c>
      <c r="I924" s="42">
        <v>0.11828163270000001</v>
      </c>
      <c r="J924" s="43">
        <v>1.5552000000000001</v>
      </c>
      <c r="K924" s="44">
        <v>0.3</v>
      </c>
      <c r="L924" s="48">
        <v>1.0</v>
      </c>
      <c r="M924" s="49">
        <v>1.3</v>
      </c>
      <c r="N924" s="35"/>
      <c r="O924" s="39">
        <f t="shared" si="1199"/>
        <v>0</v>
      </c>
      <c r="P924" s="40">
        <f t="shared" si="1200"/>
        <v>0</v>
      </c>
      <c r="Q924" s="41">
        <f t="shared" si="1201"/>
        <v>0</v>
      </c>
      <c r="R924" s="42">
        <f t="shared" si="1202"/>
        <v>0</v>
      </c>
      <c r="S924" s="42">
        <f t="shared" si="1203"/>
        <v>0</v>
      </c>
      <c r="T924" s="43">
        <f t="shared" si="1204"/>
        <v>0</v>
      </c>
      <c r="U924" s="44">
        <f t="shared" si="1205"/>
        <v>0</v>
      </c>
      <c r="V924" s="48">
        <f t="shared" si="1206"/>
        <v>0</v>
      </c>
      <c r="W924" s="49">
        <f t="shared" si="1207"/>
        <v>0</v>
      </c>
      <c r="X924" s="35"/>
      <c r="Y924" s="12">
        <v>33.0</v>
      </c>
      <c r="Z924" s="39">
        <f t="shared" si="1208"/>
        <v>0</v>
      </c>
      <c r="AA924" s="40">
        <f t="shared" si="1209"/>
        <v>0</v>
      </c>
      <c r="AB924" s="41">
        <f t="shared" si="1210"/>
        <v>0</v>
      </c>
      <c r="AC924" s="42">
        <f t="shared" si="1211"/>
        <v>0</v>
      </c>
      <c r="AD924" s="42">
        <f t="shared" si="1212"/>
        <v>0</v>
      </c>
      <c r="AE924" s="43">
        <f t="shared" si="1213"/>
        <v>0</v>
      </c>
      <c r="AF924" s="44">
        <f t="shared" si="1214"/>
        <v>0</v>
      </c>
      <c r="AG924" s="48">
        <f t="shared" si="1215"/>
        <v>0</v>
      </c>
      <c r="AH924" s="49">
        <f t="shared" si="1216"/>
        <v>0</v>
      </c>
    </row>
    <row r="925" ht="13.5" customHeight="1">
      <c r="A925" s="32" t="s">
        <v>124</v>
      </c>
      <c r="B925" s="51">
        <v>0.15</v>
      </c>
      <c r="C925" s="12">
        <f t="shared" si="1198"/>
        <v>0.004008551577</v>
      </c>
      <c r="D925" s="12">
        <v>0.0264</v>
      </c>
      <c r="E925" s="39">
        <v>8.0</v>
      </c>
      <c r="F925" s="40">
        <v>12.0</v>
      </c>
      <c r="G925" s="41">
        <v>35.0</v>
      </c>
      <c r="H925" s="42">
        <v>2.0E-4</v>
      </c>
      <c r="I925" s="42">
        <v>0.11834814810000001</v>
      </c>
      <c r="J925" s="43">
        <v>1.5552000000000001</v>
      </c>
      <c r="K925" s="44">
        <v>0.3</v>
      </c>
      <c r="L925" s="48">
        <v>1.0</v>
      </c>
      <c r="M925" s="49">
        <v>1.3</v>
      </c>
      <c r="N925" s="35"/>
      <c r="O925" s="39">
        <f t="shared" si="1199"/>
        <v>0.000000846606093</v>
      </c>
      <c r="P925" s="40">
        <f t="shared" si="1200"/>
        <v>0.000001269909139</v>
      </c>
      <c r="Q925" s="41">
        <f t="shared" si="1201"/>
        <v>0.000003703901657</v>
      </c>
      <c r="R925" s="42">
        <f t="shared" si="1202"/>
        <v>0.07619454837</v>
      </c>
      <c r="S925" s="42">
        <f t="shared" si="1203"/>
        <v>45.08741847</v>
      </c>
      <c r="T925" s="43">
        <f t="shared" si="1204"/>
        <v>592.4888081</v>
      </c>
      <c r="U925" s="44">
        <f t="shared" si="1205"/>
        <v>31.74772849</v>
      </c>
      <c r="V925" s="48">
        <f t="shared" si="1206"/>
        <v>105.8257616</v>
      </c>
      <c r="W925" s="49">
        <f t="shared" si="1207"/>
        <v>137.5734901</v>
      </c>
      <c r="X925" s="35"/>
      <c r="Y925" s="12">
        <v>33.0</v>
      </c>
      <c r="Z925" s="39">
        <f t="shared" si="1208"/>
        <v>0.001058257616</v>
      </c>
      <c r="AA925" s="40">
        <f t="shared" si="1209"/>
        <v>0.001587386424</v>
      </c>
      <c r="AB925" s="41">
        <f t="shared" si="1210"/>
        <v>0.004629877071</v>
      </c>
      <c r="AC925" s="42">
        <f t="shared" si="1211"/>
        <v>95.24318546</v>
      </c>
      <c r="AD925" s="42">
        <f t="shared" si="1212"/>
        <v>56359.27309</v>
      </c>
      <c r="AE925" s="43">
        <f t="shared" si="1213"/>
        <v>740611.0102</v>
      </c>
      <c r="AF925" s="44">
        <f t="shared" si="1214"/>
        <v>39684.66061</v>
      </c>
      <c r="AG925" s="48">
        <f t="shared" si="1215"/>
        <v>132282.202</v>
      </c>
      <c r="AH925" s="49">
        <f t="shared" si="1216"/>
        <v>171966.8626</v>
      </c>
    </row>
    <row r="926" ht="13.5" customHeight="1">
      <c r="A926" s="32" t="s">
        <v>125</v>
      </c>
      <c r="B926" s="51">
        <v>0.013</v>
      </c>
      <c r="C926" s="12">
        <f t="shared" si="1198"/>
        <v>0.0003474078033</v>
      </c>
      <c r="D926" s="12">
        <v>0.0264</v>
      </c>
      <c r="E926" s="39">
        <v>18.0</v>
      </c>
      <c r="F926" s="40">
        <v>48.0</v>
      </c>
      <c r="G926" s="41">
        <v>180.0</v>
      </c>
      <c r="H926" s="42">
        <v>0.0064</v>
      </c>
      <c r="I926" s="42">
        <v>0.17932592590000002</v>
      </c>
      <c r="J926" s="43">
        <v>1.857</v>
      </c>
      <c r="K926" s="44">
        <v>0.3</v>
      </c>
      <c r="L926" s="45">
        <v>10.0</v>
      </c>
      <c r="M926" s="46">
        <v>15.0</v>
      </c>
      <c r="N926" s="35"/>
      <c r="O926" s="39">
        <f t="shared" si="1199"/>
        <v>0.0000001650881881</v>
      </c>
      <c r="P926" s="40">
        <f t="shared" si="1200"/>
        <v>0.0000004402351684</v>
      </c>
      <c r="Q926" s="41">
        <f t="shared" si="1201"/>
        <v>0.000001650881881</v>
      </c>
      <c r="R926" s="42">
        <f t="shared" si="1202"/>
        <v>0.2113128808</v>
      </c>
      <c r="S926" s="42">
        <f t="shared" si="1203"/>
        <v>5.920918438</v>
      </c>
      <c r="T926" s="43">
        <f t="shared" si="1204"/>
        <v>61.31375307</v>
      </c>
      <c r="U926" s="44">
        <f t="shared" si="1205"/>
        <v>2.751469802</v>
      </c>
      <c r="V926" s="48">
        <f t="shared" si="1206"/>
        <v>91.71566007</v>
      </c>
      <c r="W926" s="49">
        <f t="shared" si="1207"/>
        <v>137.5734901</v>
      </c>
      <c r="X926" s="35"/>
      <c r="Y926" s="12">
        <v>33.0</v>
      </c>
      <c r="Z926" s="39">
        <f t="shared" si="1208"/>
        <v>0.0002063602352</v>
      </c>
      <c r="AA926" s="40">
        <f t="shared" si="1209"/>
        <v>0.0005502939604</v>
      </c>
      <c r="AB926" s="41">
        <f t="shared" si="1210"/>
        <v>0.002063602352</v>
      </c>
      <c r="AC926" s="42">
        <f t="shared" si="1211"/>
        <v>264.141101</v>
      </c>
      <c r="AD926" s="42">
        <f t="shared" si="1212"/>
        <v>7401.148048</v>
      </c>
      <c r="AE926" s="43">
        <f t="shared" si="1213"/>
        <v>76642.19134</v>
      </c>
      <c r="AF926" s="44">
        <f t="shared" si="1214"/>
        <v>3439.337253</v>
      </c>
      <c r="AG926" s="48">
        <f t="shared" si="1215"/>
        <v>114644.5751</v>
      </c>
      <c r="AH926" s="49">
        <f t="shared" si="1216"/>
        <v>171966.8626</v>
      </c>
    </row>
    <row r="927" ht="13.5" customHeight="1">
      <c r="A927" s="32" t="s">
        <v>126</v>
      </c>
      <c r="B927" s="51">
        <v>0.0</v>
      </c>
      <c r="C927" s="12">
        <f t="shared" si="1198"/>
        <v>0</v>
      </c>
      <c r="D927" s="12">
        <v>0.0264</v>
      </c>
      <c r="E927" s="39">
        <v>6.0</v>
      </c>
      <c r="F927" s="40">
        <v>38.0</v>
      </c>
      <c r="G927" s="41">
        <v>79.0</v>
      </c>
      <c r="H927" s="42">
        <v>0.0073</v>
      </c>
      <c r="I927" s="42">
        <v>0.4548123288</v>
      </c>
      <c r="J927" s="43">
        <v>2.313</v>
      </c>
      <c r="K927" s="44">
        <v>0.3</v>
      </c>
      <c r="L927" s="45">
        <v>2.5</v>
      </c>
      <c r="M927" s="46">
        <v>5.1</v>
      </c>
      <c r="N927" s="35"/>
      <c r="O927" s="39">
        <f t="shared" si="1199"/>
        <v>0</v>
      </c>
      <c r="P927" s="40">
        <f t="shared" si="1200"/>
        <v>0</v>
      </c>
      <c r="Q927" s="41">
        <f t="shared" si="1201"/>
        <v>0</v>
      </c>
      <c r="R927" s="42">
        <f t="shared" si="1202"/>
        <v>0</v>
      </c>
      <c r="S927" s="42">
        <f t="shared" si="1203"/>
        <v>0</v>
      </c>
      <c r="T927" s="43">
        <f t="shared" si="1204"/>
        <v>0</v>
      </c>
      <c r="U927" s="44">
        <f t="shared" si="1205"/>
        <v>0</v>
      </c>
      <c r="V927" s="48">
        <f t="shared" si="1206"/>
        <v>0</v>
      </c>
      <c r="W927" s="49">
        <f t="shared" si="1207"/>
        <v>0</v>
      </c>
      <c r="X927" s="35"/>
      <c r="Y927" s="12">
        <v>33.0</v>
      </c>
      <c r="Z927" s="39">
        <f t="shared" si="1208"/>
        <v>0</v>
      </c>
      <c r="AA927" s="40">
        <f t="shared" si="1209"/>
        <v>0</v>
      </c>
      <c r="AB927" s="41">
        <f t="shared" si="1210"/>
        <v>0</v>
      </c>
      <c r="AC927" s="42">
        <f t="shared" si="1211"/>
        <v>0</v>
      </c>
      <c r="AD927" s="42">
        <f t="shared" si="1212"/>
        <v>0</v>
      </c>
      <c r="AE927" s="43">
        <f t="shared" si="1213"/>
        <v>0</v>
      </c>
      <c r="AF927" s="44">
        <f t="shared" si="1214"/>
        <v>0</v>
      </c>
      <c r="AG927" s="48">
        <f t="shared" si="1215"/>
        <v>0</v>
      </c>
      <c r="AH927" s="49">
        <f t="shared" si="1216"/>
        <v>0</v>
      </c>
    </row>
    <row r="928" ht="13.5" customHeight="1">
      <c r="A928" s="32" t="s">
        <v>127</v>
      </c>
      <c r="B928" s="51">
        <v>0.0</v>
      </c>
      <c r="C928" s="12">
        <f t="shared" si="1198"/>
        <v>0</v>
      </c>
      <c r="D928" s="12">
        <v>0.0264</v>
      </c>
      <c r="E928" s="52">
        <v>8.8</v>
      </c>
      <c r="F928" s="53">
        <v>27.0</v>
      </c>
      <c r="G928" s="54">
        <v>63.0</v>
      </c>
      <c r="H928" s="55">
        <v>0.118</v>
      </c>
      <c r="I928" s="55">
        <v>0.9284059041</v>
      </c>
      <c r="J928" s="56">
        <v>3.734</v>
      </c>
      <c r="K928" s="57">
        <v>7.8</v>
      </c>
      <c r="L928" s="58">
        <v>15.0</v>
      </c>
      <c r="M928" s="59">
        <v>19.3</v>
      </c>
      <c r="N928" s="35"/>
      <c r="O928" s="39">
        <f t="shared" si="1199"/>
        <v>0</v>
      </c>
      <c r="P928" s="40">
        <f t="shared" si="1200"/>
        <v>0</v>
      </c>
      <c r="Q928" s="41">
        <f t="shared" si="1201"/>
        <v>0</v>
      </c>
      <c r="R928" s="42">
        <f t="shared" si="1202"/>
        <v>0</v>
      </c>
      <c r="S928" s="42">
        <f t="shared" si="1203"/>
        <v>0</v>
      </c>
      <c r="T928" s="43">
        <f t="shared" si="1204"/>
        <v>0</v>
      </c>
      <c r="U928" s="44">
        <f t="shared" si="1205"/>
        <v>0</v>
      </c>
      <c r="V928" s="48">
        <f t="shared" si="1206"/>
        <v>0</v>
      </c>
      <c r="W928" s="49">
        <f t="shared" si="1207"/>
        <v>0</v>
      </c>
      <c r="X928" s="35"/>
      <c r="Y928" s="12">
        <v>33.0</v>
      </c>
      <c r="Z928" s="39">
        <f t="shared" si="1208"/>
        <v>0</v>
      </c>
      <c r="AA928" s="40">
        <f t="shared" si="1209"/>
        <v>0</v>
      </c>
      <c r="AB928" s="41">
        <f t="shared" si="1210"/>
        <v>0</v>
      </c>
      <c r="AC928" s="42">
        <f t="shared" si="1211"/>
        <v>0</v>
      </c>
      <c r="AD928" s="42">
        <f t="shared" si="1212"/>
        <v>0</v>
      </c>
      <c r="AE928" s="43">
        <f t="shared" si="1213"/>
        <v>0</v>
      </c>
      <c r="AF928" s="44">
        <f t="shared" si="1214"/>
        <v>0</v>
      </c>
      <c r="AG928" s="48">
        <f t="shared" si="1215"/>
        <v>0</v>
      </c>
      <c r="AH928" s="49">
        <f t="shared" si="1216"/>
        <v>0</v>
      </c>
    </row>
    <row r="929" ht="13.5" customHeight="1">
      <c r="A929" s="60" t="s">
        <v>90</v>
      </c>
      <c r="B929" s="61">
        <f>SUM(B918:B928)</f>
        <v>37.42</v>
      </c>
      <c r="C929" s="60"/>
      <c r="D929" s="60"/>
      <c r="E929" s="60"/>
      <c r="F929" s="60"/>
      <c r="G929" s="60"/>
      <c r="H929" s="60"/>
      <c r="I929" s="60"/>
      <c r="J929" s="60"/>
      <c r="K929" s="60"/>
      <c r="L929" s="60"/>
      <c r="M929" s="60"/>
      <c r="N929" s="60"/>
      <c r="O929" s="61">
        <f t="shared" ref="O929:W929" si="1217">SUM(O918:O928)</f>
        <v>0.01332626495</v>
      </c>
      <c r="P929" s="61">
        <f t="shared" si="1217"/>
        <v>0.01497176312</v>
      </c>
      <c r="Q929" s="61">
        <f t="shared" si="1217"/>
        <v>0.03414729377</v>
      </c>
      <c r="R929" s="61">
        <f t="shared" si="1217"/>
        <v>19044.6831</v>
      </c>
      <c r="S929" s="61">
        <f t="shared" si="1217"/>
        <v>352670.2088</v>
      </c>
      <c r="T929" s="61">
        <f t="shared" si="1217"/>
        <v>24895992.44</v>
      </c>
      <c r="U929" s="61">
        <f t="shared" si="1217"/>
        <v>31084.13041</v>
      </c>
      <c r="V929" s="61">
        <f t="shared" si="1217"/>
        <v>205245.5371</v>
      </c>
      <c r="W929" s="61">
        <f t="shared" si="1217"/>
        <v>460616.434</v>
      </c>
      <c r="X929" s="60"/>
      <c r="Y929" s="35"/>
      <c r="Z929" s="61">
        <f t="shared" ref="Z929:AH929" si="1218">SUM(Z918:Z928)</f>
        <v>16.65783119</v>
      </c>
      <c r="AA929" s="61">
        <f t="shared" si="1218"/>
        <v>18.7147039</v>
      </c>
      <c r="AB929" s="61">
        <f t="shared" si="1218"/>
        <v>42.68411721</v>
      </c>
      <c r="AC929" s="61">
        <f t="shared" si="1218"/>
        <v>23805853.88</v>
      </c>
      <c r="AD929" s="61">
        <f t="shared" si="1218"/>
        <v>440837761</v>
      </c>
      <c r="AE929" s="61">
        <f t="shared" si="1218"/>
        <v>31119990554</v>
      </c>
      <c r="AF929" s="61">
        <f t="shared" si="1218"/>
        <v>38855163.01</v>
      </c>
      <c r="AG929" s="61">
        <f t="shared" si="1218"/>
        <v>256556921.4</v>
      </c>
      <c r="AH929" s="61">
        <f t="shared" si="1218"/>
        <v>575770542.5</v>
      </c>
    </row>
    <row r="930" ht="13.5" customHeight="1">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c r="AA930" s="35"/>
      <c r="AB930" s="35"/>
      <c r="AC930" s="35"/>
      <c r="AD930" s="35"/>
      <c r="AE930" s="35"/>
      <c r="AF930" s="35"/>
      <c r="AG930" s="35"/>
      <c r="AH930" s="35"/>
    </row>
    <row r="931" ht="13.5" customHeight="1">
      <c r="A931" s="64" t="s">
        <v>144</v>
      </c>
      <c r="B931" s="35"/>
      <c r="C931" s="12"/>
      <c r="D931" s="12"/>
      <c r="E931" s="35"/>
      <c r="F931" s="35"/>
      <c r="G931" s="35"/>
      <c r="H931" s="35"/>
      <c r="I931" s="35"/>
      <c r="J931" s="35"/>
      <c r="K931" s="35"/>
      <c r="L931" s="35"/>
      <c r="M931" s="35"/>
      <c r="N931" s="35"/>
      <c r="O931" s="35"/>
      <c r="P931" s="35"/>
      <c r="Q931" s="35"/>
      <c r="R931" s="35"/>
      <c r="S931" s="35"/>
      <c r="T931" s="35"/>
      <c r="U931" s="35"/>
      <c r="V931" s="35"/>
      <c r="W931" s="35"/>
      <c r="X931" s="35"/>
      <c r="Y931" s="35"/>
      <c r="Z931" s="35"/>
      <c r="AA931" s="35"/>
      <c r="AB931" s="35"/>
      <c r="AC931" s="35"/>
      <c r="AD931" s="35"/>
      <c r="AE931" s="35"/>
      <c r="AF931" s="35"/>
      <c r="AG931" s="35"/>
      <c r="AH931" s="35"/>
    </row>
    <row r="932" ht="13.5" customHeight="1">
      <c r="A932" s="12" t="s">
        <v>105</v>
      </c>
      <c r="C932" s="12"/>
      <c r="D932" s="12"/>
      <c r="E932" s="36" t="s">
        <v>129</v>
      </c>
      <c r="F932" s="3"/>
      <c r="G932" s="4"/>
      <c r="H932" s="37" t="s">
        <v>130</v>
      </c>
      <c r="I932" s="3"/>
      <c r="J932" s="4"/>
      <c r="K932" s="38" t="s">
        <v>131</v>
      </c>
      <c r="L932" s="3"/>
      <c r="M932" s="4"/>
      <c r="N932" s="35"/>
      <c r="O932" s="36" t="s">
        <v>110</v>
      </c>
      <c r="P932" s="3"/>
      <c r="Q932" s="4"/>
      <c r="R932" s="37" t="s">
        <v>111</v>
      </c>
      <c r="S932" s="3"/>
      <c r="T932" s="4"/>
      <c r="U932" s="38" t="s">
        <v>112</v>
      </c>
      <c r="V932" s="3"/>
      <c r="W932" s="4"/>
      <c r="X932" s="35"/>
      <c r="Y932" s="35"/>
      <c r="Z932" s="36" t="s">
        <v>110</v>
      </c>
      <c r="AA932" s="3"/>
      <c r="AB932" s="4"/>
      <c r="AC932" s="37" t="s">
        <v>111</v>
      </c>
      <c r="AD932" s="3"/>
      <c r="AE932" s="4"/>
      <c r="AF932" s="38" t="s">
        <v>112</v>
      </c>
      <c r="AG932" s="3"/>
      <c r="AH932" s="4"/>
    </row>
    <row r="933" ht="13.5" customHeight="1">
      <c r="A933" s="12" t="s">
        <v>94</v>
      </c>
      <c r="B933" s="12" t="s">
        <v>114</v>
      </c>
      <c r="C933" s="12" t="s">
        <v>115</v>
      </c>
      <c r="D933" s="12"/>
      <c r="E933" s="39" t="s">
        <v>12</v>
      </c>
      <c r="F933" s="40" t="s">
        <v>13</v>
      </c>
      <c r="G933" s="41" t="s">
        <v>14</v>
      </c>
      <c r="H933" s="42" t="s">
        <v>12</v>
      </c>
      <c r="I933" s="42" t="s">
        <v>13</v>
      </c>
      <c r="J933" s="43" t="s">
        <v>14</v>
      </c>
      <c r="K933" s="44" t="s">
        <v>12</v>
      </c>
      <c r="L933" s="45" t="s">
        <v>116</v>
      </c>
      <c r="M933" s="46" t="s">
        <v>14</v>
      </c>
      <c r="N933" s="35"/>
      <c r="O933" s="39" t="s">
        <v>12</v>
      </c>
      <c r="P933" s="40" t="s">
        <v>13</v>
      </c>
      <c r="Q933" s="41" t="s">
        <v>14</v>
      </c>
      <c r="R933" s="42" t="s">
        <v>12</v>
      </c>
      <c r="S933" s="42" t="s">
        <v>13</v>
      </c>
      <c r="T933" s="43" t="s">
        <v>14</v>
      </c>
      <c r="U933" s="44" t="s">
        <v>12</v>
      </c>
      <c r="V933" s="45" t="s">
        <v>116</v>
      </c>
      <c r="W933" s="46" t="s">
        <v>14</v>
      </c>
      <c r="X933" s="35"/>
      <c r="Y933" s="35"/>
      <c r="Z933" s="39" t="s">
        <v>12</v>
      </c>
      <c r="AA933" s="40" t="s">
        <v>13</v>
      </c>
      <c r="AB933" s="41" t="s">
        <v>14</v>
      </c>
      <c r="AC933" s="42" t="s">
        <v>12</v>
      </c>
      <c r="AD933" s="42" t="s">
        <v>13</v>
      </c>
      <c r="AE933" s="43" t="s">
        <v>14</v>
      </c>
      <c r="AF933" s="44" t="s">
        <v>12</v>
      </c>
      <c r="AG933" s="45" t="s">
        <v>116</v>
      </c>
      <c r="AH933" s="46" t="s">
        <v>14</v>
      </c>
    </row>
    <row r="934" ht="13.5" customHeight="1">
      <c r="A934" s="47" t="s">
        <v>117</v>
      </c>
      <c r="B934" s="51">
        <v>23.285</v>
      </c>
      <c r="C934" s="12">
        <f t="shared" ref="C934:C944" si="1219">B934/$B$945</f>
        <v>0.03874872488</v>
      </c>
      <c r="D934" s="12">
        <v>0.0132</v>
      </c>
      <c r="E934" s="39">
        <v>740.0</v>
      </c>
      <c r="F934" s="40">
        <v>820.0</v>
      </c>
      <c r="G934" s="41">
        <v>910.0</v>
      </c>
      <c r="H934" s="42">
        <v>0.079</v>
      </c>
      <c r="I934" s="42">
        <v>1.1480588235000002</v>
      </c>
      <c r="J934" s="43">
        <v>3.654</v>
      </c>
      <c r="K934" s="44">
        <v>0.2</v>
      </c>
      <c r="L934" s="48">
        <v>5.0</v>
      </c>
      <c r="M934" s="49">
        <v>15.0</v>
      </c>
      <c r="N934" s="35"/>
      <c r="O934" s="39">
        <f t="shared" ref="O934:O944" si="1220">C934*D934*E934*10^(-3)</f>
        <v>0.0003784975446</v>
      </c>
      <c r="P934" s="40">
        <f t="shared" ref="P934:P944" si="1221">C934*D934*F934*10^(-3)</f>
        <v>0.0004194161981</v>
      </c>
      <c r="Q934" s="41">
        <f t="shared" ref="Q934:Q944" si="1222">C934*D934*G934*10^(-3)</f>
        <v>0.0004654496832</v>
      </c>
      <c r="R934" s="42">
        <f t="shared" ref="R934:R944" si="1223">(C934*D934*H934*3.6*10^(-3))*10^(9)</f>
        <v>145.4658131</v>
      </c>
      <c r="S934" s="42">
        <f t="shared" ref="S934:S944" si="1224">(C934*D934*I934*3.6*10^(-3))*10^(9)</f>
        <v>2113.965952</v>
      </c>
      <c r="T934" s="43">
        <f t="shared" ref="T934:T944" si="1225">(C934*D934*J934*3.6*10^(-3))*10^(9)</f>
        <v>6728.25419</v>
      </c>
      <c r="U934" s="44">
        <f t="shared" ref="U934:U944" si="1226">C934*D934*10^(-3)*K934*10^9</f>
        <v>102.2966337</v>
      </c>
      <c r="V934" s="48">
        <f t="shared" ref="V934:V944" si="1227">C934*D934*10^(-3)*L934*10^9</f>
        <v>2557.415842</v>
      </c>
      <c r="W934" s="49">
        <f t="shared" ref="W934:W944" si="1228">C934*D934*10^(-3)*M934*10^9</f>
        <v>7672.247526</v>
      </c>
      <c r="X934" s="35"/>
      <c r="Y934" s="12">
        <v>538.4</v>
      </c>
      <c r="Z934" s="39">
        <f t="shared" ref="Z934:Z944" si="1229">C934*Y934*E934*10^(-3)</f>
        <v>15.43811197</v>
      </c>
      <c r="AA934" s="40">
        <f t="shared" ref="AA934:AA944" si="1230">C934*Y934*F934*10^(-3)</f>
        <v>17.10709705</v>
      </c>
      <c r="AB934" s="41">
        <f t="shared" ref="AB934:AB944" si="1231">C934*Y934*G934*10^(-3)</f>
        <v>18.98470526</v>
      </c>
      <c r="AC934" s="42">
        <f t="shared" ref="AC934:AC944" si="1232">(C934*Y934*H934*3.6*10^(-3))*10^(9)</f>
        <v>5933241.952</v>
      </c>
      <c r="AD934" s="42">
        <f t="shared" ref="AD934:AD944" si="1233">(C934*Y934*I934*3.6*10^(-3))*10^(9)</f>
        <v>86224187.03</v>
      </c>
      <c r="AE934" s="43">
        <f t="shared" ref="AE934:AE944" si="1234">(C934*Y934*J934*3.6*10^(-3))*10^(9)</f>
        <v>274431216.4</v>
      </c>
      <c r="AF934" s="44">
        <f t="shared" ref="AF934:AF944" si="1235">C934*Y934*10^(-3)*K934*10^9</f>
        <v>4172462.695</v>
      </c>
      <c r="AG934" s="48">
        <f t="shared" ref="AG934:AG944" si="1236">C934*Y934*10^(-3)*L934*10^9</f>
        <v>104311567.4</v>
      </c>
      <c r="AH934" s="49">
        <f t="shared" ref="AH934:AH944" si="1237">C934*Y934*10^(-3)*M934*10^9</f>
        <v>312934702.1</v>
      </c>
    </row>
    <row r="935" ht="13.5" customHeight="1">
      <c r="A935" s="47" t="s">
        <v>118</v>
      </c>
      <c r="B935" s="51">
        <v>12.525</v>
      </c>
      <c r="C935" s="12">
        <f t="shared" si="1219"/>
        <v>0.02084293662</v>
      </c>
      <c r="D935" s="12">
        <v>0.0132</v>
      </c>
      <c r="E935" s="39">
        <v>657.0</v>
      </c>
      <c r="F935" s="40">
        <v>702.0</v>
      </c>
      <c r="G935" s="41">
        <v>866.0</v>
      </c>
      <c r="H935" s="42">
        <v>0.214</v>
      </c>
      <c r="I935" s="42">
        <v>0.82</v>
      </c>
      <c r="J935" s="43">
        <v>2.7439999999999998</v>
      </c>
      <c r="K935" s="44">
        <v>0.1</v>
      </c>
      <c r="L935" s="45">
        <v>0.4</v>
      </c>
      <c r="M935" s="46">
        <v>0.6</v>
      </c>
      <c r="N935" s="35"/>
      <c r="O935" s="39">
        <f t="shared" si="1220"/>
        <v>0.0001807582835</v>
      </c>
      <c r="P935" s="40">
        <f t="shared" si="1221"/>
        <v>0.0001931389879</v>
      </c>
      <c r="Q935" s="41">
        <f t="shared" si="1222"/>
        <v>0.000238259777</v>
      </c>
      <c r="R935" s="42">
        <f t="shared" si="1223"/>
        <v>211.9576585</v>
      </c>
      <c r="S935" s="42">
        <f t="shared" si="1224"/>
        <v>812.1742053</v>
      </c>
      <c r="T935" s="43">
        <f t="shared" si="1225"/>
        <v>2717.812219</v>
      </c>
      <c r="U935" s="44">
        <f t="shared" si="1226"/>
        <v>27.51267633</v>
      </c>
      <c r="V935" s="48">
        <f t="shared" si="1227"/>
        <v>110.0507053</v>
      </c>
      <c r="W935" s="49">
        <f t="shared" si="1228"/>
        <v>165.076058</v>
      </c>
      <c r="X935" s="35"/>
      <c r="Y935" s="12">
        <v>538.4</v>
      </c>
      <c r="Z935" s="39">
        <f t="shared" si="1229"/>
        <v>7.372746958</v>
      </c>
      <c r="AA935" s="40">
        <f t="shared" si="1230"/>
        <v>7.877729626</v>
      </c>
      <c r="AB935" s="41">
        <f t="shared" si="1231"/>
        <v>9.718110906</v>
      </c>
      <c r="AC935" s="42">
        <f t="shared" si="1232"/>
        <v>8645303.282</v>
      </c>
      <c r="AD935" s="42">
        <f t="shared" si="1233"/>
        <v>33126863.04</v>
      </c>
      <c r="AE935" s="43">
        <f t="shared" si="1234"/>
        <v>110853795.4</v>
      </c>
      <c r="AF935" s="44">
        <f t="shared" si="1235"/>
        <v>1122183.707</v>
      </c>
      <c r="AG935" s="48">
        <f t="shared" si="1236"/>
        <v>4488734.83</v>
      </c>
      <c r="AH935" s="49">
        <f t="shared" si="1237"/>
        <v>6733102.244</v>
      </c>
    </row>
    <row r="936" ht="13.5" customHeight="1">
      <c r="A936" s="47" t="s">
        <v>119</v>
      </c>
      <c r="B936" s="51">
        <v>54.622</v>
      </c>
      <c r="C936" s="12">
        <f t="shared" si="1219"/>
        <v>0.09089683703</v>
      </c>
      <c r="D936" s="12">
        <v>0.0132</v>
      </c>
      <c r="E936" s="39">
        <v>410.0</v>
      </c>
      <c r="F936" s="40">
        <v>490.0</v>
      </c>
      <c r="G936" s="41">
        <v>650.0</v>
      </c>
      <c r="H936" s="42">
        <v>0.076</v>
      </c>
      <c r="I936" s="42">
        <v>0.5820000000000001</v>
      </c>
      <c r="J936" s="43">
        <v>2.794</v>
      </c>
      <c r="K936" s="44">
        <v>0.1</v>
      </c>
      <c r="L936" s="45">
        <v>0.2</v>
      </c>
      <c r="M936" s="46">
        <v>1.0</v>
      </c>
      <c r="N936" s="35"/>
      <c r="O936" s="39">
        <f t="shared" si="1220"/>
        <v>0.000491933682</v>
      </c>
      <c r="P936" s="40">
        <f t="shared" si="1221"/>
        <v>0.0005879207419</v>
      </c>
      <c r="Q936" s="41">
        <f t="shared" si="1222"/>
        <v>0.0007798948617</v>
      </c>
      <c r="R936" s="42">
        <f t="shared" si="1223"/>
        <v>328.2757449</v>
      </c>
      <c r="S936" s="42">
        <f t="shared" si="1224"/>
        <v>2513.901099</v>
      </c>
      <c r="T936" s="43">
        <f t="shared" si="1225"/>
        <v>12068.45304</v>
      </c>
      <c r="U936" s="44">
        <f t="shared" si="1226"/>
        <v>119.9838249</v>
      </c>
      <c r="V936" s="48">
        <f t="shared" si="1227"/>
        <v>239.9676498</v>
      </c>
      <c r="W936" s="49">
        <f t="shared" si="1228"/>
        <v>1199.838249</v>
      </c>
      <c r="X936" s="35"/>
      <c r="Y936" s="12">
        <v>538.4</v>
      </c>
      <c r="Z936" s="39">
        <f t="shared" si="1229"/>
        <v>20.06493139</v>
      </c>
      <c r="AA936" s="40">
        <f t="shared" si="1230"/>
        <v>23.98003996</v>
      </c>
      <c r="AB936" s="41">
        <f t="shared" si="1231"/>
        <v>31.81025709</v>
      </c>
      <c r="AC936" s="42">
        <f t="shared" si="1232"/>
        <v>13389671.29</v>
      </c>
      <c r="AD936" s="42">
        <f t="shared" si="1233"/>
        <v>102536693.3</v>
      </c>
      <c r="AE936" s="43">
        <f t="shared" si="1234"/>
        <v>492246599.8</v>
      </c>
      <c r="AF936" s="44">
        <f t="shared" si="1235"/>
        <v>4893885.706</v>
      </c>
      <c r="AG936" s="48">
        <f t="shared" si="1236"/>
        <v>9787771.412</v>
      </c>
      <c r="AH936" s="49">
        <f t="shared" si="1237"/>
        <v>48938857.06</v>
      </c>
    </row>
    <row r="937" ht="13.5" customHeight="1">
      <c r="A937" s="47" t="s">
        <v>120</v>
      </c>
      <c r="B937" s="51">
        <v>15.674</v>
      </c>
      <c r="C937" s="12">
        <f t="shared" si="1219"/>
        <v>0.02608320866</v>
      </c>
      <c r="D937" s="12">
        <v>0.0132</v>
      </c>
      <c r="E937" s="39">
        <v>3.7</v>
      </c>
      <c r="F937" s="40">
        <v>12.0</v>
      </c>
      <c r="G937" s="41">
        <v>110.0</v>
      </c>
      <c r="H937" s="42">
        <v>0.018</v>
      </c>
      <c r="I937" s="42">
        <v>0.2478118532</v>
      </c>
      <c r="J937" s="43">
        <v>3.004</v>
      </c>
      <c r="K937" s="44">
        <v>0.1</v>
      </c>
      <c r="L937" s="45">
        <v>0.1</v>
      </c>
      <c r="M937" s="46">
        <v>1.0</v>
      </c>
      <c r="N937" s="35"/>
      <c r="O937" s="39">
        <f t="shared" si="1220"/>
        <v>0.000001273903911</v>
      </c>
      <c r="P937" s="40">
        <f t="shared" si="1221"/>
        <v>0.000004131580252</v>
      </c>
      <c r="Q937" s="41">
        <f t="shared" si="1222"/>
        <v>0.00003787281898</v>
      </c>
      <c r="R937" s="42">
        <f t="shared" si="1223"/>
        <v>22.31053336</v>
      </c>
      <c r="S937" s="42">
        <f t="shared" si="1224"/>
        <v>307.1563677</v>
      </c>
      <c r="T937" s="43">
        <f t="shared" si="1225"/>
        <v>3723.380123</v>
      </c>
      <c r="U937" s="44">
        <f t="shared" si="1226"/>
        <v>34.42983544</v>
      </c>
      <c r="V937" s="48">
        <f t="shared" si="1227"/>
        <v>34.42983544</v>
      </c>
      <c r="W937" s="49">
        <f t="shared" si="1228"/>
        <v>344.2983544</v>
      </c>
      <c r="X937" s="35"/>
      <c r="Y937" s="12">
        <v>538.4</v>
      </c>
      <c r="Z937" s="39">
        <f t="shared" si="1229"/>
        <v>0.05195983832</v>
      </c>
      <c r="AA937" s="40">
        <f t="shared" si="1230"/>
        <v>0.1685183945</v>
      </c>
      <c r="AB937" s="41">
        <f t="shared" si="1231"/>
        <v>1.54475195</v>
      </c>
      <c r="AC937" s="42">
        <f t="shared" si="1232"/>
        <v>909999.3305</v>
      </c>
      <c r="AD937" s="42">
        <f t="shared" si="1233"/>
        <v>12528256.69</v>
      </c>
      <c r="AE937" s="43">
        <f t="shared" si="1234"/>
        <v>151868777.2</v>
      </c>
      <c r="AF937" s="44">
        <f t="shared" si="1235"/>
        <v>1404319.954</v>
      </c>
      <c r="AG937" s="48">
        <f t="shared" si="1236"/>
        <v>1404319.954</v>
      </c>
      <c r="AH937" s="49">
        <f t="shared" si="1237"/>
        <v>14043199.54</v>
      </c>
    </row>
    <row r="938" ht="13.5" customHeight="1">
      <c r="A938" s="47" t="s">
        <v>121</v>
      </c>
      <c r="B938" s="51">
        <v>388.971</v>
      </c>
      <c r="C938" s="12">
        <f t="shared" si="1219"/>
        <v>0.6472892534</v>
      </c>
      <c r="D938" s="12">
        <v>0.0132</v>
      </c>
      <c r="E938" s="39">
        <v>1.0</v>
      </c>
      <c r="F938" s="40">
        <v>24.0</v>
      </c>
      <c r="G938" s="41">
        <v>2200.0</v>
      </c>
      <c r="H938" s="42">
        <v>0.3</v>
      </c>
      <c r="I938" s="42">
        <v>9.305266939500001</v>
      </c>
      <c r="J938" s="43">
        <v>851.554</v>
      </c>
      <c r="K938" s="44">
        <v>3.3</v>
      </c>
      <c r="L938" s="48">
        <v>10.0</v>
      </c>
      <c r="M938" s="49">
        <v>16.9</v>
      </c>
      <c r="N938" s="35"/>
      <c r="O938" s="39">
        <f t="shared" si="1220"/>
        <v>0.000008544218144</v>
      </c>
      <c r="P938" s="40">
        <f t="shared" si="1221"/>
        <v>0.0002050612355</v>
      </c>
      <c r="Q938" s="41">
        <f t="shared" si="1222"/>
        <v>0.01879727992</v>
      </c>
      <c r="R938" s="42">
        <f t="shared" si="1223"/>
        <v>9227.755596</v>
      </c>
      <c r="S938" s="42">
        <f t="shared" si="1224"/>
        <v>286222.4302</v>
      </c>
      <c r="T938" s="43">
        <f t="shared" si="1225"/>
        <v>26193107.3</v>
      </c>
      <c r="U938" s="44">
        <f t="shared" si="1226"/>
        <v>28195.91988</v>
      </c>
      <c r="V938" s="48">
        <f t="shared" si="1227"/>
        <v>85442.18144</v>
      </c>
      <c r="W938" s="49">
        <f t="shared" si="1228"/>
        <v>144397.2866</v>
      </c>
      <c r="X938" s="35"/>
      <c r="Y938" s="12">
        <v>538.4</v>
      </c>
      <c r="Z938" s="39">
        <f t="shared" si="1229"/>
        <v>0.348500534</v>
      </c>
      <c r="AA938" s="40">
        <f t="shared" si="1230"/>
        <v>8.364012816</v>
      </c>
      <c r="AB938" s="41">
        <f t="shared" si="1231"/>
        <v>766.7011748</v>
      </c>
      <c r="AC938" s="42">
        <f t="shared" si="1232"/>
        <v>376380576.7</v>
      </c>
      <c r="AD938" s="42">
        <f t="shared" si="1233"/>
        <v>11674405791</v>
      </c>
      <c r="AE938" s="43">
        <f t="shared" si="1234"/>
        <v>1068361285464</v>
      </c>
      <c r="AF938" s="44">
        <f t="shared" si="1235"/>
        <v>1150051762</v>
      </c>
      <c r="AG938" s="48">
        <f t="shared" si="1236"/>
        <v>3485005340</v>
      </c>
      <c r="AH938" s="49">
        <f t="shared" si="1237"/>
        <v>5889659025</v>
      </c>
    </row>
    <row r="939" ht="13.5" customHeight="1">
      <c r="A939" s="47" t="s">
        <v>122</v>
      </c>
      <c r="B939" s="51">
        <v>53.91</v>
      </c>
      <c r="C939" s="12">
        <f t="shared" si="1219"/>
        <v>0.08971199305</v>
      </c>
      <c r="D939" s="12">
        <v>0.0132</v>
      </c>
      <c r="E939" s="39">
        <v>130.0</v>
      </c>
      <c r="F939" s="40">
        <v>230.0</v>
      </c>
      <c r="G939" s="50">
        <v>420.0</v>
      </c>
      <c r="H939" s="42">
        <v>20.0</v>
      </c>
      <c r="I939" s="42">
        <v>35.2904137931</v>
      </c>
      <c r="J939" s="43">
        <v>65.554</v>
      </c>
      <c r="K939" s="44">
        <v>13.0</v>
      </c>
      <c r="L939" s="48">
        <v>500.0</v>
      </c>
      <c r="M939" s="49">
        <v>810.0</v>
      </c>
      <c r="N939" s="35"/>
      <c r="O939" s="39">
        <f t="shared" si="1220"/>
        <v>0.0001539457801</v>
      </c>
      <c r="P939" s="40">
        <f t="shared" si="1221"/>
        <v>0.0002723656109</v>
      </c>
      <c r="Q939" s="41">
        <f t="shared" si="1222"/>
        <v>0.0004973632895</v>
      </c>
      <c r="R939" s="42">
        <f t="shared" si="1223"/>
        <v>85262.2782</v>
      </c>
      <c r="S939" s="42">
        <f t="shared" si="1224"/>
        <v>150447.0539</v>
      </c>
      <c r="T939" s="43">
        <f t="shared" si="1225"/>
        <v>279464.1692</v>
      </c>
      <c r="U939" s="44">
        <f t="shared" si="1226"/>
        <v>15394.57801</v>
      </c>
      <c r="V939" s="48">
        <f t="shared" si="1227"/>
        <v>592099.1541</v>
      </c>
      <c r="W939" s="49">
        <f t="shared" si="1228"/>
        <v>959200.6297</v>
      </c>
      <c r="X939" s="35"/>
      <c r="Y939" s="12">
        <v>538.4</v>
      </c>
      <c r="Z939" s="39">
        <f t="shared" si="1229"/>
        <v>6.279121818</v>
      </c>
      <c r="AA939" s="40">
        <f t="shared" si="1230"/>
        <v>11.10921552</v>
      </c>
      <c r="AB939" s="41">
        <f t="shared" si="1231"/>
        <v>20.28639356</v>
      </c>
      <c r="AC939" s="42">
        <f t="shared" si="1232"/>
        <v>3477667468</v>
      </c>
      <c r="AD939" s="42">
        <f t="shared" si="1233"/>
        <v>6136416199</v>
      </c>
      <c r="AE939" s="43">
        <f t="shared" si="1234"/>
        <v>11398750661</v>
      </c>
      <c r="AF939" s="44">
        <f t="shared" si="1235"/>
        <v>627912181.8</v>
      </c>
      <c r="AG939" s="48">
        <f t="shared" si="1236"/>
        <v>24150468529</v>
      </c>
      <c r="AH939" s="49">
        <f t="shared" si="1237"/>
        <v>39123759017</v>
      </c>
    </row>
    <row r="940" ht="13.5" customHeight="1">
      <c r="A940" s="32" t="s">
        <v>123</v>
      </c>
      <c r="B940" s="51">
        <v>0.0</v>
      </c>
      <c r="C940" s="12">
        <f t="shared" si="1219"/>
        <v>0</v>
      </c>
      <c r="D940" s="12">
        <v>0.0132</v>
      </c>
      <c r="E940" s="39">
        <v>7.0</v>
      </c>
      <c r="F940" s="40">
        <v>11.0</v>
      </c>
      <c r="G940" s="41">
        <v>56.0</v>
      </c>
      <c r="H940" s="42">
        <v>2.0E-4</v>
      </c>
      <c r="I940" s="42">
        <v>0.11828163270000001</v>
      </c>
      <c r="J940" s="43">
        <v>1.5552000000000001</v>
      </c>
      <c r="K940" s="44">
        <v>0.3</v>
      </c>
      <c r="L940" s="48">
        <v>1.0</v>
      </c>
      <c r="M940" s="49">
        <v>1.3</v>
      </c>
      <c r="N940" s="35"/>
      <c r="O940" s="39">
        <f t="shared" si="1220"/>
        <v>0</v>
      </c>
      <c r="P940" s="40">
        <f t="shared" si="1221"/>
        <v>0</v>
      </c>
      <c r="Q940" s="41">
        <f t="shared" si="1222"/>
        <v>0</v>
      </c>
      <c r="R940" s="42">
        <f t="shared" si="1223"/>
        <v>0</v>
      </c>
      <c r="S940" s="42">
        <f t="shared" si="1224"/>
        <v>0</v>
      </c>
      <c r="T940" s="43">
        <f t="shared" si="1225"/>
        <v>0</v>
      </c>
      <c r="U940" s="44">
        <f t="shared" si="1226"/>
        <v>0</v>
      </c>
      <c r="V940" s="48">
        <f t="shared" si="1227"/>
        <v>0</v>
      </c>
      <c r="W940" s="49">
        <f t="shared" si="1228"/>
        <v>0</v>
      </c>
      <c r="X940" s="35"/>
      <c r="Y940" s="12">
        <v>538.4</v>
      </c>
      <c r="Z940" s="39">
        <f t="shared" si="1229"/>
        <v>0</v>
      </c>
      <c r="AA940" s="40">
        <f t="shared" si="1230"/>
        <v>0</v>
      </c>
      <c r="AB940" s="41">
        <f t="shared" si="1231"/>
        <v>0</v>
      </c>
      <c r="AC940" s="42">
        <f t="shared" si="1232"/>
        <v>0</v>
      </c>
      <c r="AD940" s="42">
        <f t="shared" si="1233"/>
        <v>0</v>
      </c>
      <c r="AE940" s="43">
        <f t="shared" si="1234"/>
        <v>0</v>
      </c>
      <c r="AF940" s="44">
        <f t="shared" si="1235"/>
        <v>0</v>
      </c>
      <c r="AG940" s="48">
        <f t="shared" si="1236"/>
        <v>0</v>
      </c>
      <c r="AH940" s="49">
        <f t="shared" si="1237"/>
        <v>0</v>
      </c>
    </row>
    <row r="941" ht="13.5" customHeight="1">
      <c r="A941" s="32" t="s">
        <v>124</v>
      </c>
      <c r="B941" s="51">
        <v>48.475</v>
      </c>
      <c r="C941" s="12">
        <f t="shared" si="1219"/>
        <v>0.08066757305</v>
      </c>
      <c r="D941" s="12">
        <v>0.0132</v>
      </c>
      <c r="E941" s="39">
        <v>8.0</v>
      </c>
      <c r="F941" s="40">
        <v>12.0</v>
      </c>
      <c r="G941" s="41">
        <v>35.0</v>
      </c>
      <c r="H941" s="42">
        <v>2.0E-4</v>
      </c>
      <c r="I941" s="42">
        <v>0.11834814810000001</v>
      </c>
      <c r="J941" s="43">
        <v>1.5552000000000001</v>
      </c>
      <c r="K941" s="44">
        <v>0.3</v>
      </c>
      <c r="L941" s="48">
        <v>1.0</v>
      </c>
      <c r="M941" s="49">
        <v>1.3</v>
      </c>
      <c r="N941" s="35"/>
      <c r="O941" s="39">
        <f t="shared" si="1220"/>
        <v>0.000008518495714</v>
      </c>
      <c r="P941" s="40">
        <f t="shared" si="1221"/>
        <v>0.00001277774357</v>
      </c>
      <c r="Q941" s="41">
        <f t="shared" si="1222"/>
        <v>0.00003726841875</v>
      </c>
      <c r="R941" s="42">
        <f t="shared" si="1223"/>
        <v>0.7666646143</v>
      </c>
      <c r="S941" s="42">
        <f t="shared" si="1224"/>
        <v>453.6666866</v>
      </c>
      <c r="T941" s="43">
        <f t="shared" si="1225"/>
        <v>5961.584041</v>
      </c>
      <c r="U941" s="44">
        <f t="shared" si="1226"/>
        <v>319.4435893</v>
      </c>
      <c r="V941" s="48">
        <f t="shared" si="1227"/>
        <v>1064.811964</v>
      </c>
      <c r="W941" s="49">
        <f t="shared" si="1228"/>
        <v>1384.255554</v>
      </c>
      <c r="X941" s="35"/>
      <c r="Y941" s="12">
        <v>538.4</v>
      </c>
      <c r="Z941" s="39">
        <f t="shared" si="1229"/>
        <v>0.3474513706</v>
      </c>
      <c r="AA941" s="40">
        <f t="shared" si="1230"/>
        <v>0.521177056</v>
      </c>
      <c r="AB941" s="41">
        <f t="shared" si="1231"/>
        <v>1.520099747</v>
      </c>
      <c r="AC941" s="42">
        <f t="shared" si="1232"/>
        <v>31270.62336</v>
      </c>
      <c r="AD941" s="42">
        <f t="shared" si="1233"/>
        <v>18504101.82</v>
      </c>
      <c r="AE941" s="43">
        <f t="shared" si="1234"/>
        <v>243160367.2</v>
      </c>
      <c r="AF941" s="44">
        <f t="shared" si="1235"/>
        <v>13029426.4</v>
      </c>
      <c r="AG941" s="48">
        <f t="shared" si="1236"/>
        <v>43431421.33</v>
      </c>
      <c r="AH941" s="49">
        <f t="shared" si="1237"/>
        <v>56460847.73</v>
      </c>
    </row>
    <row r="942" ht="13.5" customHeight="1">
      <c r="A942" s="32" t="s">
        <v>125</v>
      </c>
      <c r="B942" s="51">
        <v>3.461</v>
      </c>
      <c r="C942" s="12">
        <f t="shared" si="1219"/>
        <v>0.005759473344</v>
      </c>
      <c r="D942" s="12">
        <v>0.0132</v>
      </c>
      <c r="E942" s="39">
        <v>18.0</v>
      </c>
      <c r="F942" s="40">
        <v>48.0</v>
      </c>
      <c r="G942" s="41">
        <v>180.0</v>
      </c>
      <c r="H942" s="42">
        <v>0.0064</v>
      </c>
      <c r="I942" s="42">
        <v>0.17932592590000002</v>
      </c>
      <c r="J942" s="43">
        <v>1.857</v>
      </c>
      <c r="K942" s="44">
        <v>0.3</v>
      </c>
      <c r="L942" s="45">
        <v>10.0</v>
      </c>
      <c r="M942" s="46">
        <v>15.0</v>
      </c>
      <c r="N942" s="35"/>
      <c r="O942" s="39">
        <f t="shared" si="1220"/>
        <v>0.000001368450866</v>
      </c>
      <c r="P942" s="40">
        <f t="shared" si="1221"/>
        <v>0.00000364920231</v>
      </c>
      <c r="Q942" s="41">
        <f t="shared" si="1222"/>
        <v>0.00001368450866</v>
      </c>
      <c r="R942" s="42">
        <f t="shared" si="1223"/>
        <v>1.751617109</v>
      </c>
      <c r="S942" s="42">
        <f t="shared" si="1224"/>
        <v>49.07974373</v>
      </c>
      <c r="T942" s="43">
        <f t="shared" si="1225"/>
        <v>508.2426518</v>
      </c>
      <c r="U942" s="44">
        <f t="shared" si="1226"/>
        <v>22.80751444</v>
      </c>
      <c r="V942" s="48">
        <f t="shared" si="1227"/>
        <v>760.2504813</v>
      </c>
      <c r="W942" s="49">
        <f t="shared" si="1228"/>
        <v>1140.375722</v>
      </c>
      <c r="X942" s="35"/>
      <c r="Y942" s="12">
        <v>538.4</v>
      </c>
      <c r="Z942" s="39">
        <f t="shared" si="1229"/>
        <v>0.05581620807</v>
      </c>
      <c r="AA942" s="40">
        <f t="shared" si="1230"/>
        <v>0.1488432215</v>
      </c>
      <c r="AB942" s="41">
        <f t="shared" si="1231"/>
        <v>0.5581620807</v>
      </c>
      <c r="AC942" s="42">
        <f t="shared" si="1232"/>
        <v>71444.74633</v>
      </c>
      <c r="AD942" s="42">
        <f t="shared" si="1233"/>
        <v>2001858.638</v>
      </c>
      <c r="AE942" s="43">
        <f t="shared" si="1234"/>
        <v>20730139.68</v>
      </c>
      <c r="AF942" s="44">
        <f t="shared" si="1235"/>
        <v>930270.1344</v>
      </c>
      <c r="AG942" s="48">
        <f t="shared" si="1236"/>
        <v>31009004.48</v>
      </c>
      <c r="AH942" s="49">
        <f t="shared" si="1237"/>
        <v>46513506.72</v>
      </c>
    </row>
    <row r="943" ht="13.5" customHeight="1">
      <c r="A943" s="32" t="s">
        <v>126</v>
      </c>
      <c r="B943" s="51">
        <v>0.0</v>
      </c>
      <c r="C943" s="12">
        <f t="shared" si="1219"/>
        <v>0</v>
      </c>
      <c r="D943" s="12">
        <v>0.0132</v>
      </c>
      <c r="E943" s="39">
        <v>6.0</v>
      </c>
      <c r="F943" s="40">
        <v>38.0</v>
      </c>
      <c r="G943" s="41">
        <v>79.0</v>
      </c>
      <c r="H943" s="42">
        <v>0.0073</v>
      </c>
      <c r="I943" s="42">
        <v>0.4548123288</v>
      </c>
      <c r="J943" s="43">
        <v>2.313</v>
      </c>
      <c r="K943" s="44">
        <v>0.3</v>
      </c>
      <c r="L943" s="45">
        <v>2.5</v>
      </c>
      <c r="M943" s="46">
        <v>5.1</v>
      </c>
      <c r="N943" s="35"/>
      <c r="O943" s="39">
        <f t="shared" si="1220"/>
        <v>0</v>
      </c>
      <c r="P943" s="40">
        <f t="shared" si="1221"/>
        <v>0</v>
      </c>
      <c r="Q943" s="41">
        <f t="shared" si="1222"/>
        <v>0</v>
      </c>
      <c r="R943" s="42">
        <f t="shared" si="1223"/>
        <v>0</v>
      </c>
      <c r="S943" s="42">
        <f t="shared" si="1224"/>
        <v>0</v>
      </c>
      <c r="T943" s="43">
        <f t="shared" si="1225"/>
        <v>0</v>
      </c>
      <c r="U943" s="44">
        <f t="shared" si="1226"/>
        <v>0</v>
      </c>
      <c r="V943" s="48">
        <f t="shared" si="1227"/>
        <v>0</v>
      </c>
      <c r="W943" s="49">
        <f t="shared" si="1228"/>
        <v>0</v>
      </c>
      <c r="X943" s="35"/>
      <c r="Y943" s="12">
        <v>538.4</v>
      </c>
      <c r="Z943" s="39">
        <f t="shared" si="1229"/>
        <v>0</v>
      </c>
      <c r="AA943" s="40">
        <f t="shared" si="1230"/>
        <v>0</v>
      </c>
      <c r="AB943" s="41">
        <f t="shared" si="1231"/>
        <v>0</v>
      </c>
      <c r="AC943" s="42">
        <f t="shared" si="1232"/>
        <v>0</v>
      </c>
      <c r="AD943" s="42">
        <f t="shared" si="1233"/>
        <v>0</v>
      </c>
      <c r="AE943" s="43">
        <f t="shared" si="1234"/>
        <v>0</v>
      </c>
      <c r="AF943" s="44">
        <f t="shared" si="1235"/>
        <v>0</v>
      </c>
      <c r="AG943" s="48">
        <f t="shared" si="1236"/>
        <v>0</v>
      </c>
      <c r="AH943" s="49">
        <f t="shared" si="1237"/>
        <v>0</v>
      </c>
    </row>
    <row r="944" ht="13.5" customHeight="1">
      <c r="A944" s="32" t="s">
        <v>127</v>
      </c>
      <c r="B944" s="51">
        <v>0.0</v>
      </c>
      <c r="C944" s="12">
        <f t="shared" si="1219"/>
        <v>0</v>
      </c>
      <c r="D944" s="12">
        <v>0.0132</v>
      </c>
      <c r="E944" s="52">
        <v>8.8</v>
      </c>
      <c r="F944" s="53">
        <v>27.0</v>
      </c>
      <c r="G944" s="54">
        <v>63.0</v>
      </c>
      <c r="H944" s="55">
        <v>0.118</v>
      </c>
      <c r="I944" s="55">
        <v>0.9284059041</v>
      </c>
      <c r="J944" s="56">
        <v>3.734</v>
      </c>
      <c r="K944" s="57">
        <v>7.8</v>
      </c>
      <c r="L944" s="58">
        <v>15.0</v>
      </c>
      <c r="M944" s="59">
        <v>19.3</v>
      </c>
      <c r="N944" s="35"/>
      <c r="O944" s="39">
        <f t="shared" si="1220"/>
        <v>0</v>
      </c>
      <c r="P944" s="40">
        <f t="shared" si="1221"/>
        <v>0</v>
      </c>
      <c r="Q944" s="41">
        <f t="shared" si="1222"/>
        <v>0</v>
      </c>
      <c r="R944" s="42">
        <f t="shared" si="1223"/>
        <v>0</v>
      </c>
      <c r="S944" s="42">
        <f t="shared" si="1224"/>
        <v>0</v>
      </c>
      <c r="T944" s="43">
        <f t="shared" si="1225"/>
        <v>0</v>
      </c>
      <c r="U944" s="44">
        <f t="shared" si="1226"/>
        <v>0</v>
      </c>
      <c r="V944" s="48">
        <f t="shared" si="1227"/>
        <v>0</v>
      </c>
      <c r="W944" s="49">
        <f t="shared" si="1228"/>
        <v>0</v>
      </c>
      <c r="X944" s="35"/>
      <c r="Y944" s="12">
        <v>538.4</v>
      </c>
      <c r="Z944" s="39">
        <f t="shared" si="1229"/>
        <v>0</v>
      </c>
      <c r="AA944" s="40">
        <f t="shared" si="1230"/>
        <v>0</v>
      </c>
      <c r="AB944" s="41">
        <f t="shared" si="1231"/>
        <v>0</v>
      </c>
      <c r="AC944" s="42">
        <f t="shared" si="1232"/>
        <v>0</v>
      </c>
      <c r="AD944" s="42">
        <f t="shared" si="1233"/>
        <v>0</v>
      </c>
      <c r="AE944" s="43">
        <f t="shared" si="1234"/>
        <v>0</v>
      </c>
      <c r="AF944" s="44">
        <f t="shared" si="1235"/>
        <v>0</v>
      </c>
      <c r="AG944" s="48">
        <f t="shared" si="1236"/>
        <v>0</v>
      </c>
      <c r="AH944" s="49">
        <f t="shared" si="1237"/>
        <v>0</v>
      </c>
    </row>
    <row r="945" ht="13.5" customHeight="1">
      <c r="A945" s="60" t="s">
        <v>90</v>
      </c>
      <c r="B945" s="61">
        <f>SUM(B934:B944)</f>
        <v>600.923</v>
      </c>
      <c r="C945" s="60"/>
      <c r="D945" s="60"/>
      <c r="E945" s="60"/>
      <c r="F945" s="60"/>
      <c r="G945" s="60"/>
      <c r="H945" s="60"/>
      <c r="I945" s="60"/>
      <c r="J945" s="60"/>
      <c r="K945" s="60"/>
      <c r="L945" s="60"/>
      <c r="M945" s="60"/>
      <c r="N945" s="60"/>
      <c r="O945" s="61">
        <f t="shared" ref="O945:W945" si="1238">SUM(O934:O944)</f>
        <v>0.001224840359</v>
      </c>
      <c r="P945" s="61">
        <f t="shared" si="1238"/>
        <v>0.0016984613</v>
      </c>
      <c r="Q945" s="61">
        <f t="shared" si="1238"/>
        <v>0.02086707328</v>
      </c>
      <c r="R945" s="61">
        <f t="shared" si="1238"/>
        <v>95200.56182</v>
      </c>
      <c r="S945" s="61">
        <f t="shared" si="1238"/>
        <v>442919.4282</v>
      </c>
      <c r="T945" s="61">
        <f t="shared" si="1238"/>
        <v>26504279.19</v>
      </c>
      <c r="U945" s="61">
        <f t="shared" si="1238"/>
        <v>44216.97196</v>
      </c>
      <c r="V945" s="61">
        <f t="shared" si="1238"/>
        <v>682308.2621</v>
      </c>
      <c r="W945" s="61">
        <f t="shared" si="1238"/>
        <v>1115504.008</v>
      </c>
      <c r="X945" s="60"/>
      <c r="Y945" s="35"/>
      <c r="Z945" s="61">
        <f t="shared" ref="Z945:AH945" si="1239">SUM(Z934:Z944)</f>
        <v>49.95864009</v>
      </c>
      <c r="AA945" s="61">
        <f t="shared" si="1239"/>
        <v>69.27663365</v>
      </c>
      <c r="AB945" s="61">
        <f t="shared" si="1239"/>
        <v>851.1236554</v>
      </c>
      <c r="AC945" s="61">
        <f t="shared" si="1239"/>
        <v>3883028976</v>
      </c>
      <c r="AD945" s="61">
        <f t="shared" si="1239"/>
        <v>18065743951</v>
      </c>
      <c r="AE945" s="61">
        <f t="shared" si="1239"/>
        <v>1081053327020</v>
      </c>
      <c r="AF945" s="61">
        <f t="shared" si="1239"/>
        <v>1803516493</v>
      </c>
      <c r="AG945" s="61">
        <f t="shared" si="1239"/>
        <v>27829906689</v>
      </c>
      <c r="AH945" s="61">
        <f t="shared" si="1239"/>
        <v>45499042258</v>
      </c>
    </row>
    <row r="946" ht="13.5" customHeight="1">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c r="AA946" s="35"/>
      <c r="AB946" s="35"/>
      <c r="AC946" s="35"/>
      <c r="AD946" s="35"/>
      <c r="AE946" s="35"/>
      <c r="AF946" s="35"/>
      <c r="AG946" s="35"/>
      <c r="AH946" s="35"/>
    </row>
    <row r="947" ht="13.5" customHeight="1">
      <c r="A947" s="64" t="s">
        <v>145</v>
      </c>
      <c r="B947" s="35"/>
      <c r="C947" s="12"/>
      <c r="D947" s="12"/>
      <c r="E947" s="35"/>
      <c r="F947" s="35"/>
      <c r="G947" s="35"/>
      <c r="H947" s="35"/>
      <c r="I947" s="35"/>
      <c r="J947" s="35"/>
      <c r="K947" s="35"/>
      <c r="L947" s="35"/>
      <c r="M947" s="35"/>
      <c r="N947" s="35"/>
      <c r="O947" s="35"/>
      <c r="P947" s="35"/>
      <c r="Q947" s="35"/>
      <c r="R947" s="35"/>
      <c r="S947" s="35"/>
      <c r="T947" s="35"/>
      <c r="U947" s="35"/>
      <c r="V947" s="35"/>
      <c r="W947" s="35"/>
      <c r="X947" s="35"/>
      <c r="Y947" s="35"/>
      <c r="Z947" s="35"/>
      <c r="AA947" s="35"/>
      <c r="AB947" s="35"/>
      <c r="AC947" s="35"/>
      <c r="AD947" s="35"/>
      <c r="AE947" s="35"/>
      <c r="AF947" s="35"/>
      <c r="AG947" s="35"/>
      <c r="AH947" s="35"/>
    </row>
    <row r="948" ht="13.5" customHeight="1">
      <c r="A948" s="12" t="s">
        <v>105</v>
      </c>
      <c r="C948" s="12"/>
      <c r="D948" s="12"/>
      <c r="E948" s="36" t="s">
        <v>129</v>
      </c>
      <c r="F948" s="3"/>
      <c r="G948" s="4"/>
      <c r="H948" s="37" t="s">
        <v>130</v>
      </c>
      <c r="I948" s="3"/>
      <c r="J948" s="4"/>
      <c r="K948" s="38" t="s">
        <v>131</v>
      </c>
      <c r="L948" s="3"/>
      <c r="M948" s="4"/>
      <c r="N948" s="35"/>
      <c r="O948" s="36" t="s">
        <v>110</v>
      </c>
      <c r="P948" s="3"/>
      <c r="Q948" s="4"/>
      <c r="R948" s="37" t="s">
        <v>111</v>
      </c>
      <c r="S948" s="3"/>
      <c r="T948" s="4"/>
      <c r="U948" s="38" t="s">
        <v>112</v>
      </c>
      <c r="V948" s="3"/>
      <c r="W948" s="4"/>
      <c r="X948" s="35"/>
      <c r="Y948" s="35"/>
      <c r="Z948" s="36" t="s">
        <v>110</v>
      </c>
      <c r="AA948" s="3"/>
      <c r="AB948" s="4"/>
      <c r="AC948" s="37" t="s">
        <v>111</v>
      </c>
      <c r="AD948" s="3"/>
      <c r="AE948" s="4"/>
      <c r="AF948" s="38" t="s">
        <v>112</v>
      </c>
      <c r="AG948" s="3"/>
      <c r="AH948" s="4"/>
    </row>
    <row r="949" ht="13.5" customHeight="1">
      <c r="A949" s="12" t="s">
        <v>94</v>
      </c>
      <c r="B949" s="12" t="s">
        <v>114</v>
      </c>
      <c r="C949" s="12" t="s">
        <v>115</v>
      </c>
      <c r="D949" s="12"/>
      <c r="E949" s="39" t="s">
        <v>12</v>
      </c>
      <c r="F949" s="40" t="s">
        <v>13</v>
      </c>
      <c r="G949" s="41" t="s">
        <v>14</v>
      </c>
      <c r="H949" s="42" t="s">
        <v>12</v>
      </c>
      <c r="I949" s="42" t="s">
        <v>13</v>
      </c>
      <c r="J949" s="43" t="s">
        <v>14</v>
      </c>
      <c r="K949" s="44" t="s">
        <v>12</v>
      </c>
      <c r="L949" s="45" t="s">
        <v>116</v>
      </c>
      <c r="M949" s="46" t="s">
        <v>14</v>
      </c>
      <c r="N949" s="35"/>
      <c r="O949" s="39" t="s">
        <v>12</v>
      </c>
      <c r="P949" s="40" t="s">
        <v>13</v>
      </c>
      <c r="Q949" s="41" t="s">
        <v>14</v>
      </c>
      <c r="R949" s="42" t="s">
        <v>12</v>
      </c>
      <c r="S949" s="42" t="s">
        <v>13</v>
      </c>
      <c r="T949" s="43" t="s">
        <v>14</v>
      </c>
      <c r="U949" s="44" t="s">
        <v>12</v>
      </c>
      <c r="V949" s="45" t="s">
        <v>116</v>
      </c>
      <c r="W949" s="46" t="s">
        <v>14</v>
      </c>
      <c r="X949" s="35"/>
      <c r="Y949" s="35"/>
      <c r="Z949" s="39" t="s">
        <v>12</v>
      </c>
      <c r="AA949" s="40" t="s">
        <v>13</v>
      </c>
      <c r="AB949" s="41" t="s">
        <v>14</v>
      </c>
      <c r="AC949" s="42" t="s">
        <v>12</v>
      </c>
      <c r="AD949" s="42" t="s">
        <v>13</v>
      </c>
      <c r="AE949" s="43" t="s">
        <v>14</v>
      </c>
      <c r="AF949" s="44" t="s">
        <v>12</v>
      </c>
      <c r="AG949" s="45" t="s">
        <v>116</v>
      </c>
      <c r="AH949" s="46" t="s">
        <v>14</v>
      </c>
    </row>
    <row r="950" ht="13.5" customHeight="1">
      <c r="A950" s="47" t="s">
        <v>117</v>
      </c>
      <c r="B950" s="51">
        <v>0.0</v>
      </c>
      <c r="C950" s="12">
        <f t="shared" ref="C950:C960" si="1240">B950/$B$961</f>
        <v>0</v>
      </c>
      <c r="D950" s="12">
        <v>0.0132</v>
      </c>
      <c r="E950" s="39">
        <v>740.0</v>
      </c>
      <c r="F950" s="40">
        <v>820.0</v>
      </c>
      <c r="G950" s="41">
        <v>910.0</v>
      </c>
      <c r="H950" s="42">
        <v>0.079</v>
      </c>
      <c r="I950" s="42">
        <v>1.1480588235000002</v>
      </c>
      <c r="J950" s="43">
        <v>3.654</v>
      </c>
      <c r="K950" s="44">
        <v>0.2</v>
      </c>
      <c r="L950" s="48">
        <v>5.0</v>
      </c>
      <c r="M950" s="49">
        <v>15.0</v>
      </c>
      <c r="N950" s="35"/>
      <c r="O950" s="39">
        <f t="shared" ref="O950:O960" si="1241">C950*D950*E950*10^(-3)</f>
        <v>0</v>
      </c>
      <c r="P950" s="40">
        <f t="shared" ref="P950:P960" si="1242">C950*D950*F950*10^(-3)</f>
        <v>0</v>
      </c>
      <c r="Q950" s="41">
        <f t="shared" ref="Q950:Q960" si="1243">C950*D950*G950*10^(-3)</f>
        <v>0</v>
      </c>
      <c r="R950" s="42">
        <f t="shared" ref="R950:R960" si="1244">(C950*D950*H950*3.6*10^(-3))*10^(9)</f>
        <v>0</v>
      </c>
      <c r="S950" s="42">
        <f t="shared" ref="S950:S960" si="1245">(C950*D950*I950*3.6*10^(-3))*10^(9)</f>
        <v>0</v>
      </c>
      <c r="T950" s="43">
        <f t="shared" ref="T950:T960" si="1246">(C950*D950*J950*3.6*10^(-3))*10^(9)</f>
        <v>0</v>
      </c>
      <c r="U950" s="44">
        <f t="shared" ref="U950:U960" si="1247">C950*D950*10^(-3)*K950*10^9</f>
        <v>0</v>
      </c>
      <c r="V950" s="48">
        <f t="shared" ref="V950:V960" si="1248">C950*D950*10^(-3)*L950*10^9</f>
        <v>0</v>
      </c>
      <c r="W950" s="49">
        <f t="shared" ref="W950:W960" si="1249">C950*D950*10^(-3)*M950*10^9</f>
        <v>0</v>
      </c>
      <c r="X950" s="35"/>
      <c r="Y950" s="12">
        <v>345.1</v>
      </c>
      <c r="Z950" s="39">
        <f t="shared" ref="Z950:Z960" si="1250">C950*Y950*E950*10^(-3)</f>
        <v>0</v>
      </c>
      <c r="AA950" s="40">
        <f t="shared" ref="AA950:AA960" si="1251">C950*Y950*F950*10^(-3)</f>
        <v>0</v>
      </c>
      <c r="AB950" s="41">
        <f t="shared" ref="AB950:AB960" si="1252">C950*Y950*G950*10^(-3)</f>
        <v>0</v>
      </c>
      <c r="AC950" s="42">
        <f t="shared" ref="AC950:AC960" si="1253">(C950*Y950*H950*3.6*10^(-3))*10^(9)</f>
        <v>0</v>
      </c>
      <c r="AD950" s="42">
        <f t="shared" ref="AD950:AD960" si="1254">(C950*Y950*I950*3.6*10^(-3))*10^(9)</f>
        <v>0</v>
      </c>
      <c r="AE950" s="43">
        <f t="shared" ref="AE950:AE960" si="1255">(C950*Y950*J950*3.6*10^(-3))*10^(9)</f>
        <v>0</v>
      </c>
      <c r="AF950" s="44">
        <f t="shared" ref="AF950:AF960" si="1256">C950*Y950*10^(-3)*K950*10^9</f>
        <v>0</v>
      </c>
      <c r="AG950" s="48">
        <f t="shared" ref="AG950:AG960" si="1257">C950*Y950*10^(-3)*L950*10^9</f>
        <v>0</v>
      </c>
      <c r="AH950" s="49">
        <f t="shared" ref="AH950:AH960" si="1258">C950*Y950*10^(-3)*M950*10^9</f>
        <v>0</v>
      </c>
    </row>
    <row r="951" ht="13.5" customHeight="1">
      <c r="A951" s="47" t="s">
        <v>118</v>
      </c>
      <c r="B951" s="51">
        <v>159.528</v>
      </c>
      <c r="C951" s="12">
        <f t="shared" si="1240"/>
        <v>0.4218609928</v>
      </c>
      <c r="D951" s="12">
        <v>0.0132</v>
      </c>
      <c r="E951" s="39">
        <v>657.0</v>
      </c>
      <c r="F951" s="40">
        <v>702.0</v>
      </c>
      <c r="G951" s="41">
        <v>866.0</v>
      </c>
      <c r="H951" s="42">
        <v>0.214</v>
      </c>
      <c r="I951" s="42">
        <v>0.82</v>
      </c>
      <c r="J951" s="43">
        <v>2.7439999999999998</v>
      </c>
      <c r="K951" s="44">
        <v>0.1</v>
      </c>
      <c r="L951" s="45">
        <v>0.4</v>
      </c>
      <c r="M951" s="46">
        <v>0.6</v>
      </c>
      <c r="N951" s="35"/>
      <c r="O951" s="39">
        <f t="shared" si="1241"/>
        <v>0.003658547274</v>
      </c>
      <c r="P951" s="40">
        <f t="shared" si="1242"/>
        <v>0.003909132703</v>
      </c>
      <c r="Q951" s="41">
        <f t="shared" si="1243"/>
        <v>0.004822377381</v>
      </c>
      <c r="R951" s="42">
        <f t="shared" si="1244"/>
        <v>4290.022557</v>
      </c>
      <c r="S951" s="42">
        <f t="shared" si="1245"/>
        <v>16438.40419</v>
      </c>
      <c r="T951" s="43">
        <f t="shared" si="1246"/>
        <v>55008.51353</v>
      </c>
      <c r="U951" s="44">
        <f t="shared" si="1247"/>
        <v>556.8565105</v>
      </c>
      <c r="V951" s="48">
        <f t="shared" si="1248"/>
        <v>2227.426042</v>
      </c>
      <c r="W951" s="49">
        <f t="shared" si="1249"/>
        <v>3341.139063</v>
      </c>
      <c r="X951" s="35"/>
      <c r="Y951" s="12">
        <v>345.1</v>
      </c>
      <c r="Z951" s="39">
        <f t="shared" si="1250"/>
        <v>95.64883819</v>
      </c>
      <c r="AA951" s="40">
        <f t="shared" si="1251"/>
        <v>102.2001285</v>
      </c>
      <c r="AB951" s="41">
        <f t="shared" si="1252"/>
        <v>126.075942</v>
      </c>
      <c r="AC951" s="42">
        <f t="shared" si="1253"/>
        <v>112158089.7</v>
      </c>
      <c r="AD951" s="42">
        <f t="shared" si="1254"/>
        <v>429764642.8</v>
      </c>
      <c r="AE951" s="43">
        <f t="shared" si="1255"/>
        <v>1438139244</v>
      </c>
      <c r="AF951" s="44">
        <f t="shared" si="1256"/>
        <v>14558422.86</v>
      </c>
      <c r="AG951" s="48">
        <f t="shared" si="1257"/>
        <v>58233691.44</v>
      </c>
      <c r="AH951" s="49">
        <f t="shared" si="1258"/>
        <v>87350537.16</v>
      </c>
    </row>
    <row r="952" ht="13.5" customHeight="1">
      <c r="A952" s="47" t="s">
        <v>119</v>
      </c>
      <c r="B952" s="51">
        <v>218.47</v>
      </c>
      <c r="C952" s="12">
        <f t="shared" si="1240"/>
        <v>0.5777291202</v>
      </c>
      <c r="D952" s="12">
        <v>0.0132</v>
      </c>
      <c r="E952" s="39">
        <v>410.0</v>
      </c>
      <c r="F952" s="40">
        <v>490.0</v>
      </c>
      <c r="G952" s="41">
        <v>650.0</v>
      </c>
      <c r="H952" s="42">
        <v>0.076</v>
      </c>
      <c r="I952" s="42">
        <v>0.5820000000000001</v>
      </c>
      <c r="J952" s="43">
        <v>2.794</v>
      </c>
      <c r="K952" s="44">
        <v>0.1</v>
      </c>
      <c r="L952" s="45">
        <v>0.2</v>
      </c>
      <c r="M952" s="46">
        <v>1.0</v>
      </c>
      <c r="N952" s="35"/>
      <c r="O952" s="39">
        <f t="shared" si="1241"/>
        <v>0.003126669999</v>
      </c>
      <c r="P952" s="40">
        <f t="shared" si="1242"/>
        <v>0.00373675195</v>
      </c>
      <c r="Q952" s="41">
        <f t="shared" si="1243"/>
        <v>0.004956915852</v>
      </c>
      <c r="R952" s="42">
        <f t="shared" si="1244"/>
        <v>2086.480272</v>
      </c>
      <c r="S952" s="42">
        <f t="shared" si="1245"/>
        <v>15978.0463</v>
      </c>
      <c r="T952" s="43">
        <f t="shared" si="1246"/>
        <v>76705.60369</v>
      </c>
      <c r="U952" s="44">
        <f t="shared" si="1247"/>
        <v>762.6024387</v>
      </c>
      <c r="V952" s="48">
        <f t="shared" si="1248"/>
        <v>1525.204877</v>
      </c>
      <c r="W952" s="49">
        <f t="shared" si="1249"/>
        <v>7626.024387</v>
      </c>
      <c r="X952" s="35"/>
      <c r="Y952" s="12">
        <v>345.1</v>
      </c>
      <c r="Z952" s="39">
        <f t="shared" si="1250"/>
        <v>81.74347095</v>
      </c>
      <c r="AA952" s="40">
        <f t="shared" si="1251"/>
        <v>97.6934165</v>
      </c>
      <c r="AB952" s="41">
        <f t="shared" si="1252"/>
        <v>129.5933076</v>
      </c>
      <c r="AC952" s="42">
        <f t="shared" si="1253"/>
        <v>54548813.78</v>
      </c>
      <c r="AD952" s="42">
        <f t="shared" si="1254"/>
        <v>417729074</v>
      </c>
      <c r="AE952" s="43">
        <f t="shared" si="1255"/>
        <v>2005386654</v>
      </c>
      <c r="AF952" s="44">
        <f t="shared" si="1256"/>
        <v>19937431.94</v>
      </c>
      <c r="AG952" s="48">
        <f t="shared" si="1257"/>
        <v>39874863.88</v>
      </c>
      <c r="AH952" s="49">
        <f t="shared" si="1258"/>
        <v>199374319.4</v>
      </c>
    </row>
    <row r="953" ht="13.5" customHeight="1">
      <c r="A953" s="47" t="s">
        <v>120</v>
      </c>
      <c r="B953" s="51">
        <v>0.0</v>
      </c>
      <c r="C953" s="12">
        <f t="shared" si="1240"/>
        <v>0</v>
      </c>
      <c r="D953" s="12">
        <v>0.0132</v>
      </c>
      <c r="E953" s="39">
        <v>3.7</v>
      </c>
      <c r="F953" s="40">
        <v>12.0</v>
      </c>
      <c r="G953" s="41">
        <v>110.0</v>
      </c>
      <c r="H953" s="42">
        <v>0.018</v>
      </c>
      <c r="I953" s="42">
        <v>0.2478118532</v>
      </c>
      <c r="J953" s="43">
        <v>3.004</v>
      </c>
      <c r="K953" s="44">
        <v>0.1</v>
      </c>
      <c r="L953" s="45">
        <v>0.1</v>
      </c>
      <c r="M953" s="46">
        <v>1.0</v>
      </c>
      <c r="N953" s="35"/>
      <c r="O953" s="39">
        <f t="shared" si="1241"/>
        <v>0</v>
      </c>
      <c r="P953" s="40">
        <f t="shared" si="1242"/>
        <v>0</v>
      </c>
      <c r="Q953" s="41">
        <f t="shared" si="1243"/>
        <v>0</v>
      </c>
      <c r="R953" s="42">
        <f t="shared" si="1244"/>
        <v>0</v>
      </c>
      <c r="S953" s="42">
        <f t="shared" si="1245"/>
        <v>0</v>
      </c>
      <c r="T953" s="43">
        <f t="shared" si="1246"/>
        <v>0</v>
      </c>
      <c r="U953" s="44">
        <f t="shared" si="1247"/>
        <v>0</v>
      </c>
      <c r="V953" s="48">
        <f t="shared" si="1248"/>
        <v>0</v>
      </c>
      <c r="W953" s="49">
        <f t="shared" si="1249"/>
        <v>0</v>
      </c>
      <c r="X953" s="35"/>
      <c r="Y953" s="12">
        <v>345.1</v>
      </c>
      <c r="Z953" s="39">
        <f t="shared" si="1250"/>
        <v>0</v>
      </c>
      <c r="AA953" s="40">
        <f t="shared" si="1251"/>
        <v>0</v>
      </c>
      <c r="AB953" s="41">
        <f t="shared" si="1252"/>
        <v>0</v>
      </c>
      <c r="AC953" s="42">
        <f t="shared" si="1253"/>
        <v>0</v>
      </c>
      <c r="AD953" s="42">
        <f t="shared" si="1254"/>
        <v>0</v>
      </c>
      <c r="AE953" s="43">
        <f t="shared" si="1255"/>
        <v>0</v>
      </c>
      <c r="AF953" s="44">
        <f t="shared" si="1256"/>
        <v>0</v>
      </c>
      <c r="AG953" s="48">
        <f t="shared" si="1257"/>
        <v>0</v>
      </c>
      <c r="AH953" s="49">
        <f t="shared" si="1258"/>
        <v>0</v>
      </c>
    </row>
    <row r="954" ht="13.5" customHeight="1">
      <c r="A954" s="47" t="s">
        <v>121</v>
      </c>
      <c r="B954" s="51">
        <v>0.0</v>
      </c>
      <c r="C954" s="12">
        <f t="shared" si="1240"/>
        <v>0</v>
      </c>
      <c r="D954" s="12">
        <v>0.0132</v>
      </c>
      <c r="E954" s="39">
        <v>1.0</v>
      </c>
      <c r="F954" s="40">
        <v>24.0</v>
      </c>
      <c r="G954" s="41">
        <v>2200.0</v>
      </c>
      <c r="H954" s="42">
        <v>0.3</v>
      </c>
      <c r="I954" s="42">
        <v>9.305266939500001</v>
      </c>
      <c r="J954" s="43">
        <v>851.554</v>
      </c>
      <c r="K954" s="44">
        <v>3.3</v>
      </c>
      <c r="L954" s="48">
        <v>10.0</v>
      </c>
      <c r="M954" s="49">
        <v>16.9</v>
      </c>
      <c r="N954" s="35"/>
      <c r="O954" s="39">
        <f t="shared" si="1241"/>
        <v>0</v>
      </c>
      <c r="P954" s="40">
        <f t="shared" si="1242"/>
        <v>0</v>
      </c>
      <c r="Q954" s="41">
        <f t="shared" si="1243"/>
        <v>0</v>
      </c>
      <c r="R954" s="42">
        <f t="shared" si="1244"/>
        <v>0</v>
      </c>
      <c r="S954" s="42">
        <f t="shared" si="1245"/>
        <v>0</v>
      </c>
      <c r="T954" s="43">
        <f t="shared" si="1246"/>
        <v>0</v>
      </c>
      <c r="U954" s="44">
        <f t="shared" si="1247"/>
        <v>0</v>
      </c>
      <c r="V954" s="48">
        <f t="shared" si="1248"/>
        <v>0</v>
      </c>
      <c r="W954" s="49">
        <f t="shared" si="1249"/>
        <v>0</v>
      </c>
      <c r="X954" s="35"/>
      <c r="Y954" s="12">
        <v>345.1</v>
      </c>
      <c r="Z954" s="39">
        <f t="shared" si="1250"/>
        <v>0</v>
      </c>
      <c r="AA954" s="40">
        <f t="shared" si="1251"/>
        <v>0</v>
      </c>
      <c r="AB954" s="41">
        <f t="shared" si="1252"/>
        <v>0</v>
      </c>
      <c r="AC954" s="42">
        <f t="shared" si="1253"/>
        <v>0</v>
      </c>
      <c r="AD954" s="42">
        <f t="shared" si="1254"/>
        <v>0</v>
      </c>
      <c r="AE954" s="43">
        <f t="shared" si="1255"/>
        <v>0</v>
      </c>
      <c r="AF954" s="44">
        <f t="shared" si="1256"/>
        <v>0</v>
      </c>
      <c r="AG954" s="48">
        <f t="shared" si="1257"/>
        <v>0</v>
      </c>
      <c r="AH954" s="49">
        <f t="shared" si="1258"/>
        <v>0</v>
      </c>
    </row>
    <row r="955" ht="13.5" customHeight="1">
      <c r="A955" s="47" t="s">
        <v>122</v>
      </c>
      <c r="B955" s="51">
        <v>0.0</v>
      </c>
      <c r="C955" s="12">
        <f t="shared" si="1240"/>
        <v>0</v>
      </c>
      <c r="D955" s="12">
        <v>0.0132</v>
      </c>
      <c r="E955" s="39">
        <v>130.0</v>
      </c>
      <c r="F955" s="40">
        <v>230.0</v>
      </c>
      <c r="G955" s="50">
        <v>420.0</v>
      </c>
      <c r="H955" s="42">
        <v>20.0</v>
      </c>
      <c r="I955" s="42">
        <v>35.2904137931</v>
      </c>
      <c r="J955" s="43">
        <v>65.554</v>
      </c>
      <c r="K955" s="44">
        <v>13.0</v>
      </c>
      <c r="L955" s="48">
        <v>500.0</v>
      </c>
      <c r="M955" s="49">
        <v>810.0</v>
      </c>
      <c r="N955" s="35"/>
      <c r="O955" s="39">
        <f t="shared" si="1241"/>
        <v>0</v>
      </c>
      <c r="P955" s="40">
        <f t="shared" si="1242"/>
        <v>0</v>
      </c>
      <c r="Q955" s="41">
        <f t="shared" si="1243"/>
        <v>0</v>
      </c>
      <c r="R955" s="42">
        <f t="shared" si="1244"/>
        <v>0</v>
      </c>
      <c r="S955" s="42">
        <f t="shared" si="1245"/>
        <v>0</v>
      </c>
      <c r="T955" s="43">
        <f t="shared" si="1246"/>
        <v>0</v>
      </c>
      <c r="U955" s="44">
        <f t="shared" si="1247"/>
        <v>0</v>
      </c>
      <c r="V955" s="48">
        <f t="shared" si="1248"/>
        <v>0</v>
      </c>
      <c r="W955" s="49">
        <f t="shared" si="1249"/>
        <v>0</v>
      </c>
      <c r="X955" s="35"/>
      <c r="Y955" s="12">
        <v>345.1</v>
      </c>
      <c r="Z955" s="39">
        <f t="shared" si="1250"/>
        <v>0</v>
      </c>
      <c r="AA955" s="40">
        <f t="shared" si="1251"/>
        <v>0</v>
      </c>
      <c r="AB955" s="41">
        <f t="shared" si="1252"/>
        <v>0</v>
      </c>
      <c r="AC955" s="42">
        <f t="shared" si="1253"/>
        <v>0</v>
      </c>
      <c r="AD955" s="42">
        <f t="shared" si="1254"/>
        <v>0</v>
      </c>
      <c r="AE955" s="43">
        <f t="shared" si="1255"/>
        <v>0</v>
      </c>
      <c r="AF955" s="44">
        <f t="shared" si="1256"/>
        <v>0</v>
      </c>
      <c r="AG955" s="48">
        <f t="shared" si="1257"/>
        <v>0</v>
      </c>
      <c r="AH955" s="49">
        <f t="shared" si="1258"/>
        <v>0</v>
      </c>
    </row>
    <row r="956" ht="13.5" customHeight="1">
      <c r="A956" s="32" t="s">
        <v>123</v>
      </c>
      <c r="B956" s="51">
        <v>0.0</v>
      </c>
      <c r="C956" s="12">
        <f t="shared" si="1240"/>
        <v>0</v>
      </c>
      <c r="D956" s="12">
        <v>0.0132</v>
      </c>
      <c r="E956" s="39">
        <v>7.0</v>
      </c>
      <c r="F956" s="40">
        <v>11.0</v>
      </c>
      <c r="G956" s="41">
        <v>56.0</v>
      </c>
      <c r="H956" s="42">
        <v>2.0E-4</v>
      </c>
      <c r="I956" s="42">
        <v>0.11828163270000001</v>
      </c>
      <c r="J956" s="43">
        <v>1.5552000000000001</v>
      </c>
      <c r="K956" s="44">
        <v>0.3</v>
      </c>
      <c r="L956" s="48">
        <v>1.0</v>
      </c>
      <c r="M956" s="49">
        <v>1.3</v>
      </c>
      <c r="N956" s="35"/>
      <c r="O956" s="39">
        <f t="shared" si="1241"/>
        <v>0</v>
      </c>
      <c r="P956" s="40">
        <f t="shared" si="1242"/>
        <v>0</v>
      </c>
      <c r="Q956" s="41">
        <f t="shared" si="1243"/>
        <v>0</v>
      </c>
      <c r="R956" s="42">
        <f t="shared" si="1244"/>
        <v>0</v>
      </c>
      <c r="S956" s="42">
        <f t="shared" si="1245"/>
        <v>0</v>
      </c>
      <c r="T956" s="43">
        <f t="shared" si="1246"/>
        <v>0</v>
      </c>
      <c r="U956" s="44">
        <f t="shared" si="1247"/>
        <v>0</v>
      </c>
      <c r="V956" s="48">
        <f t="shared" si="1248"/>
        <v>0</v>
      </c>
      <c r="W956" s="49">
        <f t="shared" si="1249"/>
        <v>0</v>
      </c>
      <c r="X956" s="35"/>
      <c r="Y956" s="12">
        <v>345.1</v>
      </c>
      <c r="Z956" s="39">
        <f t="shared" si="1250"/>
        <v>0</v>
      </c>
      <c r="AA956" s="40">
        <f t="shared" si="1251"/>
        <v>0</v>
      </c>
      <c r="AB956" s="41">
        <f t="shared" si="1252"/>
        <v>0</v>
      </c>
      <c r="AC956" s="42">
        <f t="shared" si="1253"/>
        <v>0</v>
      </c>
      <c r="AD956" s="42">
        <f t="shared" si="1254"/>
        <v>0</v>
      </c>
      <c r="AE956" s="43">
        <f t="shared" si="1255"/>
        <v>0</v>
      </c>
      <c r="AF956" s="44">
        <f t="shared" si="1256"/>
        <v>0</v>
      </c>
      <c r="AG956" s="48">
        <f t="shared" si="1257"/>
        <v>0</v>
      </c>
      <c r="AH956" s="49">
        <f t="shared" si="1258"/>
        <v>0</v>
      </c>
    </row>
    <row r="957" ht="13.5" customHeight="1">
      <c r="A957" s="32" t="s">
        <v>124</v>
      </c>
      <c r="B957" s="51">
        <v>0.0</v>
      </c>
      <c r="C957" s="12">
        <f t="shared" si="1240"/>
        <v>0</v>
      </c>
      <c r="D957" s="12">
        <v>0.0132</v>
      </c>
      <c r="E957" s="39">
        <v>8.0</v>
      </c>
      <c r="F957" s="40">
        <v>12.0</v>
      </c>
      <c r="G957" s="41">
        <v>35.0</v>
      </c>
      <c r="H957" s="42">
        <v>2.0E-4</v>
      </c>
      <c r="I957" s="42">
        <v>0.11834814810000001</v>
      </c>
      <c r="J957" s="43">
        <v>1.5552000000000001</v>
      </c>
      <c r="K957" s="44">
        <v>0.3</v>
      </c>
      <c r="L957" s="48">
        <v>1.0</v>
      </c>
      <c r="M957" s="49">
        <v>1.3</v>
      </c>
      <c r="N957" s="35"/>
      <c r="O957" s="39">
        <f t="shared" si="1241"/>
        <v>0</v>
      </c>
      <c r="P957" s="40">
        <f t="shared" si="1242"/>
        <v>0</v>
      </c>
      <c r="Q957" s="41">
        <f t="shared" si="1243"/>
        <v>0</v>
      </c>
      <c r="R957" s="42">
        <f t="shared" si="1244"/>
        <v>0</v>
      </c>
      <c r="S957" s="42">
        <f t="shared" si="1245"/>
        <v>0</v>
      </c>
      <c r="T957" s="43">
        <f t="shared" si="1246"/>
        <v>0</v>
      </c>
      <c r="U957" s="44">
        <f t="shared" si="1247"/>
        <v>0</v>
      </c>
      <c r="V957" s="48">
        <f t="shared" si="1248"/>
        <v>0</v>
      </c>
      <c r="W957" s="49">
        <f t="shared" si="1249"/>
        <v>0</v>
      </c>
      <c r="X957" s="35"/>
      <c r="Y957" s="12">
        <v>345.1</v>
      </c>
      <c r="Z957" s="39">
        <f t="shared" si="1250"/>
        <v>0</v>
      </c>
      <c r="AA957" s="40">
        <f t="shared" si="1251"/>
        <v>0</v>
      </c>
      <c r="AB957" s="41">
        <f t="shared" si="1252"/>
        <v>0</v>
      </c>
      <c r="AC957" s="42">
        <f t="shared" si="1253"/>
        <v>0</v>
      </c>
      <c r="AD957" s="42">
        <f t="shared" si="1254"/>
        <v>0</v>
      </c>
      <c r="AE957" s="43">
        <f t="shared" si="1255"/>
        <v>0</v>
      </c>
      <c r="AF957" s="44">
        <f t="shared" si="1256"/>
        <v>0</v>
      </c>
      <c r="AG957" s="48">
        <f t="shared" si="1257"/>
        <v>0</v>
      </c>
      <c r="AH957" s="49">
        <f t="shared" si="1258"/>
        <v>0</v>
      </c>
    </row>
    <row r="958" ht="13.5" customHeight="1">
      <c r="A958" s="32" t="s">
        <v>125</v>
      </c>
      <c r="B958" s="51">
        <v>0.155</v>
      </c>
      <c r="C958" s="12">
        <f t="shared" si="1240"/>
        <v>0.0004098870034</v>
      </c>
      <c r="D958" s="12">
        <v>0.0132</v>
      </c>
      <c r="E958" s="39">
        <v>18.0</v>
      </c>
      <c r="F958" s="40">
        <v>48.0</v>
      </c>
      <c r="G958" s="41">
        <v>180.0</v>
      </c>
      <c r="H958" s="42">
        <v>0.0064</v>
      </c>
      <c r="I958" s="42">
        <v>0.17932592590000002</v>
      </c>
      <c r="J958" s="43">
        <v>1.857</v>
      </c>
      <c r="K958" s="44">
        <v>0.3</v>
      </c>
      <c r="L958" s="45">
        <v>10.0</v>
      </c>
      <c r="M958" s="46">
        <v>15.0</v>
      </c>
      <c r="N958" s="35"/>
      <c r="O958" s="39">
        <f t="shared" si="1241"/>
        <v>0.00000009738915201</v>
      </c>
      <c r="P958" s="40">
        <f t="shared" si="1242"/>
        <v>0.0000002597044054</v>
      </c>
      <c r="Q958" s="41">
        <f t="shared" si="1243"/>
        <v>0.0000009738915201</v>
      </c>
      <c r="R958" s="42">
        <f t="shared" si="1244"/>
        <v>0.1246581146</v>
      </c>
      <c r="S958" s="42">
        <f t="shared" si="1245"/>
        <v>3.492879971</v>
      </c>
      <c r="T958" s="43">
        <f t="shared" si="1246"/>
        <v>36.17033106</v>
      </c>
      <c r="U958" s="44">
        <f t="shared" si="1247"/>
        <v>1.623152533</v>
      </c>
      <c r="V958" s="48">
        <f t="shared" si="1248"/>
        <v>54.10508445</v>
      </c>
      <c r="W958" s="49">
        <f t="shared" si="1249"/>
        <v>81.15762667</v>
      </c>
      <c r="X958" s="35"/>
      <c r="Y958" s="12">
        <v>345.1</v>
      </c>
      <c r="Z958" s="39">
        <f t="shared" si="1250"/>
        <v>0.002546136088</v>
      </c>
      <c r="AA958" s="40">
        <f t="shared" si="1251"/>
        <v>0.006789696234</v>
      </c>
      <c r="AB958" s="41">
        <f t="shared" si="1252"/>
        <v>0.02546136088</v>
      </c>
      <c r="AC958" s="42">
        <f t="shared" si="1253"/>
        <v>3259.054192</v>
      </c>
      <c r="AD958" s="42">
        <f t="shared" si="1254"/>
        <v>91317.64228</v>
      </c>
      <c r="AE958" s="43">
        <f t="shared" si="1255"/>
        <v>945634.943</v>
      </c>
      <c r="AF958" s="44">
        <f t="shared" si="1256"/>
        <v>42435.60146</v>
      </c>
      <c r="AG958" s="48">
        <f t="shared" si="1257"/>
        <v>1414520.049</v>
      </c>
      <c r="AH958" s="49">
        <f t="shared" si="1258"/>
        <v>2121780.073</v>
      </c>
    </row>
    <row r="959" ht="13.5" customHeight="1">
      <c r="A959" s="32" t="s">
        <v>126</v>
      </c>
      <c r="B959" s="51">
        <v>0.0</v>
      </c>
      <c r="C959" s="12">
        <f t="shared" si="1240"/>
        <v>0</v>
      </c>
      <c r="D959" s="12">
        <v>0.0132</v>
      </c>
      <c r="E959" s="39">
        <v>6.0</v>
      </c>
      <c r="F959" s="40">
        <v>38.0</v>
      </c>
      <c r="G959" s="41">
        <v>79.0</v>
      </c>
      <c r="H959" s="42">
        <v>0.0073</v>
      </c>
      <c r="I959" s="42">
        <v>0.4548123288</v>
      </c>
      <c r="J959" s="43">
        <v>2.313</v>
      </c>
      <c r="K959" s="44">
        <v>0.3</v>
      </c>
      <c r="L959" s="45">
        <v>2.5</v>
      </c>
      <c r="M959" s="46">
        <v>5.1</v>
      </c>
      <c r="N959" s="35"/>
      <c r="O959" s="39">
        <f t="shared" si="1241"/>
        <v>0</v>
      </c>
      <c r="P959" s="40">
        <f t="shared" si="1242"/>
        <v>0</v>
      </c>
      <c r="Q959" s="41">
        <f t="shared" si="1243"/>
        <v>0</v>
      </c>
      <c r="R959" s="42">
        <f t="shared" si="1244"/>
        <v>0</v>
      </c>
      <c r="S959" s="42">
        <f t="shared" si="1245"/>
        <v>0</v>
      </c>
      <c r="T959" s="43">
        <f t="shared" si="1246"/>
        <v>0</v>
      </c>
      <c r="U959" s="44">
        <f t="shared" si="1247"/>
        <v>0</v>
      </c>
      <c r="V959" s="48">
        <f t="shared" si="1248"/>
        <v>0</v>
      </c>
      <c r="W959" s="49">
        <f t="shared" si="1249"/>
        <v>0</v>
      </c>
      <c r="X959" s="35"/>
      <c r="Y959" s="12">
        <v>345.1</v>
      </c>
      <c r="Z959" s="39">
        <f t="shared" si="1250"/>
        <v>0</v>
      </c>
      <c r="AA959" s="40">
        <f t="shared" si="1251"/>
        <v>0</v>
      </c>
      <c r="AB959" s="41">
        <f t="shared" si="1252"/>
        <v>0</v>
      </c>
      <c r="AC959" s="42">
        <f t="shared" si="1253"/>
        <v>0</v>
      </c>
      <c r="AD959" s="42">
        <f t="shared" si="1254"/>
        <v>0</v>
      </c>
      <c r="AE959" s="43">
        <f t="shared" si="1255"/>
        <v>0</v>
      </c>
      <c r="AF959" s="44">
        <f t="shared" si="1256"/>
        <v>0</v>
      </c>
      <c r="AG959" s="48">
        <f t="shared" si="1257"/>
        <v>0</v>
      </c>
      <c r="AH959" s="49">
        <f t="shared" si="1258"/>
        <v>0</v>
      </c>
    </row>
    <row r="960" ht="13.5" customHeight="1">
      <c r="A960" s="32" t="s">
        <v>127</v>
      </c>
      <c r="B960" s="51">
        <v>0.0</v>
      </c>
      <c r="C960" s="12">
        <f t="shared" si="1240"/>
        <v>0</v>
      </c>
      <c r="D960" s="12">
        <v>0.0132</v>
      </c>
      <c r="E960" s="52">
        <v>8.8</v>
      </c>
      <c r="F960" s="53">
        <v>27.0</v>
      </c>
      <c r="G960" s="54">
        <v>63.0</v>
      </c>
      <c r="H960" s="55">
        <v>0.118</v>
      </c>
      <c r="I960" s="55">
        <v>0.9284059041</v>
      </c>
      <c r="J960" s="56">
        <v>3.734</v>
      </c>
      <c r="K960" s="57">
        <v>7.8</v>
      </c>
      <c r="L960" s="58">
        <v>15.0</v>
      </c>
      <c r="M960" s="59">
        <v>19.3</v>
      </c>
      <c r="N960" s="35"/>
      <c r="O960" s="39">
        <f t="shared" si="1241"/>
        <v>0</v>
      </c>
      <c r="P960" s="40">
        <f t="shared" si="1242"/>
        <v>0</v>
      </c>
      <c r="Q960" s="41">
        <f t="shared" si="1243"/>
        <v>0</v>
      </c>
      <c r="R960" s="42">
        <f t="shared" si="1244"/>
        <v>0</v>
      </c>
      <c r="S960" s="42">
        <f t="shared" si="1245"/>
        <v>0</v>
      </c>
      <c r="T960" s="43">
        <f t="shared" si="1246"/>
        <v>0</v>
      </c>
      <c r="U960" s="44">
        <f t="shared" si="1247"/>
        <v>0</v>
      </c>
      <c r="V960" s="48">
        <f t="shared" si="1248"/>
        <v>0</v>
      </c>
      <c r="W960" s="49">
        <f t="shared" si="1249"/>
        <v>0</v>
      </c>
      <c r="X960" s="35"/>
      <c r="Y960" s="12">
        <v>345.1</v>
      </c>
      <c r="Z960" s="39">
        <f t="shared" si="1250"/>
        <v>0</v>
      </c>
      <c r="AA960" s="40">
        <f t="shared" si="1251"/>
        <v>0</v>
      </c>
      <c r="AB960" s="41">
        <f t="shared" si="1252"/>
        <v>0</v>
      </c>
      <c r="AC960" s="42">
        <f t="shared" si="1253"/>
        <v>0</v>
      </c>
      <c r="AD960" s="42">
        <f t="shared" si="1254"/>
        <v>0</v>
      </c>
      <c r="AE960" s="43">
        <f t="shared" si="1255"/>
        <v>0</v>
      </c>
      <c r="AF960" s="44">
        <f t="shared" si="1256"/>
        <v>0</v>
      </c>
      <c r="AG960" s="48">
        <f t="shared" si="1257"/>
        <v>0</v>
      </c>
      <c r="AH960" s="49">
        <f t="shared" si="1258"/>
        <v>0</v>
      </c>
    </row>
    <row r="961" ht="13.5" customHeight="1">
      <c r="A961" s="60" t="s">
        <v>90</v>
      </c>
      <c r="B961" s="61">
        <f>SUM(B950:B960)</f>
        <v>378.153</v>
      </c>
      <c r="C961" s="60"/>
      <c r="D961" s="60"/>
      <c r="E961" s="60"/>
      <c r="F961" s="60"/>
      <c r="G961" s="60"/>
      <c r="H961" s="60"/>
      <c r="I961" s="60"/>
      <c r="J961" s="60"/>
      <c r="K961" s="60"/>
      <c r="L961" s="60"/>
      <c r="M961" s="60"/>
      <c r="N961" s="60"/>
      <c r="O961" s="61">
        <f t="shared" ref="O961:W961" si="1259">SUM(O950:O960)</f>
        <v>0.006785314662</v>
      </c>
      <c r="P961" s="61">
        <f t="shared" si="1259"/>
        <v>0.007646144357</v>
      </c>
      <c r="Q961" s="61">
        <f t="shared" si="1259"/>
        <v>0.009780267124</v>
      </c>
      <c r="R961" s="61">
        <f t="shared" si="1259"/>
        <v>6376.627487</v>
      </c>
      <c r="S961" s="61">
        <f t="shared" si="1259"/>
        <v>32419.94336</v>
      </c>
      <c r="T961" s="61">
        <f t="shared" si="1259"/>
        <v>131750.2876</v>
      </c>
      <c r="U961" s="61">
        <f t="shared" si="1259"/>
        <v>1321.082102</v>
      </c>
      <c r="V961" s="61">
        <f t="shared" si="1259"/>
        <v>3806.736004</v>
      </c>
      <c r="W961" s="61">
        <f t="shared" si="1259"/>
        <v>11048.32108</v>
      </c>
      <c r="X961" s="60"/>
      <c r="Y961" s="35"/>
      <c r="Z961" s="61">
        <f t="shared" ref="Z961:AH961" si="1260">SUM(Z950:Z960)</f>
        <v>177.3948553</v>
      </c>
      <c r="AA961" s="61">
        <f t="shared" si="1260"/>
        <v>199.9003347</v>
      </c>
      <c r="AB961" s="61">
        <f t="shared" si="1260"/>
        <v>255.6947109</v>
      </c>
      <c r="AC961" s="61">
        <f t="shared" si="1260"/>
        <v>166710162.6</v>
      </c>
      <c r="AD961" s="61">
        <f t="shared" si="1260"/>
        <v>847585034.5</v>
      </c>
      <c r="AE961" s="61">
        <f t="shared" si="1260"/>
        <v>3444471533</v>
      </c>
      <c r="AF961" s="61">
        <f t="shared" si="1260"/>
        <v>34538290.4</v>
      </c>
      <c r="AG961" s="61">
        <f t="shared" si="1260"/>
        <v>99523075.37</v>
      </c>
      <c r="AH961" s="61">
        <f t="shared" si="1260"/>
        <v>288846636.6</v>
      </c>
    </row>
    <row r="962" ht="13.5" customHeight="1">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c r="AA962" s="35"/>
      <c r="AB962" s="35"/>
      <c r="AC962" s="35"/>
      <c r="AD962" s="35"/>
      <c r="AE962" s="35"/>
      <c r="AF962" s="35"/>
      <c r="AG962" s="35"/>
      <c r="AH962" s="35"/>
    </row>
    <row r="963" ht="13.5" customHeight="1">
      <c r="A963" s="64" t="s">
        <v>75</v>
      </c>
      <c r="B963" s="35"/>
      <c r="C963" s="12"/>
      <c r="D963" s="12"/>
      <c r="E963" s="35"/>
      <c r="F963" s="35"/>
      <c r="G963" s="35"/>
      <c r="H963" s="35"/>
      <c r="I963" s="35"/>
      <c r="J963" s="35"/>
      <c r="K963" s="35"/>
      <c r="L963" s="35"/>
      <c r="M963" s="35"/>
      <c r="N963" s="35"/>
      <c r="O963" s="35"/>
      <c r="P963" s="35"/>
      <c r="Q963" s="35"/>
      <c r="R963" s="35"/>
      <c r="S963" s="35"/>
      <c r="T963" s="35"/>
      <c r="U963" s="35"/>
      <c r="V963" s="35"/>
      <c r="W963" s="35"/>
      <c r="X963" s="35"/>
      <c r="Y963" s="35"/>
      <c r="Z963" s="35"/>
      <c r="AA963" s="35"/>
      <c r="AB963" s="35"/>
      <c r="AC963" s="35"/>
      <c r="AD963" s="35"/>
      <c r="AE963" s="35"/>
      <c r="AF963" s="35"/>
      <c r="AG963" s="35"/>
      <c r="AH963" s="35"/>
    </row>
    <row r="964" ht="13.5" customHeight="1">
      <c r="A964" s="12" t="s">
        <v>105</v>
      </c>
      <c r="C964" s="12"/>
      <c r="D964" s="12"/>
      <c r="E964" s="36" t="s">
        <v>129</v>
      </c>
      <c r="F964" s="3"/>
      <c r="G964" s="4"/>
      <c r="H964" s="37" t="s">
        <v>130</v>
      </c>
      <c r="I964" s="3"/>
      <c r="J964" s="4"/>
      <c r="K964" s="38" t="s">
        <v>131</v>
      </c>
      <c r="L964" s="3"/>
      <c r="M964" s="4"/>
      <c r="N964" s="35"/>
      <c r="O964" s="36" t="s">
        <v>110</v>
      </c>
      <c r="P964" s="3"/>
      <c r="Q964" s="4"/>
      <c r="R964" s="37" t="s">
        <v>111</v>
      </c>
      <c r="S964" s="3"/>
      <c r="T964" s="4"/>
      <c r="U964" s="38" t="s">
        <v>112</v>
      </c>
      <c r="V964" s="3"/>
      <c r="W964" s="4"/>
      <c r="X964" s="35"/>
      <c r="Y964" s="35"/>
      <c r="Z964" s="36" t="s">
        <v>110</v>
      </c>
      <c r="AA964" s="3"/>
      <c r="AB964" s="4"/>
      <c r="AC964" s="37" t="s">
        <v>111</v>
      </c>
      <c r="AD964" s="3"/>
      <c r="AE964" s="4"/>
      <c r="AF964" s="38" t="s">
        <v>112</v>
      </c>
      <c r="AG964" s="3"/>
      <c r="AH964" s="4"/>
    </row>
    <row r="965" ht="13.5" customHeight="1">
      <c r="A965" s="12" t="s">
        <v>94</v>
      </c>
      <c r="B965" s="12" t="s">
        <v>114</v>
      </c>
      <c r="C965" s="12" t="s">
        <v>115</v>
      </c>
      <c r="D965" s="12"/>
      <c r="E965" s="39" t="s">
        <v>12</v>
      </c>
      <c r="F965" s="40" t="s">
        <v>13</v>
      </c>
      <c r="G965" s="41" t="s">
        <v>14</v>
      </c>
      <c r="H965" s="42" t="s">
        <v>12</v>
      </c>
      <c r="I965" s="42" t="s">
        <v>13</v>
      </c>
      <c r="J965" s="43" t="s">
        <v>14</v>
      </c>
      <c r="K965" s="44" t="s">
        <v>12</v>
      </c>
      <c r="L965" s="45" t="s">
        <v>116</v>
      </c>
      <c r="M965" s="46" t="s">
        <v>14</v>
      </c>
      <c r="N965" s="35"/>
      <c r="O965" s="39" t="s">
        <v>12</v>
      </c>
      <c r="P965" s="40" t="s">
        <v>13</v>
      </c>
      <c r="Q965" s="41" t="s">
        <v>14</v>
      </c>
      <c r="R965" s="42" t="s">
        <v>12</v>
      </c>
      <c r="S965" s="42" t="s">
        <v>13</v>
      </c>
      <c r="T965" s="43" t="s">
        <v>14</v>
      </c>
      <c r="U965" s="44" t="s">
        <v>12</v>
      </c>
      <c r="V965" s="45" t="s">
        <v>116</v>
      </c>
      <c r="W965" s="46" t="s">
        <v>14</v>
      </c>
      <c r="X965" s="35"/>
      <c r="Y965" s="35"/>
      <c r="Z965" s="39" t="s">
        <v>12</v>
      </c>
      <c r="AA965" s="40" t="s">
        <v>13</v>
      </c>
      <c r="AB965" s="41" t="s">
        <v>14</v>
      </c>
      <c r="AC965" s="42" t="s">
        <v>12</v>
      </c>
      <c r="AD965" s="42" t="s">
        <v>13</v>
      </c>
      <c r="AE965" s="43" t="s">
        <v>14</v>
      </c>
      <c r="AF965" s="44" t="s">
        <v>12</v>
      </c>
      <c r="AG965" s="45" t="s">
        <v>116</v>
      </c>
      <c r="AH965" s="46" t="s">
        <v>14</v>
      </c>
    </row>
    <row r="966" ht="13.5" customHeight="1">
      <c r="A966" s="47" t="s">
        <v>117</v>
      </c>
      <c r="B966" s="51">
        <v>160.021</v>
      </c>
      <c r="C966" s="12">
        <f t="shared" ref="C966:C976" si="1261">B966/$B$977</f>
        <v>0.5651496744</v>
      </c>
      <c r="D966" s="12">
        <v>0.0132</v>
      </c>
      <c r="E966" s="39">
        <v>740.0</v>
      </c>
      <c r="F966" s="40">
        <v>820.0</v>
      </c>
      <c r="G966" s="41">
        <v>910.0</v>
      </c>
      <c r="H966" s="42">
        <v>0.079</v>
      </c>
      <c r="I966" s="42">
        <v>1.1480588235000002</v>
      </c>
      <c r="J966" s="43">
        <v>3.654</v>
      </c>
      <c r="K966" s="44">
        <v>0.2</v>
      </c>
      <c r="L966" s="48">
        <v>5.0</v>
      </c>
      <c r="M966" s="49">
        <v>15.0</v>
      </c>
      <c r="N966" s="35"/>
      <c r="O966" s="39">
        <f t="shared" ref="O966:O976" si="1262">C966*D966*E966*10^(-3)</f>
        <v>0.005520382019</v>
      </c>
      <c r="P966" s="40">
        <f t="shared" ref="P966:P976" si="1263">C966*D966*F966*10^(-3)</f>
        <v>0.006117180075</v>
      </c>
      <c r="Q966" s="41">
        <f t="shared" ref="Q966:Q976" si="1264">C966*D966*G966*10^(-3)</f>
        <v>0.006788577889</v>
      </c>
      <c r="R966" s="42">
        <f t="shared" ref="R966:R976" si="1265">(C966*D966*H966*3.6*10^(-3))*10^(9)</f>
        <v>2121.61709</v>
      </c>
      <c r="S966" s="42">
        <f t="shared" ref="S966:S976" si="1266">(C966*D966*I966*3.6*10^(-3))*10^(9)</f>
        <v>30832.16734</v>
      </c>
      <c r="T966" s="43">
        <f t="shared" ref="T966:T976" si="1267">(C966*D966*J966*3.6*10^(-3))*10^(9)</f>
        <v>98131.50437</v>
      </c>
      <c r="U966" s="44">
        <f t="shared" ref="U966:U976" si="1268">C966*D966*10^(-3)*K966*10^9</f>
        <v>1491.99514</v>
      </c>
      <c r="V966" s="48">
        <f t="shared" ref="V966:V976" si="1269">C966*D966*10^(-3)*L966*10^9</f>
        <v>37299.87851</v>
      </c>
      <c r="W966" s="49">
        <f t="shared" ref="W966:W976" si="1270">C966*D966*10^(-3)*M966*10^9</f>
        <v>111899.6355</v>
      </c>
      <c r="X966" s="35"/>
      <c r="Y966" s="12">
        <v>263.3</v>
      </c>
      <c r="Z966" s="39">
        <f t="shared" ref="Z966:Z976" si="1271">C966*Y966*E966*10^(-3)</f>
        <v>110.1148929</v>
      </c>
      <c r="AA966" s="40">
        <f t="shared" ref="AA966:AA976" si="1272">C966*Y966*F966*10^(-3)</f>
        <v>122.0192056</v>
      </c>
      <c r="AB966" s="41">
        <f t="shared" ref="AB966:AB976" si="1273">C966*Y966*G966*10^(-3)</f>
        <v>135.4115574</v>
      </c>
      <c r="AC966" s="42">
        <f t="shared" ref="AC966:AC976" si="1274">(C966*Y966*H966*3.6*10^(-3))*10^(9)</f>
        <v>42319831.79</v>
      </c>
      <c r="AD966" s="42">
        <f t="shared" ref="AD966:AD976" si="1275">(C966*Y966*I966*3.6*10^(-3))*10^(9)</f>
        <v>615008307.6</v>
      </c>
      <c r="AE966" s="43">
        <f t="shared" ref="AE966:AE976" si="1276">(C966*Y966*J966*3.6*10^(-3))*10^(9)</f>
        <v>1957426144</v>
      </c>
      <c r="AF966" s="44">
        <f t="shared" ref="AF966:AF976" si="1277">C966*Y966*10^(-3)*K966*10^9</f>
        <v>29760781.85</v>
      </c>
      <c r="AG966" s="48">
        <f t="shared" ref="AG966:AG976" si="1278">C966*Y966*10^(-3)*L966*10^9</f>
        <v>744019546.3</v>
      </c>
      <c r="AH966" s="49">
        <f t="shared" ref="AH966:AH976" si="1279">C966*Y966*10^(-3)*M966*10^9</f>
        <v>2232058639</v>
      </c>
    </row>
    <row r="967" ht="13.5" customHeight="1">
      <c r="A967" s="47" t="s">
        <v>118</v>
      </c>
      <c r="B967" s="51">
        <v>14.879</v>
      </c>
      <c r="C967" s="12">
        <f t="shared" si="1261"/>
        <v>0.05254849054</v>
      </c>
      <c r="D967" s="12">
        <v>0.0132</v>
      </c>
      <c r="E967" s="39">
        <v>657.0</v>
      </c>
      <c r="F967" s="40">
        <v>702.0</v>
      </c>
      <c r="G967" s="41">
        <v>866.0</v>
      </c>
      <c r="H967" s="42">
        <v>0.214</v>
      </c>
      <c r="I967" s="42">
        <v>0.82</v>
      </c>
      <c r="J967" s="43">
        <v>2.7439999999999998</v>
      </c>
      <c r="K967" s="44">
        <v>0.1</v>
      </c>
      <c r="L967" s="45">
        <v>0.4</v>
      </c>
      <c r="M967" s="46">
        <v>0.6</v>
      </c>
      <c r="N967" s="35"/>
      <c r="O967" s="39">
        <f t="shared" si="1262"/>
        <v>0.0004557215294</v>
      </c>
      <c r="P967" s="40">
        <f t="shared" si="1263"/>
        <v>0.0004869353328</v>
      </c>
      <c r="Q967" s="41">
        <f t="shared" si="1264"/>
        <v>0.0006006923051</v>
      </c>
      <c r="R967" s="42">
        <f t="shared" si="1265"/>
        <v>534.3803139</v>
      </c>
      <c r="S967" s="42">
        <f t="shared" si="1266"/>
        <v>2047.625502</v>
      </c>
      <c r="T967" s="43">
        <f t="shared" si="1267"/>
        <v>6852.054118</v>
      </c>
      <c r="U967" s="44">
        <f t="shared" si="1268"/>
        <v>69.36400752</v>
      </c>
      <c r="V967" s="48">
        <f t="shared" si="1269"/>
        <v>277.4560301</v>
      </c>
      <c r="W967" s="49">
        <f t="shared" si="1270"/>
        <v>416.1840451</v>
      </c>
      <c r="X967" s="35"/>
      <c r="Y967" s="12">
        <v>263.3</v>
      </c>
      <c r="Z967" s="39">
        <f t="shared" si="1271"/>
        <v>9.090263537</v>
      </c>
      <c r="AA967" s="40">
        <f t="shared" si="1272"/>
        <v>9.712884327</v>
      </c>
      <c r="AB967" s="41">
        <f t="shared" si="1273"/>
        <v>11.98199121</v>
      </c>
      <c r="AC967" s="42">
        <f t="shared" si="1274"/>
        <v>10659267.93</v>
      </c>
      <c r="AD967" s="42">
        <f t="shared" si="1275"/>
        <v>40843923.84</v>
      </c>
      <c r="AE967" s="43">
        <f t="shared" si="1276"/>
        <v>136677715.9</v>
      </c>
      <c r="AF967" s="44">
        <f t="shared" si="1277"/>
        <v>1383601.756</v>
      </c>
      <c r="AG967" s="48">
        <f t="shared" si="1278"/>
        <v>5534407.024</v>
      </c>
      <c r="AH967" s="49">
        <f t="shared" si="1279"/>
        <v>8301610.536</v>
      </c>
    </row>
    <row r="968" ht="13.5" customHeight="1">
      <c r="A968" s="47" t="s">
        <v>119</v>
      </c>
      <c r="B968" s="51">
        <v>59.421</v>
      </c>
      <c r="C968" s="12">
        <f t="shared" si="1261"/>
        <v>0.2098584486</v>
      </c>
      <c r="D968" s="12">
        <v>0.0132</v>
      </c>
      <c r="E968" s="39">
        <v>410.0</v>
      </c>
      <c r="F968" s="40">
        <v>490.0</v>
      </c>
      <c r="G968" s="41">
        <v>650.0</v>
      </c>
      <c r="H968" s="42">
        <v>0.076</v>
      </c>
      <c r="I968" s="42">
        <v>0.5820000000000001</v>
      </c>
      <c r="J968" s="43">
        <v>2.794</v>
      </c>
      <c r="K968" s="44">
        <v>0.1</v>
      </c>
      <c r="L968" s="45">
        <v>0.2</v>
      </c>
      <c r="M968" s="46">
        <v>1.0</v>
      </c>
      <c r="N968" s="35"/>
      <c r="O968" s="39">
        <f t="shared" si="1262"/>
        <v>0.001135753924</v>
      </c>
      <c r="P968" s="40">
        <f t="shared" si="1263"/>
        <v>0.001357364445</v>
      </c>
      <c r="Q968" s="41">
        <f t="shared" si="1264"/>
        <v>0.001800585489</v>
      </c>
      <c r="R968" s="42">
        <f t="shared" si="1265"/>
        <v>757.9079842</v>
      </c>
      <c r="S968" s="42">
        <f t="shared" si="1266"/>
        <v>5803.979563</v>
      </c>
      <c r="T968" s="43">
        <f t="shared" si="1267"/>
        <v>27863.09089</v>
      </c>
      <c r="U968" s="44">
        <f t="shared" si="1268"/>
        <v>277.0131521</v>
      </c>
      <c r="V968" s="48">
        <f t="shared" si="1269"/>
        <v>554.0263043</v>
      </c>
      <c r="W968" s="49">
        <f t="shared" si="1270"/>
        <v>2770.131521</v>
      </c>
      <c r="X968" s="35"/>
      <c r="Y968" s="12">
        <v>263.3</v>
      </c>
      <c r="Z968" s="39">
        <f t="shared" si="1271"/>
        <v>22.6548491</v>
      </c>
      <c r="AA968" s="40">
        <f t="shared" si="1272"/>
        <v>27.07530746</v>
      </c>
      <c r="AB968" s="41">
        <f t="shared" si="1273"/>
        <v>35.91622418</v>
      </c>
      <c r="AC968" s="42">
        <f t="shared" si="1274"/>
        <v>15117967.59</v>
      </c>
      <c r="AD968" s="42">
        <f t="shared" si="1275"/>
        <v>115771804.5</v>
      </c>
      <c r="AE968" s="43">
        <f t="shared" si="1276"/>
        <v>555784229.7</v>
      </c>
      <c r="AF968" s="44">
        <f t="shared" si="1277"/>
        <v>5525572.951</v>
      </c>
      <c r="AG968" s="48">
        <f t="shared" si="1278"/>
        <v>11051145.9</v>
      </c>
      <c r="AH968" s="49">
        <f t="shared" si="1279"/>
        <v>55255729.51</v>
      </c>
    </row>
    <row r="969" ht="13.5" customHeight="1">
      <c r="A969" s="47" t="s">
        <v>120</v>
      </c>
      <c r="B969" s="51">
        <v>0.0</v>
      </c>
      <c r="C969" s="12">
        <f t="shared" si="1261"/>
        <v>0</v>
      </c>
      <c r="D969" s="12">
        <v>0.0132</v>
      </c>
      <c r="E969" s="39">
        <v>3.7</v>
      </c>
      <c r="F969" s="40">
        <v>12.0</v>
      </c>
      <c r="G969" s="41">
        <v>110.0</v>
      </c>
      <c r="H969" s="42">
        <v>0.018</v>
      </c>
      <c r="I969" s="42">
        <v>0.2478118532</v>
      </c>
      <c r="J969" s="43">
        <v>3.004</v>
      </c>
      <c r="K969" s="44">
        <v>0.1</v>
      </c>
      <c r="L969" s="45">
        <v>0.1</v>
      </c>
      <c r="M969" s="46">
        <v>1.0</v>
      </c>
      <c r="N969" s="35"/>
      <c r="O969" s="39">
        <f t="shared" si="1262"/>
        <v>0</v>
      </c>
      <c r="P969" s="40">
        <f t="shared" si="1263"/>
        <v>0</v>
      </c>
      <c r="Q969" s="41">
        <f t="shared" si="1264"/>
        <v>0</v>
      </c>
      <c r="R969" s="42">
        <f t="shared" si="1265"/>
        <v>0</v>
      </c>
      <c r="S969" s="42">
        <f t="shared" si="1266"/>
        <v>0</v>
      </c>
      <c r="T969" s="43">
        <f t="shared" si="1267"/>
        <v>0</v>
      </c>
      <c r="U969" s="44">
        <f t="shared" si="1268"/>
        <v>0</v>
      </c>
      <c r="V969" s="48">
        <f t="shared" si="1269"/>
        <v>0</v>
      </c>
      <c r="W969" s="49">
        <f t="shared" si="1270"/>
        <v>0</v>
      </c>
      <c r="X969" s="35"/>
      <c r="Y969" s="12">
        <v>263.3</v>
      </c>
      <c r="Z969" s="39">
        <f t="shared" si="1271"/>
        <v>0</v>
      </c>
      <c r="AA969" s="40">
        <f t="shared" si="1272"/>
        <v>0</v>
      </c>
      <c r="AB969" s="41">
        <f t="shared" si="1273"/>
        <v>0</v>
      </c>
      <c r="AC969" s="42">
        <f t="shared" si="1274"/>
        <v>0</v>
      </c>
      <c r="AD969" s="42">
        <f t="shared" si="1275"/>
        <v>0</v>
      </c>
      <c r="AE969" s="43">
        <f t="shared" si="1276"/>
        <v>0</v>
      </c>
      <c r="AF969" s="44">
        <f t="shared" si="1277"/>
        <v>0</v>
      </c>
      <c r="AG969" s="48">
        <f t="shared" si="1278"/>
        <v>0</v>
      </c>
      <c r="AH969" s="49">
        <f t="shared" si="1279"/>
        <v>0</v>
      </c>
    </row>
    <row r="970" ht="13.5" customHeight="1">
      <c r="A970" s="47" t="s">
        <v>121</v>
      </c>
      <c r="B970" s="51">
        <v>21.636</v>
      </c>
      <c r="C970" s="12">
        <f t="shared" si="1261"/>
        <v>0.0764123356</v>
      </c>
      <c r="D970" s="12">
        <v>0.0132</v>
      </c>
      <c r="E970" s="39">
        <v>1.0</v>
      </c>
      <c r="F970" s="40">
        <v>24.0</v>
      </c>
      <c r="G970" s="41">
        <v>2200.0</v>
      </c>
      <c r="H970" s="42">
        <v>0.3</v>
      </c>
      <c r="I970" s="42">
        <v>9.305266939500001</v>
      </c>
      <c r="J970" s="43">
        <v>851.554</v>
      </c>
      <c r="K970" s="44">
        <v>3.3</v>
      </c>
      <c r="L970" s="48">
        <v>10.0</v>
      </c>
      <c r="M970" s="49">
        <v>16.9</v>
      </c>
      <c r="N970" s="35"/>
      <c r="O970" s="39">
        <f t="shared" si="1262"/>
        <v>0.00000100864283</v>
      </c>
      <c r="P970" s="40">
        <f t="shared" si="1263"/>
        <v>0.00002420742792</v>
      </c>
      <c r="Q970" s="41">
        <f t="shared" si="1264"/>
        <v>0.002219014226</v>
      </c>
      <c r="R970" s="42">
        <f t="shared" si="1265"/>
        <v>1089.334256</v>
      </c>
      <c r="S970" s="42">
        <f t="shared" si="1266"/>
        <v>33788.4868</v>
      </c>
      <c r="T970" s="43">
        <f t="shared" si="1267"/>
        <v>3092089.811</v>
      </c>
      <c r="U970" s="44">
        <f t="shared" si="1268"/>
        <v>3328.521339</v>
      </c>
      <c r="V970" s="48">
        <f t="shared" si="1269"/>
        <v>10086.4283</v>
      </c>
      <c r="W970" s="49">
        <f t="shared" si="1270"/>
        <v>17046.06383</v>
      </c>
      <c r="X970" s="35"/>
      <c r="Y970" s="12">
        <v>263.3</v>
      </c>
      <c r="Z970" s="39">
        <f t="shared" si="1271"/>
        <v>0.02011936796</v>
      </c>
      <c r="AA970" s="40">
        <f t="shared" si="1272"/>
        <v>0.4828648311</v>
      </c>
      <c r="AB970" s="41">
        <f t="shared" si="1273"/>
        <v>44.26260952</v>
      </c>
      <c r="AC970" s="42">
        <f t="shared" si="1274"/>
        <v>21728917.4</v>
      </c>
      <c r="AD970" s="42">
        <f t="shared" si="1275"/>
        <v>673977922.4</v>
      </c>
      <c r="AE970" s="43">
        <f t="shared" si="1276"/>
        <v>61677821759</v>
      </c>
      <c r="AF970" s="44">
        <f t="shared" si="1277"/>
        <v>66393914.28</v>
      </c>
      <c r="AG970" s="48">
        <f t="shared" si="1278"/>
        <v>201193679.6</v>
      </c>
      <c r="AH970" s="49">
        <f t="shared" si="1279"/>
        <v>340017318.6</v>
      </c>
    </row>
    <row r="971" ht="13.5" customHeight="1">
      <c r="A971" s="47" t="s">
        <v>122</v>
      </c>
      <c r="B971" s="51">
        <v>12.891</v>
      </c>
      <c r="C971" s="12">
        <f t="shared" si="1261"/>
        <v>0.04552742735</v>
      </c>
      <c r="D971" s="12">
        <v>0.0132</v>
      </c>
      <c r="E971" s="39">
        <v>130.0</v>
      </c>
      <c r="F971" s="40">
        <v>230.0</v>
      </c>
      <c r="G971" s="50">
        <v>420.0</v>
      </c>
      <c r="H971" s="42">
        <v>20.0</v>
      </c>
      <c r="I971" s="42">
        <v>35.2904137931</v>
      </c>
      <c r="J971" s="43">
        <v>65.554</v>
      </c>
      <c r="K971" s="44">
        <v>13.0</v>
      </c>
      <c r="L971" s="48">
        <v>500.0</v>
      </c>
      <c r="M971" s="49">
        <v>810.0</v>
      </c>
      <c r="N971" s="35"/>
      <c r="O971" s="39">
        <f t="shared" si="1262"/>
        <v>0.00007812506534</v>
      </c>
      <c r="P971" s="40">
        <f t="shared" si="1263"/>
        <v>0.0001382212694</v>
      </c>
      <c r="Q971" s="41">
        <f t="shared" si="1264"/>
        <v>0.0002524040572</v>
      </c>
      <c r="R971" s="42">
        <f t="shared" si="1265"/>
        <v>43269.26696</v>
      </c>
      <c r="S971" s="42">
        <f t="shared" si="1266"/>
        <v>76349.51677</v>
      </c>
      <c r="T971" s="43">
        <f t="shared" si="1267"/>
        <v>141823.6763</v>
      </c>
      <c r="U971" s="44">
        <f t="shared" si="1268"/>
        <v>7812.506534</v>
      </c>
      <c r="V971" s="48">
        <f t="shared" si="1269"/>
        <v>300481.0205</v>
      </c>
      <c r="W971" s="49">
        <f t="shared" si="1270"/>
        <v>486779.2533</v>
      </c>
      <c r="X971" s="35"/>
      <c r="Y971" s="12">
        <v>263.3</v>
      </c>
      <c r="Z971" s="39">
        <f t="shared" si="1271"/>
        <v>1.558358311</v>
      </c>
      <c r="AA971" s="40">
        <f t="shared" si="1272"/>
        <v>2.757095473</v>
      </c>
      <c r="AB971" s="41">
        <f t="shared" si="1273"/>
        <v>5.034696081</v>
      </c>
      <c r="AC971" s="42">
        <f t="shared" si="1274"/>
        <v>863090756.8</v>
      </c>
      <c r="AD971" s="42">
        <f t="shared" si="1275"/>
        <v>1522941497</v>
      </c>
      <c r="AE971" s="43">
        <f t="shared" si="1276"/>
        <v>2828952573</v>
      </c>
      <c r="AF971" s="44">
        <f t="shared" si="1277"/>
        <v>155835831.1</v>
      </c>
      <c r="AG971" s="48">
        <f t="shared" si="1278"/>
        <v>5993685811</v>
      </c>
      <c r="AH971" s="49">
        <f t="shared" si="1279"/>
        <v>9709771014</v>
      </c>
    </row>
    <row r="972" ht="13.5" customHeight="1">
      <c r="A972" s="32" t="s">
        <v>123</v>
      </c>
      <c r="B972" s="51">
        <v>0.0</v>
      </c>
      <c r="C972" s="12">
        <f t="shared" si="1261"/>
        <v>0</v>
      </c>
      <c r="D972" s="12">
        <v>0.0132</v>
      </c>
      <c r="E972" s="39">
        <v>7.0</v>
      </c>
      <c r="F972" s="40">
        <v>11.0</v>
      </c>
      <c r="G972" s="41">
        <v>56.0</v>
      </c>
      <c r="H972" s="42">
        <v>2.0E-4</v>
      </c>
      <c r="I972" s="42">
        <v>0.11828163270000001</v>
      </c>
      <c r="J972" s="43">
        <v>1.5552000000000001</v>
      </c>
      <c r="K972" s="44">
        <v>0.3</v>
      </c>
      <c r="L972" s="48">
        <v>1.0</v>
      </c>
      <c r="M972" s="49">
        <v>1.3</v>
      </c>
      <c r="N972" s="35"/>
      <c r="O972" s="39">
        <f t="shared" si="1262"/>
        <v>0</v>
      </c>
      <c r="P972" s="40">
        <f t="shared" si="1263"/>
        <v>0</v>
      </c>
      <c r="Q972" s="41">
        <f t="shared" si="1264"/>
        <v>0</v>
      </c>
      <c r="R972" s="42">
        <f t="shared" si="1265"/>
        <v>0</v>
      </c>
      <c r="S972" s="42">
        <f t="shared" si="1266"/>
        <v>0</v>
      </c>
      <c r="T972" s="43">
        <f t="shared" si="1267"/>
        <v>0</v>
      </c>
      <c r="U972" s="44">
        <f t="shared" si="1268"/>
        <v>0</v>
      </c>
      <c r="V972" s="48">
        <f t="shared" si="1269"/>
        <v>0</v>
      </c>
      <c r="W972" s="49">
        <f t="shared" si="1270"/>
        <v>0</v>
      </c>
      <c r="X972" s="35"/>
      <c r="Y972" s="12">
        <v>263.3</v>
      </c>
      <c r="Z972" s="39">
        <f t="shared" si="1271"/>
        <v>0</v>
      </c>
      <c r="AA972" s="40">
        <f t="shared" si="1272"/>
        <v>0</v>
      </c>
      <c r="AB972" s="41">
        <f t="shared" si="1273"/>
        <v>0</v>
      </c>
      <c r="AC972" s="42">
        <f t="shared" si="1274"/>
        <v>0</v>
      </c>
      <c r="AD972" s="42">
        <f t="shared" si="1275"/>
        <v>0</v>
      </c>
      <c r="AE972" s="43">
        <f t="shared" si="1276"/>
        <v>0</v>
      </c>
      <c r="AF972" s="44">
        <f t="shared" si="1277"/>
        <v>0</v>
      </c>
      <c r="AG972" s="48">
        <f t="shared" si="1278"/>
        <v>0</v>
      </c>
      <c r="AH972" s="49">
        <f t="shared" si="1279"/>
        <v>0</v>
      </c>
    </row>
    <row r="973" ht="13.5" customHeight="1">
      <c r="A973" s="32" t="s">
        <v>124</v>
      </c>
      <c r="B973" s="51">
        <v>0.19</v>
      </c>
      <c r="C973" s="12">
        <f t="shared" si="1261"/>
        <v>0.000671027166</v>
      </c>
      <c r="D973" s="12">
        <v>0.0132</v>
      </c>
      <c r="E973" s="39">
        <v>8.0</v>
      </c>
      <c r="F973" s="40">
        <v>12.0</v>
      </c>
      <c r="G973" s="41">
        <v>35.0</v>
      </c>
      <c r="H973" s="42">
        <v>2.0E-4</v>
      </c>
      <c r="I973" s="42">
        <v>0.11834814810000001</v>
      </c>
      <c r="J973" s="43">
        <v>1.5552000000000001</v>
      </c>
      <c r="K973" s="44">
        <v>0.3</v>
      </c>
      <c r="L973" s="48">
        <v>1.0</v>
      </c>
      <c r="M973" s="49">
        <v>1.3</v>
      </c>
      <c r="N973" s="35"/>
      <c r="O973" s="39">
        <f t="shared" si="1262"/>
        <v>0.00000007086046873</v>
      </c>
      <c r="P973" s="40">
        <f t="shared" si="1263"/>
        <v>0.0000001062907031</v>
      </c>
      <c r="Q973" s="41">
        <f t="shared" si="1264"/>
        <v>0.0000003100145507</v>
      </c>
      <c r="R973" s="42">
        <f t="shared" si="1265"/>
        <v>0.006377442186</v>
      </c>
      <c r="S973" s="42">
        <f t="shared" si="1266"/>
        <v>3.773792361</v>
      </c>
      <c r="T973" s="43">
        <f t="shared" si="1267"/>
        <v>49.59099044</v>
      </c>
      <c r="U973" s="44">
        <f t="shared" si="1268"/>
        <v>2.657267577</v>
      </c>
      <c r="V973" s="48">
        <f t="shared" si="1269"/>
        <v>8.857558591</v>
      </c>
      <c r="W973" s="49">
        <f t="shared" si="1270"/>
        <v>11.51482617</v>
      </c>
      <c r="X973" s="35"/>
      <c r="Y973" s="12">
        <v>263.3</v>
      </c>
      <c r="Z973" s="39">
        <f t="shared" si="1271"/>
        <v>0.001413451622</v>
      </c>
      <c r="AA973" s="40">
        <f t="shared" si="1272"/>
        <v>0.002120177434</v>
      </c>
      <c r="AB973" s="41">
        <f t="shared" si="1273"/>
        <v>0.006183850848</v>
      </c>
      <c r="AC973" s="42">
        <f t="shared" si="1274"/>
        <v>127.210646</v>
      </c>
      <c r="AD973" s="42">
        <f t="shared" si="1275"/>
        <v>75275.72188</v>
      </c>
      <c r="AE973" s="43">
        <f t="shared" si="1276"/>
        <v>989189.9835</v>
      </c>
      <c r="AF973" s="44">
        <f t="shared" si="1277"/>
        <v>53004.43584</v>
      </c>
      <c r="AG973" s="48">
        <f t="shared" si="1278"/>
        <v>176681.4528</v>
      </c>
      <c r="AH973" s="49">
        <f t="shared" si="1279"/>
        <v>229685.8887</v>
      </c>
    </row>
    <row r="974" ht="13.5" customHeight="1">
      <c r="A974" s="32" t="s">
        <v>125</v>
      </c>
      <c r="B974" s="51">
        <v>0.091</v>
      </c>
      <c r="C974" s="12">
        <f t="shared" si="1261"/>
        <v>0.0003213866953</v>
      </c>
      <c r="D974" s="12">
        <v>0.0132</v>
      </c>
      <c r="E974" s="39">
        <v>18.0</v>
      </c>
      <c r="F974" s="40">
        <v>48.0</v>
      </c>
      <c r="G974" s="41">
        <v>180.0</v>
      </c>
      <c r="H974" s="42">
        <v>0.0064</v>
      </c>
      <c r="I974" s="42">
        <v>0.17932592590000002</v>
      </c>
      <c r="J974" s="43">
        <v>1.857</v>
      </c>
      <c r="K974" s="44">
        <v>0.3</v>
      </c>
      <c r="L974" s="45">
        <v>10.0</v>
      </c>
      <c r="M974" s="46">
        <v>15.0</v>
      </c>
      <c r="N974" s="35"/>
      <c r="O974" s="39">
        <f t="shared" si="1262"/>
        <v>0.0000000763614788</v>
      </c>
      <c r="P974" s="40">
        <f t="shared" si="1263"/>
        <v>0.0000002036306101</v>
      </c>
      <c r="Q974" s="41">
        <f t="shared" si="1264"/>
        <v>0.000000763614788</v>
      </c>
      <c r="R974" s="42">
        <f t="shared" si="1265"/>
        <v>0.09774269287</v>
      </c>
      <c r="S974" s="42">
        <f t="shared" si="1266"/>
        <v>2.738718578</v>
      </c>
      <c r="T974" s="43">
        <f t="shared" si="1267"/>
        <v>28.36065323</v>
      </c>
      <c r="U974" s="44">
        <f t="shared" si="1268"/>
        <v>1.272691313</v>
      </c>
      <c r="V974" s="48">
        <f t="shared" si="1269"/>
        <v>42.42304378</v>
      </c>
      <c r="W974" s="49">
        <f t="shared" si="1270"/>
        <v>63.63456567</v>
      </c>
      <c r="X974" s="35"/>
      <c r="Y974" s="12">
        <v>263.3</v>
      </c>
      <c r="Z974" s="39">
        <f t="shared" si="1271"/>
        <v>0.001523180104</v>
      </c>
      <c r="AA974" s="40">
        <f t="shared" si="1272"/>
        <v>0.00406181361</v>
      </c>
      <c r="AB974" s="41">
        <f t="shared" si="1273"/>
        <v>0.01523180104</v>
      </c>
      <c r="AC974" s="42">
        <f t="shared" si="1274"/>
        <v>1949.670533</v>
      </c>
      <c r="AD974" s="42">
        <f t="shared" si="1275"/>
        <v>54629.13648</v>
      </c>
      <c r="AE974" s="43">
        <f t="shared" si="1276"/>
        <v>565709.0905</v>
      </c>
      <c r="AF974" s="44">
        <f t="shared" si="1277"/>
        <v>25386.33506</v>
      </c>
      <c r="AG974" s="48">
        <f t="shared" si="1278"/>
        <v>846211.1687</v>
      </c>
      <c r="AH974" s="49">
        <f t="shared" si="1279"/>
        <v>1269316.753</v>
      </c>
    </row>
    <row r="975" ht="13.5" customHeight="1">
      <c r="A975" s="32" t="s">
        <v>126</v>
      </c>
      <c r="B975" s="51">
        <v>14.019</v>
      </c>
      <c r="C975" s="12">
        <f t="shared" si="1261"/>
        <v>0.04951120969</v>
      </c>
      <c r="D975" s="12">
        <v>0.0132</v>
      </c>
      <c r="E975" s="39">
        <v>6.0</v>
      </c>
      <c r="F975" s="40">
        <v>38.0</v>
      </c>
      <c r="G975" s="41">
        <v>79.0</v>
      </c>
      <c r="H975" s="42">
        <v>0.0073</v>
      </c>
      <c r="I975" s="42">
        <v>0.4548123288</v>
      </c>
      <c r="J975" s="43">
        <v>2.313</v>
      </c>
      <c r="K975" s="44">
        <v>0.3</v>
      </c>
      <c r="L975" s="45">
        <v>2.5</v>
      </c>
      <c r="M975" s="46">
        <v>5.1</v>
      </c>
      <c r="N975" s="35"/>
      <c r="O975" s="39">
        <f t="shared" si="1262"/>
        <v>0.000003921287807</v>
      </c>
      <c r="P975" s="40">
        <f t="shared" si="1263"/>
        <v>0.00002483482278</v>
      </c>
      <c r="Q975" s="41">
        <f t="shared" si="1264"/>
        <v>0.00005163028946</v>
      </c>
      <c r="R975" s="42">
        <f t="shared" si="1265"/>
        <v>17.1752406</v>
      </c>
      <c r="S975" s="42">
        <f t="shared" si="1266"/>
        <v>1070.070024</v>
      </c>
      <c r="T975" s="43">
        <f t="shared" si="1267"/>
        <v>5441.963219</v>
      </c>
      <c r="U975" s="44">
        <f t="shared" si="1268"/>
        <v>196.0643904</v>
      </c>
      <c r="V975" s="48">
        <f t="shared" si="1269"/>
        <v>1633.86992</v>
      </c>
      <c r="W975" s="49">
        <f t="shared" si="1270"/>
        <v>3333.094636</v>
      </c>
      <c r="X975" s="35"/>
      <c r="Y975" s="12">
        <v>263.3</v>
      </c>
      <c r="Z975" s="39">
        <f t="shared" si="1271"/>
        <v>0.07821780906</v>
      </c>
      <c r="AA975" s="40">
        <f t="shared" si="1272"/>
        <v>0.4953794574</v>
      </c>
      <c r="AB975" s="41">
        <f t="shared" si="1273"/>
        <v>1.029867819</v>
      </c>
      <c r="AC975" s="42">
        <f t="shared" si="1274"/>
        <v>342594.0037</v>
      </c>
      <c r="AD975" s="42">
        <f t="shared" si="1275"/>
        <v>21344654.34</v>
      </c>
      <c r="AE975" s="43">
        <f t="shared" si="1276"/>
        <v>108550675.4</v>
      </c>
      <c r="AF975" s="44">
        <f t="shared" si="1277"/>
        <v>3910890.453</v>
      </c>
      <c r="AG975" s="48">
        <f t="shared" si="1278"/>
        <v>32590753.78</v>
      </c>
      <c r="AH975" s="49">
        <f t="shared" si="1279"/>
        <v>66485137.7</v>
      </c>
    </row>
    <row r="976" ht="13.5" customHeight="1">
      <c r="A976" s="32" t="s">
        <v>127</v>
      </c>
      <c r="B976" s="51">
        <v>0.0</v>
      </c>
      <c r="C976" s="12">
        <f t="shared" si="1261"/>
        <v>0</v>
      </c>
      <c r="D976" s="12">
        <v>0.0132</v>
      </c>
      <c r="E976" s="52">
        <v>8.8</v>
      </c>
      <c r="F976" s="53">
        <v>27.0</v>
      </c>
      <c r="G976" s="54">
        <v>63.0</v>
      </c>
      <c r="H976" s="55">
        <v>0.118</v>
      </c>
      <c r="I976" s="55">
        <v>0.9284059041</v>
      </c>
      <c r="J976" s="56">
        <v>3.734</v>
      </c>
      <c r="K976" s="57">
        <v>7.8</v>
      </c>
      <c r="L976" s="58">
        <v>15.0</v>
      </c>
      <c r="M976" s="59">
        <v>19.3</v>
      </c>
      <c r="N976" s="35"/>
      <c r="O976" s="39">
        <f t="shared" si="1262"/>
        <v>0</v>
      </c>
      <c r="P976" s="40">
        <f t="shared" si="1263"/>
        <v>0</v>
      </c>
      <c r="Q976" s="41">
        <f t="shared" si="1264"/>
        <v>0</v>
      </c>
      <c r="R976" s="42">
        <f t="shared" si="1265"/>
        <v>0</v>
      </c>
      <c r="S976" s="42">
        <f t="shared" si="1266"/>
        <v>0</v>
      </c>
      <c r="T976" s="43">
        <f t="shared" si="1267"/>
        <v>0</v>
      </c>
      <c r="U976" s="44">
        <f t="shared" si="1268"/>
        <v>0</v>
      </c>
      <c r="V976" s="48">
        <f t="shared" si="1269"/>
        <v>0</v>
      </c>
      <c r="W976" s="49">
        <f t="shared" si="1270"/>
        <v>0</v>
      </c>
      <c r="X976" s="35"/>
      <c r="Y976" s="12">
        <v>263.3</v>
      </c>
      <c r="Z976" s="39">
        <f t="shared" si="1271"/>
        <v>0</v>
      </c>
      <c r="AA976" s="40">
        <f t="shared" si="1272"/>
        <v>0</v>
      </c>
      <c r="AB976" s="41">
        <f t="shared" si="1273"/>
        <v>0</v>
      </c>
      <c r="AC976" s="42">
        <f t="shared" si="1274"/>
        <v>0</v>
      </c>
      <c r="AD976" s="42">
        <f t="shared" si="1275"/>
        <v>0</v>
      </c>
      <c r="AE976" s="43">
        <f t="shared" si="1276"/>
        <v>0</v>
      </c>
      <c r="AF976" s="44">
        <f t="shared" si="1277"/>
        <v>0</v>
      </c>
      <c r="AG976" s="48">
        <f t="shared" si="1278"/>
        <v>0</v>
      </c>
      <c r="AH976" s="49">
        <f t="shared" si="1279"/>
        <v>0</v>
      </c>
    </row>
    <row r="977" ht="13.5" customHeight="1">
      <c r="A977" s="60" t="s">
        <v>90</v>
      </c>
      <c r="B977" s="61">
        <f>SUM(B966:B976)</f>
        <v>283.148</v>
      </c>
      <c r="C977" s="12"/>
      <c r="D977" s="60"/>
      <c r="E977" s="60"/>
      <c r="F977" s="60"/>
      <c r="G977" s="60"/>
      <c r="H977" s="60"/>
      <c r="I977" s="60"/>
      <c r="J977" s="60"/>
      <c r="K977" s="60"/>
      <c r="L977" s="60"/>
      <c r="M977" s="60"/>
      <c r="N977" s="60"/>
      <c r="O977" s="61">
        <f t="shared" ref="O977:W977" si="1280">SUM(O966:O976)</f>
        <v>0.00719505969</v>
      </c>
      <c r="P977" s="61">
        <f t="shared" si="1280"/>
        <v>0.008149053295</v>
      </c>
      <c r="Q977" s="61">
        <f t="shared" si="1280"/>
        <v>0.01171397788</v>
      </c>
      <c r="R977" s="61">
        <f t="shared" si="1280"/>
        <v>47789.78596</v>
      </c>
      <c r="S977" s="61">
        <f t="shared" si="1280"/>
        <v>149898.3585</v>
      </c>
      <c r="T977" s="61">
        <f t="shared" si="1280"/>
        <v>3372280.051</v>
      </c>
      <c r="U977" s="61">
        <f t="shared" si="1280"/>
        <v>13179.39452</v>
      </c>
      <c r="V977" s="61">
        <f t="shared" si="1280"/>
        <v>350383.9602</v>
      </c>
      <c r="W977" s="61">
        <f t="shared" si="1280"/>
        <v>622319.5122</v>
      </c>
      <c r="X977" s="60"/>
      <c r="Y977" s="35"/>
      <c r="Z977" s="61">
        <f t="shared" ref="Z977:AH977" si="1281">SUM(Z966:Z976)</f>
        <v>143.5196376</v>
      </c>
      <c r="AA977" s="61">
        <f t="shared" si="1281"/>
        <v>162.5489191</v>
      </c>
      <c r="AB977" s="61">
        <f t="shared" si="1281"/>
        <v>233.6583619</v>
      </c>
      <c r="AC977" s="61">
        <f t="shared" si="1281"/>
        <v>953261412.4</v>
      </c>
      <c r="AD977" s="61">
        <f t="shared" si="1281"/>
        <v>2990018015</v>
      </c>
      <c r="AE977" s="61">
        <f t="shared" si="1281"/>
        <v>67266767997</v>
      </c>
      <c r="AF977" s="61">
        <f t="shared" si="1281"/>
        <v>262888983.1</v>
      </c>
      <c r="AG977" s="61">
        <f t="shared" si="1281"/>
        <v>6989098236</v>
      </c>
      <c r="AH977" s="61">
        <f t="shared" si="1281"/>
        <v>12413388452</v>
      </c>
    </row>
    <row r="978" ht="13.5" customHeight="1">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c r="AA978" s="35"/>
      <c r="AB978" s="35"/>
      <c r="AC978" s="35"/>
      <c r="AD978" s="35"/>
      <c r="AE978" s="35"/>
      <c r="AF978" s="35"/>
      <c r="AG978" s="35"/>
      <c r="AH978" s="35"/>
    </row>
    <row r="979" ht="13.5" customHeight="1">
      <c r="A979" s="64" t="s">
        <v>76</v>
      </c>
      <c r="B979" s="35"/>
      <c r="C979" s="12"/>
      <c r="D979" s="12"/>
      <c r="E979" s="35"/>
      <c r="F979" s="35"/>
      <c r="G979" s="35"/>
      <c r="H979" s="35"/>
      <c r="I979" s="35"/>
      <c r="J979" s="35"/>
      <c r="K979" s="35"/>
      <c r="L979" s="35"/>
      <c r="M979" s="35"/>
      <c r="N979" s="35"/>
      <c r="O979" s="35"/>
      <c r="P979" s="35"/>
      <c r="Q979" s="35"/>
      <c r="R979" s="35"/>
      <c r="S979" s="35"/>
      <c r="T979" s="35"/>
      <c r="U979" s="35"/>
      <c r="V979" s="35"/>
      <c r="W979" s="35"/>
      <c r="X979" s="35"/>
      <c r="Y979" s="35"/>
      <c r="Z979" s="35"/>
      <c r="AA979" s="35"/>
      <c r="AB979" s="35"/>
      <c r="AC979" s="35"/>
      <c r="AD979" s="35"/>
      <c r="AE979" s="35"/>
      <c r="AF979" s="35"/>
      <c r="AG979" s="35"/>
      <c r="AH979" s="35"/>
    </row>
    <row r="980" ht="13.5" customHeight="1">
      <c r="A980" s="12" t="s">
        <v>105</v>
      </c>
      <c r="C980" s="12"/>
      <c r="D980" s="12"/>
      <c r="E980" s="36" t="s">
        <v>129</v>
      </c>
      <c r="F980" s="3"/>
      <c r="G980" s="4"/>
      <c r="H980" s="37" t="s">
        <v>130</v>
      </c>
      <c r="I980" s="3"/>
      <c r="J980" s="4"/>
      <c r="K980" s="38" t="s">
        <v>131</v>
      </c>
      <c r="L980" s="3"/>
      <c r="M980" s="4"/>
      <c r="N980" s="35"/>
      <c r="O980" s="36" t="s">
        <v>110</v>
      </c>
      <c r="P980" s="3"/>
      <c r="Q980" s="4"/>
      <c r="R980" s="37" t="s">
        <v>111</v>
      </c>
      <c r="S980" s="3"/>
      <c r="T980" s="4"/>
      <c r="U980" s="38" t="s">
        <v>112</v>
      </c>
      <c r="V980" s="3"/>
      <c r="W980" s="4"/>
      <c r="X980" s="35"/>
      <c r="Y980" s="35"/>
      <c r="Z980" s="36" t="s">
        <v>110</v>
      </c>
      <c r="AA980" s="3"/>
      <c r="AB980" s="4"/>
      <c r="AC980" s="37" t="s">
        <v>111</v>
      </c>
      <c r="AD980" s="3"/>
      <c r="AE980" s="4"/>
      <c r="AF980" s="38" t="s">
        <v>112</v>
      </c>
      <c r="AG980" s="3"/>
      <c r="AH980" s="4"/>
    </row>
    <row r="981" ht="13.5" customHeight="1">
      <c r="A981" s="12" t="s">
        <v>94</v>
      </c>
      <c r="B981" s="12" t="s">
        <v>114</v>
      </c>
      <c r="C981" s="12" t="s">
        <v>115</v>
      </c>
      <c r="D981" s="12"/>
      <c r="E981" s="39" t="s">
        <v>12</v>
      </c>
      <c r="F981" s="40" t="s">
        <v>13</v>
      </c>
      <c r="G981" s="41" t="s">
        <v>14</v>
      </c>
      <c r="H981" s="42" t="s">
        <v>12</v>
      </c>
      <c r="I981" s="42" t="s">
        <v>13</v>
      </c>
      <c r="J981" s="43" t="s">
        <v>14</v>
      </c>
      <c r="K981" s="44" t="s">
        <v>12</v>
      </c>
      <c r="L981" s="45" t="s">
        <v>116</v>
      </c>
      <c r="M981" s="46" t="s">
        <v>14</v>
      </c>
      <c r="N981" s="35"/>
      <c r="O981" s="39" t="s">
        <v>12</v>
      </c>
      <c r="P981" s="40" t="s">
        <v>13</v>
      </c>
      <c r="Q981" s="41" t="s">
        <v>14</v>
      </c>
      <c r="R981" s="42" t="s">
        <v>12</v>
      </c>
      <c r="S981" s="42" t="s">
        <v>13</v>
      </c>
      <c r="T981" s="43" t="s">
        <v>14</v>
      </c>
      <c r="U981" s="44" t="s">
        <v>12</v>
      </c>
      <c r="V981" s="45" t="s">
        <v>116</v>
      </c>
      <c r="W981" s="46" t="s">
        <v>14</v>
      </c>
      <c r="X981" s="35"/>
      <c r="Y981" s="35"/>
      <c r="Z981" s="39" t="s">
        <v>12</v>
      </c>
      <c r="AA981" s="40" t="s">
        <v>13</v>
      </c>
      <c r="AB981" s="41" t="s">
        <v>14</v>
      </c>
      <c r="AC981" s="42" t="s">
        <v>12</v>
      </c>
      <c r="AD981" s="42" t="s">
        <v>13</v>
      </c>
      <c r="AE981" s="43" t="s">
        <v>14</v>
      </c>
      <c r="AF981" s="44" t="s">
        <v>12</v>
      </c>
      <c r="AG981" s="45" t="s">
        <v>116</v>
      </c>
      <c r="AH981" s="46" t="s">
        <v>14</v>
      </c>
    </row>
    <row r="982" ht="13.5" customHeight="1">
      <c r="A982" s="47" t="s">
        <v>117</v>
      </c>
      <c r="B982" s="51">
        <v>2.283</v>
      </c>
      <c r="C982" s="12">
        <f t="shared" ref="C982:C992" si="1282">B982/$B$993</f>
        <v>0.01555166518</v>
      </c>
      <c r="D982" s="12">
        <v>0.0132</v>
      </c>
      <c r="E982" s="39">
        <v>740.0</v>
      </c>
      <c r="F982" s="40">
        <v>820.0</v>
      </c>
      <c r="G982" s="41">
        <v>910.0</v>
      </c>
      <c r="H982" s="42">
        <v>0.079</v>
      </c>
      <c r="I982" s="42">
        <v>1.1480588235000002</v>
      </c>
      <c r="J982" s="43">
        <v>3.654</v>
      </c>
      <c r="K982" s="44">
        <v>0.2</v>
      </c>
      <c r="L982" s="48">
        <v>5.0</v>
      </c>
      <c r="M982" s="49">
        <v>15.0</v>
      </c>
      <c r="N982" s="35"/>
      <c r="O982" s="39">
        <f t="shared" ref="O982:O992" si="1283">C982*D982*E982*10^(-3)</f>
        <v>0.0001519086655</v>
      </c>
      <c r="P982" s="40">
        <f t="shared" ref="P982:P992" si="1284">C982*D982*F982*10^(-3)</f>
        <v>0.0001683312239</v>
      </c>
      <c r="Q982" s="41">
        <f t="shared" ref="Q982:Q992" si="1285">C982*D982*G982*10^(-3)</f>
        <v>0.0001868066021</v>
      </c>
      <c r="R982" s="42">
        <f t="shared" ref="R982:R992" si="1286">(C982*D982*H982*3.6*10^(-3))*10^(9)</f>
        <v>58.38219522</v>
      </c>
      <c r="S982" s="42">
        <f t="shared" ref="S982:S992" si="1287">(C982*D982*I982*3.6*10^(-3))*10^(9)</f>
        <v>848.4328399</v>
      </c>
      <c r="T982" s="43">
        <f t="shared" ref="T982:T992" si="1288">(C982*D982*J982*3.6*10^(-3))*10^(9)</f>
        <v>2700.361283</v>
      </c>
      <c r="U982" s="44">
        <f t="shared" ref="U982:U992" si="1289">C982*D982*10^(-3)*K982*10^9</f>
        <v>41.05639607</v>
      </c>
      <c r="V982" s="48">
        <f t="shared" ref="V982:V992" si="1290">C982*D982*10^(-3)*L982*10^9</f>
        <v>1026.409902</v>
      </c>
      <c r="W982" s="49">
        <f t="shared" ref="W982:W992" si="1291">C982*D982*10^(-3)*M982*10^9</f>
        <v>3079.229706</v>
      </c>
      <c r="X982" s="35"/>
      <c r="Y982" s="12">
        <v>132.7</v>
      </c>
      <c r="Z982" s="39">
        <f t="shared" ref="Z982:Z992" si="1292">C982*Y982*E982*10^(-3)</f>
        <v>1.527142417</v>
      </c>
      <c r="AA982" s="40">
        <f t="shared" ref="AA982:AA992" si="1293">C982*Y982*F982*10^(-3)</f>
        <v>1.692238895</v>
      </c>
      <c r="AB982" s="41">
        <f t="shared" ref="AB982:AB992" si="1294">C982*Y982*G982*10^(-3)</f>
        <v>1.877972432</v>
      </c>
      <c r="AC982" s="42">
        <f t="shared" ref="AC982:AC992" si="1295">(C982*Y982*H982*3.6*10^(-3))*10^(9)</f>
        <v>586917.9777</v>
      </c>
      <c r="AD982" s="42">
        <f t="shared" ref="AD982:AD992" si="1296">(C982*Y982*I982*3.6*10^(-3))*10^(9)</f>
        <v>8529321.05</v>
      </c>
      <c r="AE982" s="43">
        <f t="shared" ref="AE982:AE992" si="1297">(C982*Y982*J982*3.6*10^(-3))*10^(9)</f>
        <v>27146813.8</v>
      </c>
      <c r="AF982" s="44">
        <f t="shared" ref="AF982:AF992" si="1298">C982*Y982*10^(-3)*K982*10^9</f>
        <v>412741.1939</v>
      </c>
      <c r="AG982" s="48">
        <f t="shared" ref="AG982:AG992" si="1299">C982*Y982*10^(-3)*L982*10^9</f>
        <v>10318529.85</v>
      </c>
      <c r="AH982" s="49">
        <f t="shared" ref="AH982:AH992" si="1300">C982*Y982*10^(-3)*M982*10^9</f>
        <v>30955589.54</v>
      </c>
    </row>
    <row r="983" ht="13.5" customHeight="1">
      <c r="A983" s="47" t="s">
        <v>118</v>
      </c>
      <c r="B983" s="51">
        <v>6.811</v>
      </c>
      <c r="C983" s="12">
        <f t="shared" si="1282"/>
        <v>0.04639614172</v>
      </c>
      <c r="D983" s="12">
        <v>0.0132</v>
      </c>
      <c r="E983" s="39">
        <v>657.0</v>
      </c>
      <c r="F983" s="40">
        <v>702.0</v>
      </c>
      <c r="G983" s="41">
        <v>866.0</v>
      </c>
      <c r="H983" s="42">
        <v>0.214</v>
      </c>
      <c r="I983" s="42">
        <v>0.82</v>
      </c>
      <c r="J983" s="43">
        <v>2.7439999999999998</v>
      </c>
      <c r="K983" s="44">
        <v>0.1</v>
      </c>
      <c r="L983" s="45">
        <v>0.4</v>
      </c>
      <c r="M983" s="46">
        <v>0.6</v>
      </c>
      <c r="N983" s="35"/>
      <c r="O983" s="39">
        <f t="shared" si="1283"/>
        <v>0.0004023658994</v>
      </c>
      <c r="P983" s="40">
        <f t="shared" si="1284"/>
        <v>0.0004299252076</v>
      </c>
      <c r="Q983" s="41">
        <f t="shared" si="1285"/>
        <v>0.0005303635752</v>
      </c>
      <c r="R983" s="42">
        <f t="shared" si="1286"/>
        <v>471.815356</v>
      </c>
      <c r="S983" s="42">
        <f t="shared" si="1287"/>
        <v>1807.890617</v>
      </c>
      <c r="T983" s="43">
        <f t="shared" si="1288"/>
        <v>6049.819331</v>
      </c>
      <c r="U983" s="44">
        <f t="shared" si="1289"/>
        <v>61.24290706</v>
      </c>
      <c r="V983" s="48">
        <f t="shared" si="1290"/>
        <v>244.9716283</v>
      </c>
      <c r="W983" s="49">
        <f t="shared" si="1291"/>
        <v>367.4574424</v>
      </c>
      <c r="X983" s="35"/>
      <c r="Y983" s="12">
        <v>132.7</v>
      </c>
      <c r="Z983" s="39">
        <f t="shared" si="1292"/>
        <v>4.04499658</v>
      </c>
      <c r="AA983" s="40">
        <f t="shared" si="1293"/>
        <v>4.32205114</v>
      </c>
      <c r="AB983" s="41">
        <f t="shared" si="1294"/>
        <v>5.331761093</v>
      </c>
      <c r="AC983" s="42">
        <f t="shared" si="1295"/>
        <v>4743174.072</v>
      </c>
      <c r="AD983" s="42">
        <f t="shared" si="1296"/>
        <v>18174779.15</v>
      </c>
      <c r="AE983" s="43">
        <f t="shared" si="1297"/>
        <v>60819017.07</v>
      </c>
      <c r="AF983" s="44">
        <f t="shared" si="1298"/>
        <v>615676.8006</v>
      </c>
      <c r="AG983" s="48">
        <f t="shared" si="1299"/>
        <v>2462707.202</v>
      </c>
      <c r="AH983" s="49">
        <f t="shared" si="1300"/>
        <v>3694060.803</v>
      </c>
    </row>
    <row r="984" ht="13.5" customHeight="1">
      <c r="A984" s="47" t="s">
        <v>119</v>
      </c>
      <c r="B984" s="51">
        <v>95.357</v>
      </c>
      <c r="C984" s="12">
        <f t="shared" si="1282"/>
        <v>0.6495664198</v>
      </c>
      <c r="D984" s="12">
        <v>0.0132</v>
      </c>
      <c r="E984" s="39">
        <v>410.0</v>
      </c>
      <c r="F984" s="40">
        <v>490.0</v>
      </c>
      <c r="G984" s="41">
        <v>650.0</v>
      </c>
      <c r="H984" s="42">
        <v>0.076</v>
      </c>
      <c r="I984" s="42">
        <v>0.5820000000000001</v>
      </c>
      <c r="J984" s="43">
        <v>2.794</v>
      </c>
      <c r="K984" s="44">
        <v>0.1</v>
      </c>
      <c r="L984" s="45">
        <v>0.2</v>
      </c>
      <c r="M984" s="46">
        <v>1.0</v>
      </c>
      <c r="N984" s="35"/>
      <c r="O984" s="39">
        <f t="shared" si="1283"/>
        <v>0.003515453464</v>
      </c>
      <c r="P984" s="40">
        <f t="shared" si="1284"/>
        <v>0.004201395604</v>
      </c>
      <c r="Q984" s="41">
        <f t="shared" si="1285"/>
        <v>0.005573279882</v>
      </c>
      <c r="R984" s="42">
        <f t="shared" si="1286"/>
        <v>2345.922117</v>
      </c>
      <c r="S984" s="42">
        <f t="shared" si="1287"/>
        <v>17964.82463</v>
      </c>
      <c r="T984" s="43">
        <f t="shared" si="1288"/>
        <v>86243.50518</v>
      </c>
      <c r="U984" s="44">
        <f t="shared" si="1289"/>
        <v>857.4276742</v>
      </c>
      <c r="V984" s="48">
        <f t="shared" si="1290"/>
        <v>1714.855348</v>
      </c>
      <c r="W984" s="49">
        <f t="shared" si="1291"/>
        <v>8574.276742</v>
      </c>
      <c r="X984" s="35"/>
      <c r="Y984" s="12">
        <v>132.7</v>
      </c>
      <c r="Z984" s="39">
        <f t="shared" si="1292"/>
        <v>35.3409602</v>
      </c>
      <c r="AA984" s="40">
        <f t="shared" si="1293"/>
        <v>42.23675732</v>
      </c>
      <c r="AB984" s="41">
        <f t="shared" si="1294"/>
        <v>56.02835154</v>
      </c>
      <c r="AC984" s="42">
        <f t="shared" si="1295"/>
        <v>23583626.13</v>
      </c>
      <c r="AD984" s="42">
        <f t="shared" si="1296"/>
        <v>180600926.4</v>
      </c>
      <c r="AE984" s="43">
        <f t="shared" si="1297"/>
        <v>867008571</v>
      </c>
      <c r="AF984" s="44">
        <f t="shared" si="1298"/>
        <v>8619746.391</v>
      </c>
      <c r="AG984" s="48">
        <f t="shared" si="1299"/>
        <v>17239492.78</v>
      </c>
      <c r="AH984" s="49">
        <f t="shared" si="1300"/>
        <v>86197463.91</v>
      </c>
    </row>
    <row r="985" ht="13.5" customHeight="1">
      <c r="A985" s="47" t="s">
        <v>120</v>
      </c>
      <c r="B985" s="51">
        <v>6.902</v>
      </c>
      <c r="C985" s="12">
        <f t="shared" si="1282"/>
        <v>0.0470160285</v>
      </c>
      <c r="D985" s="12">
        <v>0.0132</v>
      </c>
      <c r="E985" s="39">
        <v>3.7</v>
      </c>
      <c r="F985" s="40">
        <v>12.0</v>
      </c>
      <c r="G985" s="41">
        <v>110.0</v>
      </c>
      <c r="H985" s="42">
        <v>0.018</v>
      </c>
      <c r="I985" s="42">
        <v>0.2478118532</v>
      </c>
      <c r="J985" s="43">
        <v>3.004</v>
      </c>
      <c r="K985" s="44">
        <v>0.1</v>
      </c>
      <c r="L985" s="45">
        <v>0.1</v>
      </c>
      <c r="M985" s="46">
        <v>1.0</v>
      </c>
      <c r="N985" s="35"/>
      <c r="O985" s="39">
        <f t="shared" si="1283"/>
        <v>0.000002296262832</v>
      </c>
      <c r="P985" s="40">
        <f t="shared" si="1284"/>
        <v>0.000007447338915</v>
      </c>
      <c r="Q985" s="41">
        <f t="shared" si="1285"/>
        <v>0.00006826727338</v>
      </c>
      <c r="R985" s="42">
        <f t="shared" si="1286"/>
        <v>40.21563014</v>
      </c>
      <c r="S985" s="42">
        <f t="shared" si="1287"/>
        <v>553.6616573</v>
      </c>
      <c r="T985" s="43">
        <f t="shared" si="1288"/>
        <v>6711.54183</v>
      </c>
      <c r="U985" s="44">
        <f t="shared" si="1289"/>
        <v>62.06115762</v>
      </c>
      <c r="V985" s="48">
        <f t="shared" si="1290"/>
        <v>62.06115762</v>
      </c>
      <c r="W985" s="49">
        <f t="shared" si="1291"/>
        <v>620.6115762</v>
      </c>
      <c r="X985" s="35"/>
      <c r="Y985" s="12">
        <v>132.7</v>
      </c>
      <c r="Z985" s="39">
        <f t="shared" si="1292"/>
        <v>0.02308439983</v>
      </c>
      <c r="AA985" s="40">
        <f t="shared" si="1293"/>
        <v>0.07486832379</v>
      </c>
      <c r="AB985" s="41">
        <f t="shared" si="1294"/>
        <v>0.686292968</v>
      </c>
      <c r="AC985" s="42">
        <f t="shared" si="1295"/>
        <v>404288.9484</v>
      </c>
      <c r="AD985" s="42">
        <f t="shared" si="1296"/>
        <v>5565977.419</v>
      </c>
      <c r="AE985" s="43">
        <f t="shared" si="1297"/>
        <v>67471333.4</v>
      </c>
      <c r="AF985" s="44">
        <f t="shared" si="1298"/>
        <v>623902.6982</v>
      </c>
      <c r="AG985" s="48">
        <f t="shared" si="1299"/>
        <v>623902.6982</v>
      </c>
      <c r="AH985" s="49">
        <f t="shared" si="1300"/>
        <v>6239026.982</v>
      </c>
    </row>
    <row r="986" ht="13.5" customHeight="1">
      <c r="A986" s="47" t="s">
        <v>121</v>
      </c>
      <c r="B986" s="51">
        <v>32.567</v>
      </c>
      <c r="C986" s="12">
        <f t="shared" si="1282"/>
        <v>0.2218445378</v>
      </c>
      <c r="D986" s="12">
        <v>0.0132</v>
      </c>
      <c r="E986" s="39">
        <v>1.0</v>
      </c>
      <c r="F986" s="40">
        <v>24.0</v>
      </c>
      <c r="G986" s="41">
        <v>2200.0</v>
      </c>
      <c r="H986" s="42">
        <v>0.3</v>
      </c>
      <c r="I986" s="42">
        <v>9.305266939500001</v>
      </c>
      <c r="J986" s="43">
        <v>851.554</v>
      </c>
      <c r="K986" s="44">
        <v>3.3</v>
      </c>
      <c r="L986" s="48">
        <v>10.0</v>
      </c>
      <c r="M986" s="49">
        <v>16.9</v>
      </c>
      <c r="N986" s="35"/>
      <c r="O986" s="39">
        <f t="shared" si="1283"/>
        <v>0.0000029283479</v>
      </c>
      <c r="P986" s="40">
        <f t="shared" si="1284"/>
        <v>0.00007028034959</v>
      </c>
      <c r="Q986" s="41">
        <f t="shared" si="1285"/>
        <v>0.006442365379</v>
      </c>
      <c r="R986" s="42">
        <f t="shared" si="1286"/>
        <v>3162.615732</v>
      </c>
      <c r="S986" s="42">
        <f t="shared" si="1287"/>
        <v>98096.61203</v>
      </c>
      <c r="T986" s="43">
        <f t="shared" si="1288"/>
        <v>8977126.922</v>
      </c>
      <c r="U986" s="44">
        <f t="shared" si="1289"/>
        <v>9663.548068</v>
      </c>
      <c r="V986" s="48">
        <f t="shared" si="1290"/>
        <v>29283.479</v>
      </c>
      <c r="W986" s="49">
        <f t="shared" si="1291"/>
        <v>49489.0795</v>
      </c>
      <c r="X986" s="35"/>
      <c r="Y986" s="12">
        <v>132.7</v>
      </c>
      <c r="Z986" s="39">
        <f t="shared" si="1292"/>
        <v>0.02943877017</v>
      </c>
      <c r="AA986" s="40">
        <f t="shared" si="1293"/>
        <v>0.7065304841</v>
      </c>
      <c r="AB986" s="41">
        <f t="shared" si="1294"/>
        <v>64.76529438</v>
      </c>
      <c r="AC986" s="42">
        <f t="shared" si="1295"/>
        <v>31793871.79</v>
      </c>
      <c r="AD986" s="42">
        <f t="shared" si="1296"/>
        <v>986168213.4</v>
      </c>
      <c r="AE986" s="43">
        <f t="shared" si="1297"/>
        <v>90247328982</v>
      </c>
      <c r="AF986" s="44">
        <f t="shared" si="1298"/>
        <v>97147941.57</v>
      </c>
      <c r="AG986" s="48">
        <f t="shared" si="1299"/>
        <v>294387701.7</v>
      </c>
      <c r="AH986" s="49">
        <f t="shared" si="1300"/>
        <v>497515215.9</v>
      </c>
    </row>
    <row r="987" ht="13.5" customHeight="1">
      <c r="A987" s="47" t="s">
        <v>122</v>
      </c>
      <c r="B987" s="51">
        <v>1.36</v>
      </c>
      <c r="C987" s="12">
        <f t="shared" si="1282"/>
        <v>0.009264242069</v>
      </c>
      <c r="D987" s="12">
        <v>0.0132</v>
      </c>
      <c r="E987" s="39">
        <v>130.0</v>
      </c>
      <c r="F987" s="40">
        <v>230.0</v>
      </c>
      <c r="G987" s="50">
        <v>420.0</v>
      </c>
      <c r="H987" s="42">
        <v>20.0</v>
      </c>
      <c r="I987" s="42">
        <v>35.2904137931</v>
      </c>
      <c r="J987" s="43">
        <v>65.554</v>
      </c>
      <c r="K987" s="44">
        <v>13.0</v>
      </c>
      <c r="L987" s="48">
        <v>500.0</v>
      </c>
      <c r="M987" s="49">
        <v>810.0</v>
      </c>
      <c r="N987" s="35"/>
      <c r="O987" s="39">
        <f t="shared" si="1283"/>
        <v>0.00001589743939</v>
      </c>
      <c r="P987" s="40">
        <f t="shared" si="1284"/>
        <v>0.00002812623892</v>
      </c>
      <c r="Q987" s="41">
        <f t="shared" si="1285"/>
        <v>0.00005136095803</v>
      </c>
      <c r="R987" s="42">
        <f t="shared" si="1286"/>
        <v>8804.735663</v>
      </c>
      <c r="S987" s="42">
        <f t="shared" si="1287"/>
        <v>15536.13824</v>
      </c>
      <c r="T987" s="43">
        <f t="shared" si="1288"/>
        <v>28859.28208</v>
      </c>
      <c r="U987" s="44">
        <f t="shared" si="1289"/>
        <v>1589.743939</v>
      </c>
      <c r="V987" s="48">
        <f t="shared" si="1290"/>
        <v>61143.99766</v>
      </c>
      <c r="W987" s="49">
        <f t="shared" si="1291"/>
        <v>99053.2762</v>
      </c>
      <c r="X987" s="35"/>
      <c r="Y987" s="12">
        <v>132.7</v>
      </c>
      <c r="Z987" s="39">
        <f t="shared" si="1292"/>
        <v>0.1598174399</v>
      </c>
      <c r="AA987" s="40">
        <f t="shared" si="1293"/>
        <v>0.2827539322</v>
      </c>
      <c r="AB987" s="41">
        <f t="shared" si="1294"/>
        <v>0.5163332675</v>
      </c>
      <c r="AC987" s="42">
        <f t="shared" si="1295"/>
        <v>88514274.43</v>
      </c>
      <c r="AD987" s="42">
        <f t="shared" si="1296"/>
        <v>156185268.6</v>
      </c>
      <c r="AE987" s="43">
        <f t="shared" si="1297"/>
        <v>290123237.3</v>
      </c>
      <c r="AF987" s="44">
        <f t="shared" si="1298"/>
        <v>15981743.99</v>
      </c>
      <c r="AG987" s="48">
        <f t="shared" si="1299"/>
        <v>614682461.3</v>
      </c>
      <c r="AH987" s="49">
        <f t="shared" si="1300"/>
        <v>995785587.3</v>
      </c>
    </row>
    <row r="988" ht="13.5" customHeight="1">
      <c r="A988" s="32" t="s">
        <v>123</v>
      </c>
      <c r="B988" s="51">
        <v>0.0</v>
      </c>
      <c r="C988" s="12">
        <f t="shared" si="1282"/>
        <v>0</v>
      </c>
      <c r="D988" s="12">
        <v>0.0132</v>
      </c>
      <c r="E988" s="39">
        <v>7.0</v>
      </c>
      <c r="F988" s="40">
        <v>11.0</v>
      </c>
      <c r="G988" s="41">
        <v>56.0</v>
      </c>
      <c r="H988" s="42">
        <v>2.0E-4</v>
      </c>
      <c r="I988" s="42">
        <v>0.11828163270000001</v>
      </c>
      <c r="J988" s="43">
        <v>1.5552000000000001</v>
      </c>
      <c r="K988" s="44">
        <v>0.3</v>
      </c>
      <c r="L988" s="48">
        <v>1.0</v>
      </c>
      <c r="M988" s="49">
        <v>1.3</v>
      </c>
      <c r="N988" s="35"/>
      <c r="O988" s="39">
        <f t="shared" si="1283"/>
        <v>0</v>
      </c>
      <c r="P988" s="40">
        <f t="shared" si="1284"/>
        <v>0</v>
      </c>
      <c r="Q988" s="41">
        <f t="shared" si="1285"/>
        <v>0</v>
      </c>
      <c r="R988" s="42">
        <f t="shared" si="1286"/>
        <v>0</v>
      </c>
      <c r="S988" s="42">
        <f t="shared" si="1287"/>
        <v>0</v>
      </c>
      <c r="T988" s="43">
        <f t="shared" si="1288"/>
        <v>0</v>
      </c>
      <c r="U988" s="44">
        <f t="shared" si="1289"/>
        <v>0</v>
      </c>
      <c r="V988" s="48">
        <f t="shared" si="1290"/>
        <v>0</v>
      </c>
      <c r="W988" s="49">
        <f t="shared" si="1291"/>
        <v>0</v>
      </c>
      <c r="X988" s="35"/>
      <c r="Y988" s="12">
        <v>132.7</v>
      </c>
      <c r="Z988" s="39">
        <f t="shared" si="1292"/>
        <v>0</v>
      </c>
      <c r="AA988" s="40">
        <f t="shared" si="1293"/>
        <v>0</v>
      </c>
      <c r="AB988" s="41">
        <f t="shared" si="1294"/>
        <v>0</v>
      </c>
      <c r="AC988" s="42">
        <f t="shared" si="1295"/>
        <v>0</v>
      </c>
      <c r="AD988" s="42">
        <f t="shared" si="1296"/>
        <v>0</v>
      </c>
      <c r="AE988" s="43">
        <f t="shared" si="1297"/>
        <v>0</v>
      </c>
      <c r="AF988" s="44">
        <f t="shared" si="1298"/>
        <v>0</v>
      </c>
      <c r="AG988" s="48">
        <f t="shared" si="1299"/>
        <v>0</v>
      </c>
      <c r="AH988" s="49">
        <f t="shared" si="1300"/>
        <v>0</v>
      </c>
    </row>
    <row r="989" ht="13.5" customHeight="1">
      <c r="A989" s="32" t="s">
        <v>124</v>
      </c>
      <c r="B989" s="51">
        <v>1.413</v>
      </c>
      <c r="C989" s="12">
        <f t="shared" si="1282"/>
        <v>0.009625275032</v>
      </c>
      <c r="D989" s="12">
        <v>0.0132</v>
      </c>
      <c r="E989" s="39">
        <v>8.0</v>
      </c>
      <c r="F989" s="40">
        <v>12.0</v>
      </c>
      <c r="G989" s="41">
        <v>35.0</v>
      </c>
      <c r="H989" s="42">
        <v>2.0E-4</v>
      </c>
      <c r="I989" s="42">
        <v>0.11834814810000001</v>
      </c>
      <c r="J989" s="43">
        <v>1.5552000000000001</v>
      </c>
      <c r="K989" s="44">
        <v>0.3</v>
      </c>
      <c r="L989" s="48">
        <v>1.0</v>
      </c>
      <c r="M989" s="49">
        <v>1.3</v>
      </c>
      <c r="N989" s="35"/>
      <c r="O989" s="39">
        <f t="shared" si="1283"/>
        <v>0.000001016429043</v>
      </c>
      <c r="P989" s="40">
        <f t="shared" si="1284"/>
        <v>0.000001524643565</v>
      </c>
      <c r="Q989" s="41">
        <f t="shared" si="1285"/>
        <v>0.000004446877065</v>
      </c>
      <c r="R989" s="42">
        <f t="shared" si="1286"/>
        <v>0.09147861391</v>
      </c>
      <c r="S989" s="42">
        <f t="shared" si="1287"/>
        <v>54.13162273</v>
      </c>
      <c r="T989" s="43">
        <f t="shared" si="1288"/>
        <v>711.3377017</v>
      </c>
      <c r="U989" s="44">
        <f t="shared" si="1289"/>
        <v>38.11608913</v>
      </c>
      <c r="V989" s="48">
        <f t="shared" si="1290"/>
        <v>127.0536304</v>
      </c>
      <c r="W989" s="49">
        <f t="shared" si="1291"/>
        <v>165.1697196</v>
      </c>
      <c r="X989" s="35"/>
      <c r="Y989" s="12">
        <v>132.7</v>
      </c>
      <c r="Z989" s="39">
        <f t="shared" si="1292"/>
        <v>0.01021819197</v>
      </c>
      <c r="AA989" s="40">
        <f t="shared" si="1293"/>
        <v>0.01532728796</v>
      </c>
      <c r="AB989" s="41">
        <f t="shared" si="1294"/>
        <v>0.04470458989</v>
      </c>
      <c r="AC989" s="42">
        <f t="shared" si="1295"/>
        <v>919.6372777</v>
      </c>
      <c r="AD989" s="42">
        <f t="shared" si="1296"/>
        <v>544186.8437</v>
      </c>
      <c r="AE989" s="43">
        <f t="shared" si="1297"/>
        <v>7151099.471</v>
      </c>
      <c r="AF989" s="44">
        <f t="shared" si="1298"/>
        <v>383182.199</v>
      </c>
      <c r="AG989" s="48">
        <f t="shared" si="1299"/>
        <v>1277273.997</v>
      </c>
      <c r="AH989" s="49">
        <f t="shared" si="1300"/>
        <v>1660456.196</v>
      </c>
    </row>
    <row r="990" ht="13.5" customHeight="1">
      <c r="A990" s="32" t="s">
        <v>125</v>
      </c>
      <c r="B990" s="51">
        <v>0.108</v>
      </c>
      <c r="C990" s="12">
        <f t="shared" si="1282"/>
        <v>0.0007356898114</v>
      </c>
      <c r="D990" s="12">
        <v>0.0132</v>
      </c>
      <c r="E990" s="39">
        <v>18.0</v>
      </c>
      <c r="F990" s="40">
        <v>48.0</v>
      </c>
      <c r="G990" s="41">
        <v>180.0</v>
      </c>
      <c r="H990" s="42">
        <v>0.0064</v>
      </c>
      <c r="I990" s="42">
        <v>0.17932592590000002</v>
      </c>
      <c r="J990" s="43">
        <v>1.857</v>
      </c>
      <c r="K990" s="44">
        <v>0.3</v>
      </c>
      <c r="L990" s="45">
        <v>10.0</v>
      </c>
      <c r="M990" s="46">
        <v>15.0</v>
      </c>
      <c r="N990" s="35"/>
      <c r="O990" s="39">
        <f t="shared" si="1283"/>
        <v>0.0000001747998992</v>
      </c>
      <c r="P990" s="40">
        <f t="shared" si="1284"/>
        <v>0.0000004661330645</v>
      </c>
      <c r="Q990" s="41">
        <f t="shared" si="1285"/>
        <v>0.000001747998992</v>
      </c>
      <c r="R990" s="42">
        <f t="shared" si="1286"/>
        <v>0.223743871</v>
      </c>
      <c r="S990" s="42">
        <f t="shared" si="1287"/>
        <v>6.269230754</v>
      </c>
      <c r="T990" s="43">
        <f t="shared" si="1288"/>
        <v>64.92068256</v>
      </c>
      <c r="U990" s="44">
        <f t="shared" si="1289"/>
        <v>2.913331653</v>
      </c>
      <c r="V990" s="48">
        <f t="shared" si="1290"/>
        <v>97.1110551</v>
      </c>
      <c r="W990" s="49">
        <f t="shared" si="1291"/>
        <v>145.6665827</v>
      </c>
      <c r="X990" s="35"/>
      <c r="Y990" s="12">
        <v>132.7</v>
      </c>
      <c r="Z990" s="39">
        <f t="shared" si="1292"/>
        <v>0.001757268683</v>
      </c>
      <c r="AA990" s="40">
        <f t="shared" si="1293"/>
        <v>0.004686049823</v>
      </c>
      <c r="AB990" s="41">
        <f t="shared" si="1294"/>
        <v>0.01757268683</v>
      </c>
      <c r="AC990" s="42">
        <f t="shared" si="1295"/>
        <v>2249.303915</v>
      </c>
      <c r="AD990" s="42">
        <f t="shared" si="1296"/>
        <v>63024.76674</v>
      </c>
      <c r="AE990" s="43">
        <f t="shared" si="1297"/>
        <v>652649.589</v>
      </c>
      <c r="AF990" s="44">
        <f t="shared" si="1298"/>
        <v>29287.81139</v>
      </c>
      <c r="AG990" s="48">
        <f t="shared" si="1299"/>
        <v>976260.3797</v>
      </c>
      <c r="AH990" s="49">
        <f t="shared" si="1300"/>
        <v>1464390.57</v>
      </c>
    </row>
    <row r="991" ht="13.5" customHeight="1">
      <c r="A991" s="32" t="s">
        <v>126</v>
      </c>
      <c r="B991" s="51">
        <v>0.0</v>
      </c>
      <c r="C991" s="12">
        <f t="shared" si="1282"/>
        <v>0</v>
      </c>
      <c r="D991" s="12">
        <v>0.0132</v>
      </c>
      <c r="E991" s="39">
        <v>6.0</v>
      </c>
      <c r="F991" s="40">
        <v>38.0</v>
      </c>
      <c r="G991" s="41">
        <v>79.0</v>
      </c>
      <c r="H991" s="42">
        <v>0.0073</v>
      </c>
      <c r="I991" s="42">
        <v>0.4548123288</v>
      </c>
      <c r="J991" s="43">
        <v>2.313</v>
      </c>
      <c r="K991" s="44">
        <v>0.3</v>
      </c>
      <c r="L991" s="45">
        <v>2.5</v>
      </c>
      <c r="M991" s="46">
        <v>5.1</v>
      </c>
      <c r="N991" s="35"/>
      <c r="O991" s="39">
        <f t="shared" si="1283"/>
        <v>0</v>
      </c>
      <c r="P991" s="40">
        <f t="shared" si="1284"/>
        <v>0</v>
      </c>
      <c r="Q991" s="41">
        <f t="shared" si="1285"/>
        <v>0</v>
      </c>
      <c r="R991" s="42">
        <f t="shared" si="1286"/>
        <v>0</v>
      </c>
      <c r="S991" s="42">
        <f t="shared" si="1287"/>
        <v>0</v>
      </c>
      <c r="T991" s="43">
        <f t="shared" si="1288"/>
        <v>0</v>
      </c>
      <c r="U991" s="44">
        <f t="shared" si="1289"/>
        <v>0</v>
      </c>
      <c r="V991" s="48">
        <f t="shared" si="1290"/>
        <v>0</v>
      </c>
      <c r="W991" s="49">
        <f t="shared" si="1291"/>
        <v>0</v>
      </c>
      <c r="X991" s="35"/>
      <c r="Y991" s="12">
        <v>132.7</v>
      </c>
      <c r="Z991" s="39">
        <f t="shared" si="1292"/>
        <v>0</v>
      </c>
      <c r="AA991" s="40">
        <f t="shared" si="1293"/>
        <v>0</v>
      </c>
      <c r="AB991" s="41">
        <f t="shared" si="1294"/>
        <v>0</v>
      </c>
      <c r="AC991" s="42">
        <f t="shared" si="1295"/>
        <v>0</v>
      </c>
      <c r="AD991" s="42">
        <f t="shared" si="1296"/>
        <v>0</v>
      </c>
      <c r="AE991" s="43">
        <f t="shared" si="1297"/>
        <v>0</v>
      </c>
      <c r="AF991" s="44">
        <f t="shared" si="1298"/>
        <v>0</v>
      </c>
      <c r="AG991" s="48">
        <f t="shared" si="1299"/>
        <v>0</v>
      </c>
      <c r="AH991" s="49">
        <f t="shared" si="1300"/>
        <v>0</v>
      </c>
    </row>
    <row r="992" ht="13.5" customHeight="1">
      <c r="A992" s="32" t="s">
        <v>127</v>
      </c>
      <c r="B992" s="51">
        <v>0.0</v>
      </c>
      <c r="C992" s="12">
        <f t="shared" si="1282"/>
        <v>0</v>
      </c>
      <c r="D992" s="12">
        <v>0.0132</v>
      </c>
      <c r="E992" s="52">
        <v>8.8</v>
      </c>
      <c r="F992" s="53">
        <v>27.0</v>
      </c>
      <c r="G992" s="54">
        <v>63.0</v>
      </c>
      <c r="H992" s="55">
        <v>0.118</v>
      </c>
      <c r="I992" s="55">
        <v>0.9284059041</v>
      </c>
      <c r="J992" s="56">
        <v>3.734</v>
      </c>
      <c r="K992" s="57">
        <v>7.8</v>
      </c>
      <c r="L992" s="58">
        <v>15.0</v>
      </c>
      <c r="M992" s="59">
        <v>19.3</v>
      </c>
      <c r="N992" s="35"/>
      <c r="O992" s="39">
        <f t="shared" si="1283"/>
        <v>0</v>
      </c>
      <c r="P992" s="40">
        <f t="shared" si="1284"/>
        <v>0</v>
      </c>
      <c r="Q992" s="41">
        <f t="shared" si="1285"/>
        <v>0</v>
      </c>
      <c r="R992" s="42">
        <f t="shared" si="1286"/>
        <v>0</v>
      </c>
      <c r="S992" s="42">
        <f t="shared" si="1287"/>
        <v>0</v>
      </c>
      <c r="T992" s="43">
        <f t="shared" si="1288"/>
        <v>0</v>
      </c>
      <c r="U992" s="44">
        <f t="shared" si="1289"/>
        <v>0</v>
      </c>
      <c r="V992" s="48">
        <f t="shared" si="1290"/>
        <v>0</v>
      </c>
      <c r="W992" s="49">
        <f t="shared" si="1291"/>
        <v>0</v>
      </c>
      <c r="X992" s="35"/>
      <c r="Y992" s="12">
        <v>132.7</v>
      </c>
      <c r="Z992" s="39">
        <f t="shared" si="1292"/>
        <v>0</v>
      </c>
      <c r="AA992" s="40">
        <f t="shared" si="1293"/>
        <v>0</v>
      </c>
      <c r="AB992" s="41">
        <f t="shared" si="1294"/>
        <v>0</v>
      </c>
      <c r="AC992" s="42">
        <f t="shared" si="1295"/>
        <v>0</v>
      </c>
      <c r="AD992" s="42">
        <f t="shared" si="1296"/>
        <v>0</v>
      </c>
      <c r="AE992" s="43">
        <f t="shared" si="1297"/>
        <v>0</v>
      </c>
      <c r="AF992" s="44">
        <f t="shared" si="1298"/>
        <v>0</v>
      </c>
      <c r="AG992" s="48">
        <f t="shared" si="1299"/>
        <v>0</v>
      </c>
      <c r="AH992" s="49">
        <f t="shared" si="1300"/>
        <v>0</v>
      </c>
    </row>
    <row r="993" ht="13.5" customHeight="1">
      <c r="A993" s="60" t="s">
        <v>90</v>
      </c>
      <c r="B993" s="61">
        <f>SUM(B982:B992)</f>
        <v>146.801</v>
      </c>
      <c r="C993" s="60"/>
      <c r="D993" s="60"/>
      <c r="E993" s="60"/>
      <c r="F993" s="60"/>
      <c r="G993" s="60"/>
      <c r="H993" s="60"/>
      <c r="I993" s="60"/>
      <c r="J993" s="60"/>
      <c r="K993" s="60"/>
      <c r="L993" s="60"/>
      <c r="M993" s="60"/>
      <c r="N993" s="60"/>
      <c r="O993" s="61">
        <f t="shared" ref="O993:W993" si="1301">SUM(O982:O992)</f>
        <v>0.004092041308</v>
      </c>
      <c r="P993" s="61">
        <f t="shared" si="1301"/>
        <v>0.004907496739</v>
      </c>
      <c r="Q993" s="61">
        <f t="shared" si="1301"/>
        <v>0.01285863855</v>
      </c>
      <c r="R993" s="61">
        <f t="shared" si="1301"/>
        <v>14884.00191</v>
      </c>
      <c r="S993" s="61">
        <f t="shared" si="1301"/>
        <v>134867.9609</v>
      </c>
      <c r="T993" s="61">
        <f t="shared" si="1301"/>
        <v>9108467.69</v>
      </c>
      <c r="U993" s="61">
        <f t="shared" si="1301"/>
        <v>12316.10956</v>
      </c>
      <c r="V993" s="61">
        <f t="shared" si="1301"/>
        <v>93699.93937</v>
      </c>
      <c r="W993" s="61">
        <f t="shared" si="1301"/>
        <v>161494.7675</v>
      </c>
      <c r="X993" s="60"/>
      <c r="Y993" s="35"/>
      <c r="Z993" s="61">
        <f t="shared" ref="Z993:AH993" si="1302">SUM(Z982:Z992)</f>
        <v>41.13741527</v>
      </c>
      <c r="AA993" s="61">
        <f t="shared" si="1302"/>
        <v>49.33521343</v>
      </c>
      <c r="AB993" s="61">
        <f t="shared" si="1302"/>
        <v>129.268283</v>
      </c>
      <c r="AC993" s="61">
        <f t="shared" si="1302"/>
        <v>149629322.3</v>
      </c>
      <c r="AD993" s="61">
        <f t="shared" si="1302"/>
        <v>1355831698</v>
      </c>
      <c r="AE993" s="61">
        <f t="shared" si="1302"/>
        <v>91567701703</v>
      </c>
      <c r="AF993" s="61">
        <f t="shared" si="1302"/>
        <v>123814222.7</v>
      </c>
      <c r="AG993" s="61">
        <f t="shared" si="1302"/>
        <v>941968329.9</v>
      </c>
      <c r="AH993" s="61">
        <f t="shared" si="1302"/>
        <v>1623511791</v>
      </c>
    </row>
    <row r="994" ht="13.5" customHeight="1">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c r="AA994" s="35"/>
      <c r="AB994" s="35"/>
      <c r="AC994" s="35"/>
      <c r="AD994" s="35"/>
      <c r="AE994" s="35"/>
      <c r="AF994" s="35"/>
      <c r="AG994" s="35"/>
      <c r="AH994" s="35"/>
    </row>
    <row r="995" ht="13.5" customHeight="1">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c r="AA995" s="35"/>
      <c r="AB995" s="35"/>
      <c r="AC995" s="35"/>
      <c r="AD995" s="35"/>
      <c r="AE995" s="35"/>
      <c r="AF995" s="35"/>
      <c r="AG995" s="35"/>
      <c r="AH995" s="35"/>
    </row>
    <row r="996" ht="13.5" customHeight="1">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c r="AA996" s="35"/>
      <c r="AB996" s="35"/>
      <c r="AC996" s="35"/>
      <c r="AD996" s="35"/>
      <c r="AE996" s="35"/>
      <c r="AF996" s="35"/>
      <c r="AG996" s="35"/>
      <c r="AH996" s="35"/>
    </row>
    <row r="997" ht="13.5" customHeight="1">
      <c r="A997" s="64" t="s">
        <v>146</v>
      </c>
      <c r="B997" s="35"/>
      <c r="C997" s="12"/>
      <c r="D997" s="12"/>
      <c r="E997" s="35"/>
      <c r="F997" s="35"/>
      <c r="G997" s="35"/>
      <c r="H997" s="35"/>
      <c r="I997" s="35"/>
      <c r="J997" s="35"/>
      <c r="K997" s="35"/>
      <c r="L997" s="35"/>
      <c r="M997" s="35"/>
      <c r="N997" s="35"/>
      <c r="O997" s="35"/>
      <c r="P997" s="35"/>
      <c r="Q997" s="35"/>
      <c r="R997" s="35"/>
      <c r="S997" s="35"/>
      <c r="T997" s="35"/>
      <c r="U997" s="35"/>
      <c r="V997" s="35"/>
      <c r="W997" s="35"/>
      <c r="X997" s="35"/>
      <c r="Y997" s="35"/>
      <c r="Z997" s="35"/>
      <c r="AA997" s="35"/>
      <c r="AB997" s="35"/>
      <c r="AC997" s="35"/>
      <c r="AD997" s="35"/>
      <c r="AE997" s="35"/>
      <c r="AF997" s="35"/>
      <c r="AG997" s="35"/>
      <c r="AH997" s="35"/>
    </row>
    <row r="998" ht="13.5" customHeight="1">
      <c r="A998" s="12" t="s">
        <v>105</v>
      </c>
      <c r="C998" s="12"/>
      <c r="D998" s="12"/>
      <c r="E998" s="36" t="s">
        <v>129</v>
      </c>
      <c r="F998" s="3"/>
      <c r="G998" s="4"/>
      <c r="H998" s="37" t="s">
        <v>130</v>
      </c>
      <c r="I998" s="3"/>
      <c r="J998" s="4"/>
      <c r="K998" s="38" t="s">
        <v>131</v>
      </c>
      <c r="L998" s="3"/>
      <c r="M998" s="4"/>
      <c r="N998" s="35"/>
      <c r="O998" s="36" t="s">
        <v>110</v>
      </c>
      <c r="P998" s="3"/>
      <c r="Q998" s="4"/>
      <c r="R998" s="37" t="s">
        <v>111</v>
      </c>
      <c r="S998" s="3"/>
      <c r="T998" s="4"/>
      <c r="U998" s="38" t="s">
        <v>112</v>
      </c>
      <c r="V998" s="3"/>
      <c r="W998" s="4"/>
      <c r="X998" s="35"/>
      <c r="Y998" s="35"/>
      <c r="Z998" s="36" t="s">
        <v>110</v>
      </c>
      <c r="AA998" s="3"/>
      <c r="AB998" s="4"/>
      <c r="AC998" s="37" t="s">
        <v>111</v>
      </c>
      <c r="AD998" s="3"/>
      <c r="AE998" s="4"/>
      <c r="AF998" s="38" t="s">
        <v>112</v>
      </c>
      <c r="AG998" s="3"/>
      <c r="AH998" s="4"/>
    </row>
    <row r="999" ht="13.5" customHeight="1">
      <c r="A999" s="12" t="s">
        <v>94</v>
      </c>
      <c r="B999" s="12" t="s">
        <v>114</v>
      </c>
      <c r="C999" s="12" t="s">
        <v>115</v>
      </c>
      <c r="D999" s="12"/>
      <c r="E999" s="39" t="s">
        <v>12</v>
      </c>
      <c r="F999" s="40" t="s">
        <v>13</v>
      </c>
      <c r="G999" s="41" t="s">
        <v>14</v>
      </c>
      <c r="H999" s="42" t="s">
        <v>12</v>
      </c>
      <c r="I999" s="42" t="s">
        <v>13</v>
      </c>
      <c r="J999" s="43" t="s">
        <v>14</v>
      </c>
      <c r="K999" s="44" t="s">
        <v>12</v>
      </c>
      <c r="L999" s="45" t="s">
        <v>116</v>
      </c>
      <c r="M999" s="46" t="s">
        <v>14</v>
      </c>
      <c r="N999" s="35"/>
      <c r="O999" s="39" t="s">
        <v>12</v>
      </c>
      <c r="P999" s="40" t="s">
        <v>13</v>
      </c>
      <c r="Q999" s="41" t="s">
        <v>14</v>
      </c>
      <c r="R999" s="42" t="s">
        <v>12</v>
      </c>
      <c r="S999" s="42" t="s">
        <v>13</v>
      </c>
      <c r="T999" s="43" t="s">
        <v>14</v>
      </c>
      <c r="U999" s="44" t="s">
        <v>12</v>
      </c>
      <c r="V999" s="45" t="s">
        <v>116</v>
      </c>
      <c r="W999" s="46" t="s">
        <v>14</v>
      </c>
      <c r="X999" s="35"/>
      <c r="Y999" s="35"/>
      <c r="Z999" s="39" t="s">
        <v>12</v>
      </c>
      <c r="AA999" s="40" t="s">
        <v>13</v>
      </c>
      <c r="AB999" s="41" t="s">
        <v>14</v>
      </c>
      <c r="AC999" s="42" t="s">
        <v>12</v>
      </c>
      <c r="AD999" s="42" t="s">
        <v>13</v>
      </c>
      <c r="AE999" s="43" t="s">
        <v>14</v>
      </c>
      <c r="AF999" s="44" t="s">
        <v>12</v>
      </c>
      <c r="AG999" s="45" t="s">
        <v>116</v>
      </c>
      <c r="AH999" s="46" t="s">
        <v>14</v>
      </c>
    </row>
    <row r="1000" ht="13.5" customHeight="1">
      <c r="A1000" s="47" t="s">
        <v>117</v>
      </c>
      <c r="B1000" s="51">
        <v>12.006</v>
      </c>
      <c r="C1000" s="12">
        <f t="shared" ref="C1000:C1010" si="1303">B1000/$B$1011</f>
        <v>0.203319221</v>
      </c>
      <c r="D1000" s="12">
        <v>0.0132</v>
      </c>
      <c r="E1000" s="39">
        <v>740.0</v>
      </c>
      <c r="F1000" s="40">
        <v>820.0</v>
      </c>
      <c r="G1000" s="41">
        <v>910.0</v>
      </c>
      <c r="H1000" s="42">
        <v>0.079</v>
      </c>
      <c r="I1000" s="42">
        <v>1.1480588235000002</v>
      </c>
      <c r="J1000" s="43">
        <v>3.654</v>
      </c>
      <c r="K1000" s="44">
        <v>0.2</v>
      </c>
      <c r="L1000" s="48">
        <v>5.0</v>
      </c>
      <c r="M1000" s="49">
        <v>15.0</v>
      </c>
      <c r="N1000" s="35"/>
      <c r="O1000" s="39">
        <f t="shared" ref="O1000:O1010" si="1304">C1000*D1000*E1000*10^(-3)</f>
        <v>0.001986022151</v>
      </c>
      <c r="P1000" s="40">
        <f t="shared" ref="P1000:P1010" si="1305">C1000*D1000*F1000*10^(-3)</f>
        <v>0.002200727248</v>
      </c>
      <c r="Q1000" s="41">
        <f t="shared" ref="Q1000:Q1010" si="1306">C1000*D1000*G1000*10^(-3)</f>
        <v>0.002442270483</v>
      </c>
      <c r="R1000" s="42">
        <f t="shared" ref="R1000:R1010" si="1307">(C1000*D1000*H1000*3.6*10^(-3))*10^(9)</f>
        <v>763.2766212</v>
      </c>
      <c r="S1000" s="42">
        <f t="shared" ref="S1000:S1010" si="1308">(C1000*D1000*I1000*3.6*10^(-3))*10^(9)</f>
        <v>11092.23367</v>
      </c>
      <c r="T1000" s="43">
        <f t="shared" ref="T1000:T1010" si="1309">(C1000*D1000*J1000*3.6*10^(-3))*10^(9)</f>
        <v>35303.95916</v>
      </c>
      <c r="U1000" s="44">
        <f t="shared" ref="U1000:U1010" si="1310">C1000*D1000*10^(-3)*K1000*10^9</f>
        <v>536.7627434</v>
      </c>
      <c r="V1000" s="48">
        <f t="shared" ref="V1000:V1010" si="1311">C1000*D1000*10^(-3)*L1000*10^9</f>
        <v>13419.06859</v>
      </c>
      <c r="W1000" s="49">
        <f t="shared" ref="W1000:W1010" si="1312">C1000*D1000*10^(-3)*M1000*10^9</f>
        <v>40257.20576</v>
      </c>
      <c r="X1000" s="35"/>
      <c r="Y1000" s="12">
        <v>51.9</v>
      </c>
      <c r="Z1000" s="39">
        <f t="shared" ref="Z1000:Z1010" si="1313">C1000*Y1000*E1000*10^(-3)</f>
        <v>7.808678002</v>
      </c>
      <c r="AA1000" s="40">
        <f t="shared" ref="AA1000:AA1010" si="1314">C1000*Y1000*F1000*10^(-3)</f>
        <v>8.652859407</v>
      </c>
      <c r="AB1000" s="41">
        <f t="shared" ref="AB1000:AB1010" si="1315">C1000*Y1000*G1000*10^(-3)</f>
        <v>9.602563489</v>
      </c>
      <c r="AC1000" s="42">
        <f t="shared" ref="AC1000:AC1010" si="1316">(C1000*Y1000*H1000*3.6*10^(-3))*10^(9)</f>
        <v>3001064.897</v>
      </c>
      <c r="AD1000" s="42">
        <f t="shared" ref="AD1000:AD1010" si="1317">(C1000*Y1000*I1000*3.6*10^(-3))*10^(9)</f>
        <v>43612646.01</v>
      </c>
      <c r="AE1000" s="43">
        <f t="shared" ref="AE1000:AE1010" si="1318">(C1000*Y1000*J1000*3.6*10^(-3))*10^(9)</f>
        <v>138808748.5</v>
      </c>
      <c r="AF1000" s="44">
        <f t="shared" ref="AF1000:AF1010" si="1319">C1000*Y1000*10^(-3)*K1000*10^9</f>
        <v>2110453.514</v>
      </c>
      <c r="AG1000" s="48">
        <f t="shared" ref="AG1000:AG1010" si="1320">C1000*Y1000*10^(-3)*L1000*10^9</f>
        <v>52761337.85</v>
      </c>
      <c r="AH1000" s="49">
        <f t="shared" ref="AH1000:AH1010" si="1321">C1000*Y1000*10^(-3)*M1000*10^9</f>
        <v>158284013.5</v>
      </c>
    </row>
    <row r="1001" ht="13.5" customHeight="1">
      <c r="A1001" s="47" t="s">
        <v>118</v>
      </c>
      <c r="B1001" s="51">
        <v>1.122</v>
      </c>
      <c r="C1001" s="12">
        <f t="shared" si="1303"/>
        <v>0.01900084674</v>
      </c>
      <c r="D1001" s="12">
        <v>0.0132</v>
      </c>
      <c r="E1001" s="39">
        <v>657.0</v>
      </c>
      <c r="F1001" s="40">
        <v>702.0</v>
      </c>
      <c r="G1001" s="41">
        <v>866.0</v>
      </c>
      <c r="H1001" s="42">
        <v>0.214</v>
      </c>
      <c r="I1001" s="42">
        <v>0.82</v>
      </c>
      <c r="J1001" s="43">
        <v>2.7439999999999998</v>
      </c>
      <c r="K1001" s="44">
        <v>0.1</v>
      </c>
      <c r="L1001" s="45">
        <v>0.4</v>
      </c>
      <c r="M1001" s="46">
        <v>0.6</v>
      </c>
      <c r="N1001" s="35"/>
      <c r="O1001" s="39">
        <f t="shared" si="1304"/>
        <v>0.0001647829433</v>
      </c>
      <c r="P1001" s="40">
        <f t="shared" si="1305"/>
        <v>0.0001760694462</v>
      </c>
      <c r="Q1001" s="41">
        <f t="shared" si="1306"/>
        <v>0.0002172024793</v>
      </c>
      <c r="R1001" s="42">
        <f t="shared" si="1307"/>
        <v>193.2249307</v>
      </c>
      <c r="S1001" s="42">
        <f t="shared" si="1308"/>
        <v>740.3945944</v>
      </c>
      <c r="T1001" s="43">
        <f t="shared" si="1309"/>
        <v>2477.613131</v>
      </c>
      <c r="U1001" s="44">
        <f t="shared" si="1310"/>
        <v>25.0811177</v>
      </c>
      <c r="V1001" s="48">
        <f t="shared" si="1311"/>
        <v>100.3244708</v>
      </c>
      <c r="W1001" s="49">
        <f t="shared" si="1312"/>
        <v>150.4867062</v>
      </c>
      <c r="X1001" s="35"/>
      <c r="Y1001" s="12">
        <v>51.9</v>
      </c>
      <c r="Z1001" s="39">
        <f t="shared" si="1313"/>
        <v>0.6478965724</v>
      </c>
      <c r="AA1001" s="40">
        <f t="shared" si="1314"/>
        <v>0.69227305</v>
      </c>
      <c r="AB1001" s="41">
        <f t="shared" si="1315"/>
        <v>0.8540006571</v>
      </c>
      <c r="AC1001" s="42">
        <f t="shared" si="1316"/>
        <v>759725.2959</v>
      </c>
      <c r="AD1001" s="42">
        <f t="shared" si="1317"/>
        <v>2911096.928</v>
      </c>
      <c r="AE1001" s="43">
        <f t="shared" si="1318"/>
        <v>9741524.354</v>
      </c>
      <c r="AF1001" s="44">
        <f t="shared" si="1319"/>
        <v>98614.39458</v>
      </c>
      <c r="AG1001" s="48">
        <f t="shared" si="1320"/>
        <v>394457.5783</v>
      </c>
      <c r="AH1001" s="49">
        <f t="shared" si="1321"/>
        <v>591686.3675</v>
      </c>
    </row>
    <row r="1002" ht="13.5" customHeight="1">
      <c r="A1002" s="47" t="s">
        <v>119</v>
      </c>
      <c r="B1002" s="51">
        <v>15.612</v>
      </c>
      <c r="C1002" s="12">
        <f t="shared" si="1303"/>
        <v>0.2643861135</v>
      </c>
      <c r="D1002" s="12">
        <v>0.0132</v>
      </c>
      <c r="E1002" s="39">
        <v>410.0</v>
      </c>
      <c r="F1002" s="40">
        <v>490.0</v>
      </c>
      <c r="G1002" s="41">
        <v>650.0</v>
      </c>
      <c r="H1002" s="42">
        <v>0.076</v>
      </c>
      <c r="I1002" s="42">
        <v>0.5820000000000001</v>
      </c>
      <c r="J1002" s="43">
        <v>2.794</v>
      </c>
      <c r="K1002" s="44">
        <v>0.1</v>
      </c>
      <c r="L1002" s="45">
        <v>0.2</v>
      </c>
      <c r="M1002" s="46">
        <v>1.0</v>
      </c>
      <c r="N1002" s="35"/>
      <c r="O1002" s="39">
        <f t="shared" si="1304"/>
        <v>0.001430857646</v>
      </c>
      <c r="P1002" s="40">
        <f t="shared" si="1305"/>
        <v>0.001710049382</v>
      </c>
      <c r="Q1002" s="41">
        <f t="shared" si="1306"/>
        <v>0.002268432854</v>
      </c>
      <c r="R1002" s="42">
        <f t="shared" si="1307"/>
        <v>954.8357365</v>
      </c>
      <c r="S1002" s="42">
        <f t="shared" si="1308"/>
        <v>7312.031561</v>
      </c>
      <c r="T1002" s="43">
        <f t="shared" si="1309"/>
        <v>35102.77694</v>
      </c>
      <c r="U1002" s="44">
        <f t="shared" si="1310"/>
        <v>348.9896698</v>
      </c>
      <c r="V1002" s="48">
        <f t="shared" si="1311"/>
        <v>697.9793395</v>
      </c>
      <c r="W1002" s="49">
        <f t="shared" si="1312"/>
        <v>3489.896698</v>
      </c>
      <c r="X1002" s="35"/>
      <c r="Y1002" s="12">
        <v>51.9</v>
      </c>
      <c r="Z1002" s="39">
        <f t="shared" si="1313"/>
        <v>5.625872108</v>
      </c>
      <c r="AA1002" s="40">
        <f t="shared" si="1314"/>
        <v>6.723603251</v>
      </c>
      <c r="AB1002" s="41">
        <f t="shared" si="1315"/>
        <v>8.919065538</v>
      </c>
      <c r="AC1002" s="42">
        <f t="shared" si="1316"/>
        <v>3754240.509</v>
      </c>
      <c r="AD1002" s="42">
        <f t="shared" si="1317"/>
        <v>28749578.64</v>
      </c>
      <c r="AE1002" s="43">
        <f t="shared" si="1318"/>
        <v>138017736.6</v>
      </c>
      <c r="AF1002" s="44">
        <f t="shared" si="1319"/>
        <v>1372163.929</v>
      </c>
      <c r="AG1002" s="48">
        <f t="shared" si="1320"/>
        <v>2744327.858</v>
      </c>
      <c r="AH1002" s="49">
        <f t="shared" si="1321"/>
        <v>13721639.29</v>
      </c>
    </row>
    <row r="1003" ht="13.5" customHeight="1">
      <c r="A1003" s="47" t="s">
        <v>120</v>
      </c>
      <c r="B1003" s="51">
        <v>0.0</v>
      </c>
      <c r="C1003" s="12">
        <f t="shared" si="1303"/>
        <v>0</v>
      </c>
      <c r="D1003" s="12">
        <v>0.0132</v>
      </c>
      <c r="E1003" s="39">
        <v>3.7</v>
      </c>
      <c r="F1003" s="40">
        <v>12.0</v>
      </c>
      <c r="G1003" s="41">
        <v>110.0</v>
      </c>
      <c r="H1003" s="42">
        <v>0.018</v>
      </c>
      <c r="I1003" s="42">
        <v>0.2478118532</v>
      </c>
      <c r="J1003" s="43">
        <v>3.004</v>
      </c>
      <c r="K1003" s="44">
        <v>0.1</v>
      </c>
      <c r="L1003" s="45">
        <v>0.1</v>
      </c>
      <c r="M1003" s="46">
        <v>1.0</v>
      </c>
      <c r="N1003" s="35"/>
      <c r="O1003" s="39">
        <f t="shared" si="1304"/>
        <v>0</v>
      </c>
      <c r="P1003" s="40">
        <f t="shared" si="1305"/>
        <v>0</v>
      </c>
      <c r="Q1003" s="41">
        <f t="shared" si="1306"/>
        <v>0</v>
      </c>
      <c r="R1003" s="42">
        <f t="shared" si="1307"/>
        <v>0</v>
      </c>
      <c r="S1003" s="42">
        <f t="shared" si="1308"/>
        <v>0</v>
      </c>
      <c r="T1003" s="43">
        <f t="shared" si="1309"/>
        <v>0</v>
      </c>
      <c r="U1003" s="44">
        <f t="shared" si="1310"/>
        <v>0</v>
      </c>
      <c r="V1003" s="48">
        <f t="shared" si="1311"/>
        <v>0</v>
      </c>
      <c r="W1003" s="49">
        <f t="shared" si="1312"/>
        <v>0</v>
      </c>
      <c r="X1003" s="35"/>
      <c r="Y1003" s="12">
        <v>51.9</v>
      </c>
      <c r="Z1003" s="39">
        <f t="shared" si="1313"/>
        <v>0</v>
      </c>
      <c r="AA1003" s="40">
        <f t="shared" si="1314"/>
        <v>0</v>
      </c>
      <c r="AB1003" s="41">
        <f t="shared" si="1315"/>
        <v>0</v>
      </c>
      <c r="AC1003" s="42">
        <f t="shared" si="1316"/>
        <v>0</v>
      </c>
      <c r="AD1003" s="42">
        <f t="shared" si="1317"/>
        <v>0</v>
      </c>
      <c r="AE1003" s="43">
        <f t="shared" si="1318"/>
        <v>0</v>
      </c>
      <c r="AF1003" s="44">
        <f t="shared" si="1319"/>
        <v>0</v>
      </c>
      <c r="AG1003" s="48">
        <f t="shared" si="1320"/>
        <v>0</v>
      </c>
      <c r="AH1003" s="49">
        <f t="shared" si="1321"/>
        <v>0</v>
      </c>
    </row>
    <row r="1004" ht="13.5" customHeight="1">
      <c r="A1004" s="47" t="s">
        <v>121</v>
      </c>
      <c r="B1004" s="51">
        <v>13.628</v>
      </c>
      <c r="C1004" s="12">
        <f t="shared" si="1303"/>
        <v>0.2307874682</v>
      </c>
      <c r="D1004" s="12">
        <v>0.0132</v>
      </c>
      <c r="E1004" s="39">
        <v>1.0</v>
      </c>
      <c r="F1004" s="40">
        <v>24.0</v>
      </c>
      <c r="G1004" s="41">
        <v>2200.0</v>
      </c>
      <c r="H1004" s="42">
        <v>0.3</v>
      </c>
      <c r="I1004" s="42">
        <v>9.305266939500001</v>
      </c>
      <c r="J1004" s="43">
        <v>851.554</v>
      </c>
      <c r="K1004" s="44">
        <v>3.3</v>
      </c>
      <c r="L1004" s="48">
        <v>10.0</v>
      </c>
      <c r="M1004" s="49">
        <v>16.9</v>
      </c>
      <c r="N1004" s="35"/>
      <c r="O1004" s="39">
        <f t="shared" si="1304"/>
        <v>0.000003046394581</v>
      </c>
      <c r="P1004" s="40">
        <f t="shared" si="1305"/>
        <v>0.00007311346994</v>
      </c>
      <c r="Q1004" s="41">
        <f t="shared" si="1306"/>
        <v>0.006702068078</v>
      </c>
      <c r="R1004" s="42">
        <f t="shared" si="1307"/>
        <v>3290.106147</v>
      </c>
      <c r="S1004" s="42">
        <f t="shared" si="1308"/>
        <v>102051.0532</v>
      </c>
      <c r="T1004" s="43">
        <f t="shared" si="1309"/>
        <v>9339010.167</v>
      </c>
      <c r="U1004" s="44">
        <f t="shared" si="1310"/>
        <v>10053.10212</v>
      </c>
      <c r="V1004" s="48">
        <f t="shared" si="1311"/>
        <v>30463.94581</v>
      </c>
      <c r="W1004" s="49">
        <f t="shared" si="1312"/>
        <v>51484.06842</v>
      </c>
      <c r="X1004" s="35"/>
      <c r="Y1004" s="12">
        <v>51.9</v>
      </c>
      <c r="Z1004" s="39">
        <f t="shared" si="1313"/>
        <v>0.0119778696</v>
      </c>
      <c r="AA1004" s="40">
        <f t="shared" si="1314"/>
        <v>0.2874688704</v>
      </c>
      <c r="AB1004" s="41">
        <f t="shared" si="1315"/>
        <v>26.35131312</v>
      </c>
      <c r="AC1004" s="42">
        <f t="shared" si="1316"/>
        <v>12936099.17</v>
      </c>
      <c r="AD1004" s="42">
        <f t="shared" si="1317"/>
        <v>401246186.4</v>
      </c>
      <c r="AE1004" s="43">
        <f t="shared" si="1318"/>
        <v>36719289976</v>
      </c>
      <c r="AF1004" s="44">
        <f t="shared" si="1319"/>
        <v>39526969.69</v>
      </c>
      <c r="AG1004" s="48">
        <f t="shared" si="1320"/>
        <v>119778696</v>
      </c>
      <c r="AH1004" s="49">
        <f t="shared" si="1321"/>
        <v>202425996.3</v>
      </c>
    </row>
    <row r="1005" ht="13.5" customHeight="1">
      <c r="A1005" s="47" t="s">
        <v>122</v>
      </c>
      <c r="B1005" s="51">
        <v>2.829</v>
      </c>
      <c r="C1005" s="12">
        <f t="shared" si="1303"/>
        <v>0.04790855207</v>
      </c>
      <c r="D1005" s="12">
        <v>0.0132</v>
      </c>
      <c r="E1005" s="39">
        <v>130.0</v>
      </c>
      <c r="F1005" s="40">
        <v>230.0</v>
      </c>
      <c r="G1005" s="50">
        <v>420.0</v>
      </c>
      <c r="H1005" s="42">
        <v>20.0</v>
      </c>
      <c r="I1005" s="42">
        <v>35.2904137931</v>
      </c>
      <c r="J1005" s="43">
        <v>65.554</v>
      </c>
      <c r="K1005" s="44">
        <v>13.0</v>
      </c>
      <c r="L1005" s="48">
        <v>500.0</v>
      </c>
      <c r="M1005" s="49">
        <v>810.0</v>
      </c>
      <c r="N1005" s="35"/>
      <c r="O1005" s="39">
        <f t="shared" si="1304"/>
        <v>0.00008221107536</v>
      </c>
      <c r="P1005" s="40">
        <f t="shared" si="1305"/>
        <v>0.0001454503641</v>
      </c>
      <c r="Q1005" s="41">
        <f t="shared" si="1306"/>
        <v>0.0002656050127</v>
      </c>
      <c r="R1005" s="42">
        <f t="shared" si="1307"/>
        <v>45532.28789</v>
      </c>
      <c r="S1005" s="42">
        <f t="shared" si="1308"/>
        <v>80342.66403</v>
      </c>
      <c r="T1005" s="43">
        <f t="shared" si="1309"/>
        <v>149241.18</v>
      </c>
      <c r="U1005" s="44">
        <f t="shared" si="1310"/>
        <v>8221.107536</v>
      </c>
      <c r="V1005" s="48">
        <f t="shared" si="1311"/>
        <v>316196.4437</v>
      </c>
      <c r="W1005" s="49">
        <f t="shared" si="1312"/>
        <v>512238.2388</v>
      </c>
      <c r="X1005" s="35"/>
      <c r="Y1005" s="12">
        <v>51.9</v>
      </c>
      <c r="Z1005" s="39">
        <f t="shared" si="1313"/>
        <v>0.3232390008</v>
      </c>
      <c r="AA1005" s="40">
        <f t="shared" si="1314"/>
        <v>0.5718843861</v>
      </c>
      <c r="AB1005" s="41">
        <f t="shared" si="1315"/>
        <v>1.044310618</v>
      </c>
      <c r="AC1005" s="42">
        <f t="shared" si="1316"/>
        <v>179024677.4</v>
      </c>
      <c r="AD1005" s="42">
        <f t="shared" si="1317"/>
        <v>315892747.2</v>
      </c>
      <c r="AE1005" s="43">
        <f t="shared" si="1318"/>
        <v>586789185.1</v>
      </c>
      <c r="AF1005" s="44">
        <f t="shared" si="1319"/>
        <v>32323900.08</v>
      </c>
      <c r="AG1005" s="48">
        <f t="shared" si="1320"/>
        <v>1243226926</v>
      </c>
      <c r="AH1005" s="49">
        <f t="shared" si="1321"/>
        <v>2014027621</v>
      </c>
    </row>
    <row r="1006" ht="13.5" customHeight="1">
      <c r="A1006" s="32" t="s">
        <v>123</v>
      </c>
      <c r="B1006" s="51">
        <v>0.0</v>
      </c>
      <c r="C1006" s="12">
        <f t="shared" si="1303"/>
        <v>0</v>
      </c>
      <c r="D1006" s="12">
        <v>0.0132</v>
      </c>
      <c r="E1006" s="39">
        <v>7.0</v>
      </c>
      <c r="F1006" s="40">
        <v>11.0</v>
      </c>
      <c r="G1006" s="41">
        <v>56.0</v>
      </c>
      <c r="H1006" s="42">
        <v>2.0E-4</v>
      </c>
      <c r="I1006" s="42">
        <v>0.11828163270000001</v>
      </c>
      <c r="J1006" s="43">
        <v>1.5552000000000001</v>
      </c>
      <c r="K1006" s="44">
        <v>0.3</v>
      </c>
      <c r="L1006" s="48">
        <v>1.0</v>
      </c>
      <c r="M1006" s="49">
        <v>1.3</v>
      </c>
      <c r="N1006" s="35"/>
      <c r="O1006" s="39">
        <f t="shared" si="1304"/>
        <v>0</v>
      </c>
      <c r="P1006" s="40">
        <f t="shared" si="1305"/>
        <v>0</v>
      </c>
      <c r="Q1006" s="41">
        <f t="shared" si="1306"/>
        <v>0</v>
      </c>
      <c r="R1006" s="42">
        <f t="shared" si="1307"/>
        <v>0</v>
      </c>
      <c r="S1006" s="42">
        <f t="shared" si="1308"/>
        <v>0</v>
      </c>
      <c r="T1006" s="43">
        <f t="shared" si="1309"/>
        <v>0</v>
      </c>
      <c r="U1006" s="44">
        <f t="shared" si="1310"/>
        <v>0</v>
      </c>
      <c r="V1006" s="48">
        <f t="shared" si="1311"/>
        <v>0</v>
      </c>
      <c r="W1006" s="49">
        <f t="shared" si="1312"/>
        <v>0</v>
      </c>
      <c r="X1006" s="35"/>
      <c r="Y1006" s="12">
        <v>51.9</v>
      </c>
      <c r="Z1006" s="39">
        <f t="shared" si="1313"/>
        <v>0</v>
      </c>
      <c r="AA1006" s="40">
        <f t="shared" si="1314"/>
        <v>0</v>
      </c>
      <c r="AB1006" s="41">
        <f t="shared" si="1315"/>
        <v>0</v>
      </c>
      <c r="AC1006" s="42">
        <f t="shared" si="1316"/>
        <v>0</v>
      </c>
      <c r="AD1006" s="42">
        <f t="shared" si="1317"/>
        <v>0</v>
      </c>
      <c r="AE1006" s="43">
        <f t="shared" si="1318"/>
        <v>0</v>
      </c>
      <c r="AF1006" s="44">
        <f t="shared" si="1319"/>
        <v>0</v>
      </c>
      <c r="AG1006" s="48">
        <f t="shared" si="1320"/>
        <v>0</v>
      </c>
      <c r="AH1006" s="49">
        <f t="shared" si="1321"/>
        <v>0</v>
      </c>
    </row>
    <row r="1007" ht="13.5" customHeight="1">
      <c r="A1007" s="32" t="s">
        <v>124</v>
      </c>
      <c r="B1007" s="51">
        <v>12.617</v>
      </c>
      <c r="C1007" s="12">
        <f t="shared" si="1303"/>
        <v>0.2136663844</v>
      </c>
      <c r="D1007" s="12">
        <v>0.0132</v>
      </c>
      <c r="E1007" s="39">
        <v>8.0</v>
      </c>
      <c r="F1007" s="40">
        <v>12.0</v>
      </c>
      <c r="G1007" s="41">
        <v>35.0</v>
      </c>
      <c r="H1007" s="42">
        <v>2.0E-4</v>
      </c>
      <c r="I1007" s="42">
        <v>0.11834814810000001</v>
      </c>
      <c r="J1007" s="43">
        <v>1.5552000000000001</v>
      </c>
      <c r="K1007" s="44">
        <v>0.3</v>
      </c>
      <c r="L1007" s="48">
        <v>1.0</v>
      </c>
      <c r="M1007" s="49">
        <v>1.3</v>
      </c>
      <c r="N1007" s="35"/>
      <c r="O1007" s="39">
        <f t="shared" si="1304"/>
        <v>0.00002256317019</v>
      </c>
      <c r="P1007" s="40">
        <f t="shared" si="1305"/>
        <v>0.00003384475529</v>
      </c>
      <c r="Q1007" s="41">
        <f t="shared" si="1306"/>
        <v>0.0000987138696</v>
      </c>
      <c r="R1007" s="42">
        <f t="shared" si="1307"/>
        <v>2.030685318</v>
      </c>
      <c r="S1007" s="42">
        <f t="shared" si="1308"/>
        <v>1201.639234</v>
      </c>
      <c r="T1007" s="43">
        <f t="shared" si="1309"/>
        <v>15790.60903</v>
      </c>
      <c r="U1007" s="44">
        <f t="shared" si="1310"/>
        <v>846.1188823</v>
      </c>
      <c r="V1007" s="48">
        <f t="shared" si="1311"/>
        <v>2820.396274</v>
      </c>
      <c r="W1007" s="49">
        <f t="shared" si="1312"/>
        <v>3666.515157</v>
      </c>
      <c r="X1007" s="35"/>
      <c r="Y1007" s="12">
        <v>51.9</v>
      </c>
      <c r="Z1007" s="39">
        <f t="shared" si="1313"/>
        <v>0.08871428281</v>
      </c>
      <c r="AA1007" s="40">
        <f t="shared" si="1314"/>
        <v>0.1330714242</v>
      </c>
      <c r="AB1007" s="41">
        <f t="shared" si="1315"/>
        <v>0.3881249873</v>
      </c>
      <c r="AC1007" s="42">
        <f t="shared" si="1316"/>
        <v>7984.285453</v>
      </c>
      <c r="AD1007" s="42">
        <f t="shared" si="1317"/>
        <v>4724626.986</v>
      </c>
      <c r="AE1007" s="43">
        <f t="shared" si="1318"/>
        <v>62085803.68</v>
      </c>
      <c r="AF1007" s="44">
        <f t="shared" si="1319"/>
        <v>3326785.605</v>
      </c>
      <c r="AG1007" s="48">
        <f t="shared" si="1320"/>
        <v>11089285.35</v>
      </c>
      <c r="AH1007" s="49">
        <f t="shared" si="1321"/>
        <v>14416070.96</v>
      </c>
    </row>
    <row r="1008" ht="13.5" customHeight="1">
      <c r="A1008" s="32" t="s">
        <v>125</v>
      </c>
      <c r="B1008" s="51">
        <v>1.006</v>
      </c>
      <c r="C1008" s="12">
        <f t="shared" si="1303"/>
        <v>0.01703640982</v>
      </c>
      <c r="D1008" s="12">
        <v>0.0132</v>
      </c>
      <c r="E1008" s="39">
        <v>18.0</v>
      </c>
      <c r="F1008" s="40">
        <v>48.0</v>
      </c>
      <c r="G1008" s="41">
        <v>180.0</v>
      </c>
      <c r="H1008" s="42">
        <v>0.0064</v>
      </c>
      <c r="I1008" s="42">
        <v>0.17932592590000002</v>
      </c>
      <c r="J1008" s="43">
        <v>1.857</v>
      </c>
      <c r="K1008" s="44">
        <v>0.3</v>
      </c>
      <c r="L1008" s="45">
        <v>10.0</v>
      </c>
      <c r="M1008" s="46">
        <v>15.0</v>
      </c>
      <c r="N1008" s="35"/>
      <c r="O1008" s="39">
        <f t="shared" si="1304"/>
        <v>0.000004047850974</v>
      </c>
      <c r="P1008" s="40">
        <f t="shared" si="1305"/>
        <v>0.00001079426926</v>
      </c>
      <c r="Q1008" s="41">
        <f t="shared" si="1306"/>
        <v>0.00004047850974</v>
      </c>
      <c r="R1008" s="42">
        <f t="shared" si="1307"/>
        <v>5.181249246</v>
      </c>
      <c r="S1008" s="42">
        <f t="shared" si="1308"/>
        <v>145.1769248</v>
      </c>
      <c r="T1008" s="43">
        <f t="shared" si="1309"/>
        <v>1503.371852</v>
      </c>
      <c r="U1008" s="44">
        <f t="shared" si="1310"/>
        <v>67.4641829</v>
      </c>
      <c r="V1008" s="48">
        <f t="shared" si="1311"/>
        <v>2248.806097</v>
      </c>
      <c r="W1008" s="49">
        <f t="shared" si="1312"/>
        <v>3373.209145</v>
      </c>
      <c r="X1008" s="35"/>
      <c r="Y1008" s="12">
        <v>51.9</v>
      </c>
      <c r="Z1008" s="39">
        <f t="shared" si="1313"/>
        <v>0.01591541406</v>
      </c>
      <c r="AA1008" s="40">
        <f t="shared" si="1314"/>
        <v>0.04244110415</v>
      </c>
      <c r="AB1008" s="41">
        <f t="shared" si="1315"/>
        <v>0.1591541406</v>
      </c>
      <c r="AC1008" s="42">
        <f t="shared" si="1316"/>
        <v>20371.72999</v>
      </c>
      <c r="AD1008" s="42">
        <f t="shared" si="1317"/>
        <v>570809.2723</v>
      </c>
      <c r="AE1008" s="43">
        <f t="shared" si="1318"/>
        <v>5910984.78</v>
      </c>
      <c r="AF1008" s="44">
        <f t="shared" si="1319"/>
        <v>265256.9009</v>
      </c>
      <c r="AG1008" s="48">
        <f t="shared" si="1320"/>
        <v>8841896.698</v>
      </c>
      <c r="AH1008" s="49">
        <f t="shared" si="1321"/>
        <v>13262845.05</v>
      </c>
    </row>
    <row r="1009" ht="13.5" customHeight="1">
      <c r="A1009" s="32" t="s">
        <v>126</v>
      </c>
      <c r="B1009" s="51">
        <v>0.23</v>
      </c>
      <c r="C1009" s="12">
        <f t="shared" si="1303"/>
        <v>0.003895004234</v>
      </c>
      <c r="D1009" s="12">
        <v>0.0132</v>
      </c>
      <c r="E1009" s="39">
        <v>6.0</v>
      </c>
      <c r="F1009" s="40">
        <v>38.0</v>
      </c>
      <c r="G1009" s="41">
        <v>79.0</v>
      </c>
      <c r="H1009" s="42">
        <v>0.0073</v>
      </c>
      <c r="I1009" s="42">
        <v>0.4548123288</v>
      </c>
      <c r="J1009" s="43">
        <v>2.313</v>
      </c>
      <c r="K1009" s="44">
        <v>0.3</v>
      </c>
      <c r="L1009" s="45">
        <v>2.5</v>
      </c>
      <c r="M1009" s="46">
        <v>5.1</v>
      </c>
      <c r="N1009" s="35"/>
      <c r="O1009" s="39">
        <f t="shared" si="1304"/>
        <v>0.0000003084843353</v>
      </c>
      <c r="P1009" s="40">
        <f t="shared" si="1305"/>
        <v>0.000001953734124</v>
      </c>
      <c r="Q1009" s="41">
        <f t="shared" si="1306"/>
        <v>0.000004061710415</v>
      </c>
      <c r="R1009" s="42">
        <f t="shared" si="1307"/>
        <v>1.351161389</v>
      </c>
      <c r="S1009" s="42">
        <f t="shared" si="1308"/>
        <v>84.18148736</v>
      </c>
      <c r="T1009" s="43">
        <f t="shared" si="1309"/>
        <v>428.1145605</v>
      </c>
      <c r="U1009" s="44">
        <f t="shared" si="1310"/>
        <v>15.42421677</v>
      </c>
      <c r="V1009" s="48">
        <f t="shared" si="1311"/>
        <v>128.5351397</v>
      </c>
      <c r="W1009" s="49">
        <f t="shared" si="1312"/>
        <v>262.211685</v>
      </c>
      <c r="X1009" s="35"/>
      <c r="Y1009" s="12">
        <v>51.9</v>
      </c>
      <c r="Z1009" s="39">
        <f t="shared" si="1313"/>
        <v>0.001212904318</v>
      </c>
      <c r="AA1009" s="40">
        <f t="shared" si="1314"/>
        <v>0.00768172735</v>
      </c>
      <c r="AB1009" s="41">
        <f t="shared" si="1315"/>
        <v>0.01596990686</v>
      </c>
      <c r="AC1009" s="42">
        <f t="shared" si="1316"/>
        <v>5312.520914</v>
      </c>
      <c r="AD1009" s="42">
        <f t="shared" si="1317"/>
        <v>330986.3026</v>
      </c>
      <c r="AE1009" s="43">
        <f t="shared" si="1318"/>
        <v>1683268.613</v>
      </c>
      <c r="AF1009" s="44">
        <f t="shared" si="1319"/>
        <v>60645.21592</v>
      </c>
      <c r="AG1009" s="48">
        <f t="shared" si="1320"/>
        <v>505376.7993</v>
      </c>
      <c r="AH1009" s="49">
        <f t="shared" si="1321"/>
        <v>1030968.671</v>
      </c>
    </row>
    <row r="1010" ht="13.5" customHeight="1">
      <c r="A1010" s="32" t="s">
        <v>127</v>
      </c>
      <c r="B1010" s="51">
        <v>0.0</v>
      </c>
      <c r="C1010" s="12">
        <f t="shared" si="1303"/>
        <v>0</v>
      </c>
      <c r="D1010" s="12">
        <v>0.0132</v>
      </c>
      <c r="E1010" s="52">
        <v>8.8</v>
      </c>
      <c r="F1010" s="53">
        <v>27.0</v>
      </c>
      <c r="G1010" s="54">
        <v>63.0</v>
      </c>
      <c r="H1010" s="55">
        <v>0.118</v>
      </c>
      <c r="I1010" s="55">
        <v>0.9284059041</v>
      </c>
      <c r="J1010" s="56">
        <v>3.734</v>
      </c>
      <c r="K1010" s="57">
        <v>7.8</v>
      </c>
      <c r="L1010" s="58">
        <v>15.0</v>
      </c>
      <c r="M1010" s="59">
        <v>19.3</v>
      </c>
      <c r="N1010" s="35"/>
      <c r="O1010" s="39">
        <f t="shared" si="1304"/>
        <v>0</v>
      </c>
      <c r="P1010" s="40">
        <f t="shared" si="1305"/>
        <v>0</v>
      </c>
      <c r="Q1010" s="41">
        <f t="shared" si="1306"/>
        <v>0</v>
      </c>
      <c r="R1010" s="42">
        <f t="shared" si="1307"/>
        <v>0</v>
      </c>
      <c r="S1010" s="42">
        <f t="shared" si="1308"/>
        <v>0</v>
      </c>
      <c r="T1010" s="43">
        <f t="shared" si="1309"/>
        <v>0</v>
      </c>
      <c r="U1010" s="44">
        <f t="shared" si="1310"/>
        <v>0</v>
      </c>
      <c r="V1010" s="48">
        <f t="shared" si="1311"/>
        <v>0</v>
      </c>
      <c r="W1010" s="49">
        <f t="shared" si="1312"/>
        <v>0</v>
      </c>
      <c r="X1010" s="35"/>
      <c r="Y1010" s="12">
        <v>51.9</v>
      </c>
      <c r="Z1010" s="39">
        <f t="shared" si="1313"/>
        <v>0</v>
      </c>
      <c r="AA1010" s="40">
        <f t="shared" si="1314"/>
        <v>0</v>
      </c>
      <c r="AB1010" s="41">
        <f t="shared" si="1315"/>
        <v>0</v>
      </c>
      <c r="AC1010" s="42">
        <f t="shared" si="1316"/>
        <v>0</v>
      </c>
      <c r="AD1010" s="42">
        <f t="shared" si="1317"/>
        <v>0</v>
      </c>
      <c r="AE1010" s="43">
        <f t="shared" si="1318"/>
        <v>0</v>
      </c>
      <c r="AF1010" s="44">
        <f t="shared" si="1319"/>
        <v>0</v>
      </c>
      <c r="AG1010" s="48">
        <f t="shared" si="1320"/>
        <v>0</v>
      </c>
      <c r="AH1010" s="49">
        <f t="shared" si="1321"/>
        <v>0</v>
      </c>
    </row>
    <row r="1011" ht="13.5" customHeight="1">
      <c r="A1011" s="60" t="s">
        <v>90</v>
      </c>
      <c r="B1011" s="61">
        <f>SUM(B1000:B1010)</f>
        <v>59.05</v>
      </c>
      <c r="C1011" s="60"/>
      <c r="D1011" s="60"/>
      <c r="E1011" s="60"/>
      <c r="F1011" s="60"/>
      <c r="G1011" s="60"/>
      <c r="H1011" s="60"/>
      <c r="I1011" s="60"/>
      <c r="J1011" s="60"/>
      <c r="K1011" s="60"/>
      <c r="L1011" s="60"/>
      <c r="M1011" s="60"/>
      <c r="N1011" s="60"/>
      <c r="O1011" s="61">
        <f t="shared" ref="O1011:W1011" si="1322">SUM(O1000:O1010)</f>
        <v>0.003693839715</v>
      </c>
      <c r="P1011" s="61">
        <f t="shared" si="1322"/>
        <v>0.004352002669</v>
      </c>
      <c r="Q1011" s="61">
        <f t="shared" si="1322"/>
        <v>0.012038833</v>
      </c>
      <c r="R1011" s="61">
        <f t="shared" si="1322"/>
        <v>50742.29442</v>
      </c>
      <c r="S1011" s="61">
        <f t="shared" si="1322"/>
        <v>202969.3747</v>
      </c>
      <c r="T1011" s="61">
        <f t="shared" si="1322"/>
        <v>9578857.792</v>
      </c>
      <c r="U1011" s="61">
        <f t="shared" si="1322"/>
        <v>20114.05047</v>
      </c>
      <c r="V1011" s="61">
        <f t="shared" si="1322"/>
        <v>366075.4994</v>
      </c>
      <c r="W1011" s="61">
        <f t="shared" si="1322"/>
        <v>614921.8323</v>
      </c>
      <c r="X1011" s="60"/>
      <c r="Y1011" s="35"/>
      <c r="Z1011" s="61">
        <f t="shared" ref="Z1011:AH1011" si="1323">SUM(Z1000:Z1010)</f>
        <v>14.52350615</v>
      </c>
      <c r="AA1011" s="61">
        <f t="shared" si="1323"/>
        <v>17.11128322</v>
      </c>
      <c r="AB1011" s="61">
        <f t="shared" si="1323"/>
        <v>47.33450246</v>
      </c>
      <c r="AC1011" s="61">
        <f t="shared" si="1323"/>
        <v>199509475.8</v>
      </c>
      <c r="AD1011" s="61">
        <f t="shared" si="1323"/>
        <v>798038677.8</v>
      </c>
      <c r="AE1011" s="61">
        <f t="shared" si="1323"/>
        <v>37662327228</v>
      </c>
      <c r="AF1011" s="61">
        <f t="shared" si="1323"/>
        <v>79084789.33</v>
      </c>
      <c r="AG1011" s="61">
        <f t="shared" si="1323"/>
        <v>1439342304</v>
      </c>
      <c r="AH1011" s="61">
        <f t="shared" si="1323"/>
        <v>2417760841</v>
      </c>
    </row>
    <row r="1012" ht="13.5" customHeight="1">
      <c r="A1012" s="35"/>
      <c r="B1012" s="35"/>
      <c r="C1012" s="35"/>
      <c r="D1012" s="35"/>
      <c r="E1012" s="35"/>
      <c r="F1012" s="35"/>
      <c r="G1012" s="35"/>
      <c r="H1012" s="35"/>
      <c r="I1012" s="35"/>
      <c r="J1012" s="35"/>
      <c r="K1012" s="35"/>
      <c r="L1012" s="35"/>
      <c r="M1012" s="35"/>
      <c r="N1012" s="35"/>
      <c r="O1012" s="35"/>
      <c r="P1012" s="35"/>
      <c r="Q1012" s="35"/>
      <c r="R1012" s="35"/>
      <c r="S1012" s="35"/>
      <c r="T1012" s="35"/>
      <c r="U1012" s="35"/>
      <c r="V1012" s="35"/>
      <c r="W1012" s="35"/>
      <c r="X1012" s="35"/>
      <c r="Y1012" s="35"/>
      <c r="Z1012" s="35"/>
      <c r="AA1012" s="35"/>
      <c r="AB1012" s="35"/>
      <c r="AC1012" s="35"/>
      <c r="AD1012" s="35"/>
      <c r="AE1012" s="35"/>
      <c r="AF1012" s="35"/>
      <c r="AG1012" s="35"/>
      <c r="AH1012" s="35"/>
    </row>
    <row r="1013" ht="13.5" customHeight="1">
      <c r="A1013" s="64" t="s">
        <v>78</v>
      </c>
      <c r="B1013" s="35"/>
      <c r="C1013" s="12"/>
      <c r="D1013" s="12"/>
      <c r="E1013" s="35"/>
      <c r="F1013" s="35"/>
      <c r="G1013" s="35"/>
      <c r="H1013" s="35"/>
      <c r="I1013" s="35"/>
      <c r="J1013" s="35"/>
      <c r="K1013" s="35"/>
      <c r="L1013" s="35"/>
      <c r="M1013" s="35"/>
      <c r="N1013" s="35"/>
      <c r="O1013" s="35"/>
      <c r="P1013" s="35"/>
      <c r="Q1013" s="35"/>
      <c r="R1013" s="35"/>
      <c r="S1013" s="35"/>
      <c r="T1013" s="35"/>
      <c r="U1013" s="35"/>
      <c r="V1013" s="35"/>
      <c r="W1013" s="35"/>
      <c r="X1013" s="35"/>
      <c r="Y1013" s="35"/>
      <c r="Z1013" s="35"/>
      <c r="AA1013" s="35"/>
      <c r="AB1013" s="35"/>
      <c r="AC1013" s="35"/>
      <c r="AD1013" s="35"/>
      <c r="AE1013" s="35"/>
      <c r="AF1013" s="35"/>
      <c r="AG1013" s="35"/>
      <c r="AH1013" s="35"/>
    </row>
    <row r="1014" ht="13.5" customHeight="1">
      <c r="A1014" s="12" t="s">
        <v>105</v>
      </c>
      <c r="C1014" s="12"/>
      <c r="D1014" s="12"/>
      <c r="E1014" s="36" t="s">
        <v>129</v>
      </c>
      <c r="F1014" s="3"/>
      <c r="G1014" s="4"/>
      <c r="H1014" s="37" t="s">
        <v>130</v>
      </c>
      <c r="I1014" s="3"/>
      <c r="J1014" s="4"/>
      <c r="K1014" s="38" t="s">
        <v>131</v>
      </c>
      <c r="L1014" s="3"/>
      <c r="M1014" s="4"/>
      <c r="N1014" s="35"/>
      <c r="O1014" s="36" t="s">
        <v>110</v>
      </c>
      <c r="P1014" s="3"/>
      <c r="Q1014" s="4"/>
      <c r="R1014" s="37" t="s">
        <v>111</v>
      </c>
      <c r="S1014" s="3"/>
      <c r="T1014" s="4"/>
      <c r="U1014" s="38" t="s">
        <v>112</v>
      </c>
      <c r="V1014" s="3"/>
      <c r="W1014" s="4"/>
      <c r="X1014" s="35"/>
      <c r="Y1014" s="35"/>
      <c r="Z1014" s="36" t="s">
        <v>110</v>
      </c>
      <c r="AA1014" s="3"/>
      <c r="AB1014" s="4"/>
      <c r="AC1014" s="37" t="s">
        <v>111</v>
      </c>
      <c r="AD1014" s="3"/>
      <c r="AE1014" s="4"/>
      <c r="AF1014" s="38" t="s">
        <v>112</v>
      </c>
      <c r="AG1014" s="3"/>
      <c r="AH1014" s="4"/>
    </row>
    <row r="1015" ht="13.5" customHeight="1">
      <c r="A1015" s="12" t="s">
        <v>94</v>
      </c>
      <c r="B1015" s="12" t="s">
        <v>114</v>
      </c>
      <c r="C1015" s="12" t="s">
        <v>115</v>
      </c>
      <c r="D1015" s="12"/>
      <c r="E1015" s="39" t="s">
        <v>12</v>
      </c>
      <c r="F1015" s="40" t="s">
        <v>13</v>
      </c>
      <c r="G1015" s="41" t="s">
        <v>14</v>
      </c>
      <c r="H1015" s="42" t="s">
        <v>12</v>
      </c>
      <c r="I1015" s="42" t="s">
        <v>13</v>
      </c>
      <c r="J1015" s="43" t="s">
        <v>14</v>
      </c>
      <c r="K1015" s="44" t="s">
        <v>12</v>
      </c>
      <c r="L1015" s="45" t="s">
        <v>116</v>
      </c>
      <c r="M1015" s="46" t="s">
        <v>14</v>
      </c>
      <c r="N1015" s="35"/>
      <c r="O1015" s="39" t="s">
        <v>12</v>
      </c>
      <c r="P1015" s="40" t="s">
        <v>13</v>
      </c>
      <c r="Q1015" s="41" t="s">
        <v>14</v>
      </c>
      <c r="R1015" s="42" t="s">
        <v>12</v>
      </c>
      <c r="S1015" s="42" t="s">
        <v>13</v>
      </c>
      <c r="T1015" s="43" t="s">
        <v>14</v>
      </c>
      <c r="U1015" s="44" t="s">
        <v>12</v>
      </c>
      <c r="V1015" s="45" t="s">
        <v>116</v>
      </c>
      <c r="W1015" s="46" t="s">
        <v>14</v>
      </c>
      <c r="X1015" s="35"/>
      <c r="Y1015" s="35"/>
      <c r="Z1015" s="39" t="s">
        <v>12</v>
      </c>
      <c r="AA1015" s="40" t="s">
        <v>13</v>
      </c>
      <c r="AB1015" s="41" t="s">
        <v>14</v>
      </c>
      <c r="AC1015" s="42" t="s">
        <v>12</v>
      </c>
      <c r="AD1015" s="42" t="s">
        <v>13</v>
      </c>
      <c r="AE1015" s="43" t="s">
        <v>14</v>
      </c>
      <c r="AF1015" s="44" t="s">
        <v>12</v>
      </c>
      <c r="AG1015" s="45" t="s">
        <v>116</v>
      </c>
      <c r="AH1015" s="46" t="s">
        <v>14</v>
      </c>
    </row>
    <row r="1016" ht="13.5" customHeight="1">
      <c r="A1016" s="47" t="s">
        <v>117</v>
      </c>
      <c r="B1016" s="51">
        <v>0.0</v>
      </c>
      <c r="C1016" s="12">
        <f t="shared" ref="C1016:C1026" si="1324">B1016/$B$1027</f>
        <v>0</v>
      </c>
      <c r="D1016" s="12">
        <v>0.0132</v>
      </c>
      <c r="E1016" s="39">
        <v>740.0</v>
      </c>
      <c r="F1016" s="40">
        <v>820.0</v>
      </c>
      <c r="G1016" s="41">
        <v>910.0</v>
      </c>
      <c r="H1016" s="42">
        <v>0.079</v>
      </c>
      <c r="I1016" s="42">
        <v>1.1480588235000002</v>
      </c>
      <c r="J1016" s="43">
        <v>3.654</v>
      </c>
      <c r="K1016" s="44">
        <v>0.2</v>
      </c>
      <c r="L1016" s="48">
        <v>5.0</v>
      </c>
      <c r="M1016" s="49">
        <v>15.0</v>
      </c>
      <c r="N1016" s="35"/>
      <c r="O1016" s="39">
        <f t="shared" ref="O1016:O1026" si="1325">C1016*D1016*E1016*10^(-3)</f>
        <v>0</v>
      </c>
      <c r="P1016" s="40">
        <f t="shared" ref="P1016:P1026" si="1326">C1016*D1016*F1016*10^(-3)</f>
        <v>0</v>
      </c>
      <c r="Q1016" s="41">
        <f t="shared" ref="Q1016:Q1026" si="1327">C1016*D1016*G1016*10^(-3)</f>
        <v>0</v>
      </c>
      <c r="R1016" s="42">
        <f t="shared" ref="R1016:R1026" si="1328">(C1016*D1016*H1016*3.6*10^(-3))*10^(9)</f>
        <v>0</v>
      </c>
      <c r="S1016" s="42">
        <f t="shared" ref="S1016:S1026" si="1329">(C1016*D1016*I1016*3.6*10^(-3))*10^(9)</f>
        <v>0</v>
      </c>
      <c r="T1016" s="43">
        <f t="shared" ref="T1016:T1026" si="1330">(C1016*D1016*J1016*3.6*10^(-3))*10^(9)</f>
        <v>0</v>
      </c>
      <c r="U1016" s="44">
        <f t="shared" ref="U1016:U1026" si="1331">C1016*D1016*10^(-3)*K1016*10^9</f>
        <v>0</v>
      </c>
      <c r="V1016" s="48">
        <f t="shared" ref="V1016:V1026" si="1332">C1016*D1016*10^(-3)*L1016*10^9</f>
        <v>0</v>
      </c>
      <c r="W1016" s="49">
        <f t="shared" ref="W1016:W1026" si="1333">C1016*D1016*10^(-3)*M1016*10^9</f>
        <v>0</v>
      </c>
      <c r="X1016" s="35"/>
      <c r="Y1016" s="12">
        <v>49.0</v>
      </c>
      <c r="Z1016" s="39">
        <f t="shared" ref="Z1016:Z1026" si="1334">C1016*Y1016*E1016*10^(-3)</f>
        <v>0</v>
      </c>
      <c r="AA1016" s="40">
        <f t="shared" ref="AA1016:AA1026" si="1335">C1016*Y1016*F1016*10^(-3)</f>
        <v>0</v>
      </c>
      <c r="AB1016" s="41">
        <f t="shared" ref="AB1016:AB1026" si="1336">C1016*Y1016*G1016*10^(-3)</f>
        <v>0</v>
      </c>
      <c r="AC1016" s="42">
        <f t="shared" ref="AC1016:AC1026" si="1337">(C1016*Y1016*H1016*3.6*10^(-3))*10^(9)</f>
        <v>0</v>
      </c>
      <c r="AD1016" s="42">
        <f t="shared" ref="AD1016:AD1026" si="1338">(C1016*Y1016*I1016*3.6*10^(-3))*10^(9)</f>
        <v>0</v>
      </c>
      <c r="AE1016" s="43">
        <f t="shared" ref="AE1016:AE1026" si="1339">(C1016*Y1016*J1016*3.6*10^(-3))*10^(9)</f>
        <v>0</v>
      </c>
      <c r="AF1016" s="44">
        <f t="shared" ref="AF1016:AF1026" si="1340">C1016*Y1016*10^(-3)*K1016*10^9</f>
        <v>0</v>
      </c>
      <c r="AG1016" s="48">
        <f t="shared" ref="AG1016:AG1026" si="1341">C1016*Y1016*10^(-3)*L1016*10^9</f>
        <v>0</v>
      </c>
      <c r="AH1016" s="49">
        <f t="shared" ref="AH1016:AH1026" si="1342">C1016*Y1016*10^(-3)*M1016*10^9</f>
        <v>0</v>
      </c>
    </row>
    <row r="1017" ht="13.5" customHeight="1">
      <c r="A1017" s="47" t="s">
        <v>118</v>
      </c>
      <c r="B1017" s="51">
        <v>0.748</v>
      </c>
      <c r="C1017" s="12">
        <f t="shared" si="1324"/>
        <v>0.01364415746</v>
      </c>
      <c r="D1017" s="12">
        <v>0.0132</v>
      </c>
      <c r="E1017" s="39">
        <v>657.0</v>
      </c>
      <c r="F1017" s="40">
        <v>702.0</v>
      </c>
      <c r="G1017" s="41">
        <v>866.0</v>
      </c>
      <c r="H1017" s="42">
        <v>0.214</v>
      </c>
      <c r="I1017" s="42">
        <v>0.82</v>
      </c>
      <c r="J1017" s="43">
        <v>2.7439999999999998</v>
      </c>
      <c r="K1017" s="44">
        <v>0.1</v>
      </c>
      <c r="L1017" s="45">
        <v>0.4</v>
      </c>
      <c r="M1017" s="46">
        <v>0.6</v>
      </c>
      <c r="N1017" s="35"/>
      <c r="O1017" s="39">
        <f t="shared" si="1325"/>
        <v>0.0001183275911</v>
      </c>
      <c r="P1017" s="40">
        <f t="shared" si="1326"/>
        <v>0.0001264322206</v>
      </c>
      <c r="Q1017" s="41">
        <f t="shared" si="1327"/>
        <v>0.0001559690927</v>
      </c>
      <c r="R1017" s="42">
        <f t="shared" si="1328"/>
        <v>138.7512575</v>
      </c>
      <c r="S1017" s="42">
        <f t="shared" si="1329"/>
        <v>531.6636971</v>
      </c>
      <c r="T1017" s="43">
        <f t="shared" si="1330"/>
        <v>1779.128274</v>
      </c>
      <c r="U1017" s="44">
        <f t="shared" si="1331"/>
        <v>18.01028784</v>
      </c>
      <c r="V1017" s="48">
        <f t="shared" si="1332"/>
        <v>72.04115136</v>
      </c>
      <c r="W1017" s="49">
        <f t="shared" si="1333"/>
        <v>108.061727</v>
      </c>
      <c r="X1017" s="35"/>
      <c r="Y1017" s="12">
        <v>49.0</v>
      </c>
      <c r="Z1017" s="39">
        <f t="shared" si="1334"/>
        <v>0.4392463609</v>
      </c>
      <c r="AA1017" s="40">
        <f t="shared" si="1335"/>
        <v>0.4693317281</v>
      </c>
      <c r="AB1017" s="41">
        <f t="shared" si="1336"/>
        <v>0.5789761774</v>
      </c>
      <c r="AC1017" s="42">
        <f t="shared" si="1337"/>
        <v>515061.4863</v>
      </c>
      <c r="AD1017" s="42">
        <f t="shared" si="1338"/>
        <v>1973600.088</v>
      </c>
      <c r="AE1017" s="43">
        <f t="shared" si="1339"/>
        <v>6604339.805</v>
      </c>
      <c r="AF1017" s="44">
        <f t="shared" si="1340"/>
        <v>66856.37153</v>
      </c>
      <c r="AG1017" s="48">
        <f t="shared" si="1341"/>
        <v>267425.4861</v>
      </c>
      <c r="AH1017" s="49">
        <f t="shared" si="1342"/>
        <v>401138.2292</v>
      </c>
    </row>
    <row r="1018" ht="13.5" customHeight="1">
      <c r="A1018" s="47" t="s">
        <v>119</v>
      </c>
      <c r="B1018" s="51">
        <v>20.681</v>
      </c>
      <c r="C1018" s="12">
        <f t="shared" si="1324"/>
        <v>0.3772390646</v>
      </c>
      <c r="D1018" s="12">
        <v>0.0132</v>
      </c>
      <c r="E1018" s="39">
        <v>410.0</v>
      </c>
      <c r="F1018" s="40">
        <v>490.0</v>
      </c>
      <c r="G1018" s="41">
        <v>650.0</v>
      </c>
      <c r="H1018" s="42">
        <v>0.076</v>
      </c>
      <c r="I1018" s="42">
        <v>0.5820000000000001</v>
      </c>
      <c r="J1018" s="43">
        <v>2.794</v>
      </c>
      <c r="K1018" s="44">
        <v>0.1</v>
      </c>
      <c r="L1018" s="45">
        <v>0.2</v>
      </c>
      <c r="M1018" s="46">
        <v>1.0</v>
      </c>
      <c r="N1018" s="35"/>
      <c r="O1018" s="39">
        <f t="shared" si="1325"/>
        <v>0.002041617818</v>
      </c>
      <c r="P1018" s="40">
        <f t="shared" si="1326"/>
        <v>0.00243998227</v>
      </c>
      <c r="Q1018" s="41">
        <f t="shared" si="1327"/>
        <v>0.003236711174</v>
      </c>
      <c r="R1018" s="42">
        <f t="shared" si="1328"/>
        <v>1362.406427</v>
      </c>
      <c r="S1018" s="42">
        <f t="shared" si="1329"/>
        <v>10433.165</v>
      </c>
      <c r="T1018" s="43">
        <f t="shared" si="1330"/>
        <v>50086.36258</v>
      </c>
      <c r="U1018" s="44">
        <f t="shared" si="1331"/>
        <v>497.9555653</v>
      </c>
      <c r="V1018" s="48">
        <f t="shared" si="1332"/>
        <v>995.9111306</v>
      </c>
      <c r="W1018" s="49">
        <f t="shared" si="1333"/>
        <v>4979.555653</v>
      </c>
      <c r="X1018" s="35"/>
      <c r="Y1018" s="12">
        <v>49.0</v>
      </c>
      <c r="Z1018" s="39">
        <f t="shared" si="1334"/>
        <v>7.578732808</v>
      </c>
      <c r="AA1018" s="40">
        <f t="shared" si="1335"/>
        <v>9.057509941</v>
      </c>
      <c r="AB1018" s="41">
        <f t="shared" si="1336"/>
        <v>12.01506421</v>
      </c>
      <c r="AC1018" s="42">
        <f t="shared" si="1337"/>
        <v>5057417.796</v>
      </c>
      <c r="AD1018" s="42">
        <f t="shared" si="1338"/>
        <v>38729173.12</v>
      </c>
      <c r="AE1018" s="43">
        <f t="shared" si="1339"/>
        <v>185926649</v>
      </c>
      <c r="AF1018" s="44">
        <f t="shared" si="1340"/>
        <v>1848471.417</v>
      </c>
      <c r="AG1018" s="48">
        <f t="shared" si="1341"/>
        <v>3696942.833</v>
      </c>
      <c r="AH1018" s="49">
        <f t="shared" si="1342"/>
        <v>18484714.17</v>
      </c>
    </row>
    <row r="1019" ht="13.5" customHeight="1">
      <c r="A1019" s="47" t="s">
        <v>120</v>
      </c>
      <c r="B1019" s="51">
        <v>0.0</v>
      </c>
      <c r="C1019" s="12">
        <f t="shared" si="1324"/>
        <v>0</v>
      </c>
      <c r="D1019" s="12">
        <v>0.0132</v>
      </c>
      <c r="E1019" s="39">
        <v>3.7</v>
      </c>
      <c r="F1019" s="40">
        <v>12.0</v>
      </c>
      <c r="G1019" s="41">
        <v>110.0</v>
      </c>
      <c r="H1019" s="42">
        <v>0.018</v>
      </c>
      <c r="I1019" s="42">
        <v>0.2478118532</v>
      </c>
      <c r="J1019" s="43">
        <v>3.004</v>
      </c>
      <c r="K1019" s="44">
        <v>0.1</v>
      </c>
      <c r="L1019" s="45">
        <v>0.1</v>
      </c>
      <c r="M1019" s="46">
        <v>1.0</v>
      </c>
      <c r="N1019" s="35"/>
      <c r="O1019" s="39">
        <f t="shared" si="1325"/>
        <v>0</v>
      </c>
      <c r="P1019" s="40">
        <f t="shared" si="1326"/>
        <v>0</v>
      </c>
      <c r="Q1019" s="41">
        <f t="shared" si="1327"/>
        <v>0</v>
      </c>
      <c r="R1019" s="42">
        <f t="shared" si="1328"/>
        <v>0</v>
      </c>
      <c r="S1019" s="42">
        <f t="shared" si="1329"/>
        <v>0</v>
      </c>
      <c r="T1019" s="43">
        <f t="shared" si="1330"/>
        <v>0</v>
      </c>
      <c r="U1019" s="44">
        <f t="shared" si="1331"/>
        <v>0</v>
      </c>
      <c r="V1019" s="48">
        <f t="shared" si="1332"/>
        <v>0</v>
      </c>
      <c r="W1019" s="49">
        <f t="shared" si="1333"/>
        <v>0</v>
      </c>
      <c r="X1019" s="35"/>
      <c r="Y1019" s="12">
        <v>49.0</v>
      </c>
      <c r="Z1019" s="39">
        <f t="shared" si="1334"/>
        <v>0</v>
      </c>
      <c r="AA1019" s="40">
        <f t="shared" si="1335"/>
        <v>0</v>
      </c>
      <c r="AB1019" s="41">
        <f t="shared" si="1336"/>
        <v>0</v>
      </c>
      <c r="AC1019" s="42">
        <f t="shared" si="1337"/>
        <v>0</v>
      </c>
      <c r="AD1019" s="42">
        <f t="shared" si="1338"/>
        <v>0</v>
      </c>
      <c r="AE1019" s="43">
        <f t="shared" si="1339"/>
        <v>0</v>
      </c>
      <c r="AF1019" s="44">
        <f t="shared" si="1340"/>
        <v>0</v>
      </c>
      <c r="AG1019" s="48">
        <f t="shared" si="1341"/>
        <v>0</v>
      </c>
      <c r="AH1019" s="49">
        <f t="shared" si="1342"/>
        <v>0</v>
      </c>
    </row>
    <row r="1020" ht="13.5" customHeight="1">
      <c r="A1020" s="47" t="s">
        <v>121</v>
      </c>
      <c r="B1020" s="51">
        <v>30.722</v>
      </c>
      <c r="C1020" s="12">
        <f t="shared" si="1324"/>
        <v>0.5603954617</v>
      </c>
      <c r="D1020" s="12">
        <v>0.0132</v>
      </c>
      <c r="E1020" s="39">
        <v>1.0</v>
      </c>
      <c r="F1020" s="40">
        <v>24.0</v>
      </c>
      <c r="G1020" s="41">
        <v>2200.0</v>
      </c>
      <c r="H1020" s="42">
        <v>0.3</v>
      </c>
      <c r="I1020" s="42">
        <v>9.305266939500001</v>
      </c>
      <c r="J1020" s="43">
        <v>851.554</v>
      </c>
      <c r="K1020" s="44">
        <v>3.3</v>
      </c>
      <c r="L1020" s="48">
        <v>10.0</v>
      </c>
      <c r="M1020" s="49">
        <v>16.9</v>
      </c>
      <c r="N1020" s="35"/>
      <c r="O1020" s="39">
        <f t="shared" si="1325"/>
        <v>0.000007397220094</v>
      </c>
      <c r="P1020" s="40">
        <f t="shared" si="1326"/>
        <v>0.0001775332823</v>
      </c>
      <c r="Q1020" s="41">
        <f t="shared" si="1327"/>
        <v>0.01627388421</v>
      </c>
      <c r="R1020" s="42">
        <f t="shared" si="1328"/>
        <v>7988.997702</v>
      </c>
      <c r="S1020" s="42">
        <f t="shared" si="1329"/>
        <v>247799.1873</v>
      </c>
      <c r="T1020" s="43">
        <f t="shared" si="1330"/>
        <v>22676876.5</v>
      </c>
      <c r="U1020" s="44">
        <f t="shared" si="1331"/>
        <v>24410.82631</v>
      </c>
      <c r="V1020" s="48">
        <f t="shared" si="1332"/>
        <v>73972.20094</v>
      </c>
      <c r="W1020" s="49">
        <f t="shared" si="1333"/>
        <v>125013.0196</v>
      </c>
      <c r="X1020" s="35"/>
      <c r="Y1020" s="12">
        <v>49.0</v>
      </c>
      <c r="Z1020" s="39">
        <f t="shared" si="1334"/>
        <v>0.02745937762</v>
      </c>
      <c r="AA1020" s="40">
        <f t="shared" si="1335"/>
        <v>0.6590250629</v>
      </c>
      <c r="AB1020" s="41">
        <f t="shared" si="1336"/>
        <v>60.41063077</v>
      </c>
      <c r="AC1020" s="42">
        <f t="shared" si="1337"/>
        <v>29656127.83</v>
      </c>
      <c r="AD1020" s="42">
        <f t="shared" si="1338"/>
        <v>919860619.6</v>
      </c>
      <c r="AE1020" s="43">
        <f t="shared" si="1339"/>
        <v>84179314266</v>
      </c>
      <c r="AF1020" s="44">
        <f t="shared" si="1340"/>
        <v>90615946.15</v>
      </c>
      <c r="AG1020" s="48">
        <f t="shared" si="1341"/>
        <v>274593776.2</v>
      </c>
      <c r="AH1020" s="49">
        <f t="shared" si="1342"/>
        <v>464063481.8</v>
      </c>
    </row>
    <row r="1021" ht="13.5" customHeight="1">
      <c r="A1021" s="47" t="s">
        <v>122</v>
      </c>
      <c r="B1021" s="51">
        <v>0.419</v>
      </c>
      <c r="C1021" s="12">
        <f t="shared" si="1324"/>
        <v>0.007642917077</v>
      </c>
      <c r="D1021" s="12">
        <v>0.0132</v>
      </c>
      <c r="E1021" s="39">
        <v>130.0</v>
      </c>
      <c r="F1021" s="40">
        <v>230.0</v>
      </c>
      <c r="G1021" s="50">
        <v>420.0</v>
      </c>
      <c r="H1021" s="42">
        <v>20.0</v>
      </c>
      <c r="I1021" s="42">
        <v>35.2904137931</v>
      </c>
      <c r="J1021" s="43">
        <v>65.554</v>
      </c>
      <c r="K1021" s="44">
        <v>13.0</v>
      </c>
      <c r="L1021" s="48">
        <v>500.0</v>
      </c>
      <c r="M1021" s="49">
        <v>810.0</v>
      </c>
      <c r="N1021" s="35"/>
      <c r="O1021" s="39">
        <f t="shared" si="1325"/>
        <v>0.0000131152457</v>
      </c>
      <c r="P1021" s="40">
        <f t="shared" si="1326"/>
        <v>0.00002320389625</v>
      </c>
      <c r="Q1021" s="41">
        <f t="shared" si="1327"/>
        <v>0.00004237233228</v>
      </c>
      <c r="R1021" s="42">
        <f t="shared" si="1328"/>
        <v>7263.82839</v>
      </c>
      <c r="S1021" s="42">
        <f t="shared" si="1329"/>
        <v>12817.17548</v>
      </c>
      <c r="T1021" s="43">
        <f t="shared" si="1330"/>
        <v>23808.65031</v>
      </c>
      <c r="U1021" s="44">
        <f t="shared" si="1331"/>
        <v>1311.52457</v>
      </c>
      <c r="V1021" s="48">
        <f t="shared" si="1332"/>
        <v>50443.25271</v>
      </c>
      <c r="W1021" s="49">
        <f t="shared" si="1333"/>
        <v>81718.06939</v>
      </c>
      <c r="X1021" s="35"/>
      <c r="Y1021" s="12">
        <v>49.0</v>
      </c>
      <c r="Z1021" s="39">
        <f t="shared" si="1334"/>
        <v>0.04868538178</v>
      </c>
      <c r="AA1021" s="40">
        <f t="shared" si="1335"/>
        <v>0.08613567546</v>
      </c>
      <c r="AB1021" s="41">
        <f t="shared" si="1336"/>
        <v>0.1572912334</v>
      </c>
      <c r="AC1021" s="42">
        <f t="shared" si="1337"/>
        <v>26964211.45</v>
      </c>
      <c r="AD1021" s="42">
        <f t="shared" si="1338"/>
        <v>47578908.98</v>
      </c>
      <c r="AE1021" s="43">
        <f t="shared" si="1339"/>
        <v>88380595.86</v>
      </c>
      <c r="AF1021" s="44">
        <f t="shared" si="1340"/>
        <v>4868538.178</v>
      </c>
      <c r="AG1021" s="48">
        <f t="shared" si="1341"/>
        <v>187251468.4</v>
      </c>
      <c r="AH1021" s="49">
        <f t="shared" si="1342"/>
        <v>303347378.8</v>
      </c>
    </row>
    <row r="1022" ht="13.5" customHeight="1">
      <c r="A1022" s="32" t="s">
        <v>123</v>
      </c>
      <c r="B1022" s="51">
        <v>0.0</v>
      </c>
      <c r="C1022" s="12">
        <f t="shared" si="1324"/>
        <v>0</v>
      </c>
      <c r="D1022" s="12">
        <v>0.0132</v>
      </c>
      <c r="E1022" s="39">
        <v>7.0</v>
      </c>
      <c r="F1022" s="40">
        <v>11.0</v>
      </c>
      <c r="G1022" s="41">
        <v>56.0</v>
      </c>
      <c r="H1022" s="42">
        <v>2.0E-4</v>
      </c>
      <c r="I1022" s="42">
        <v>0.11828163270000001</v>
      </c>
      <c r="J1022" s="43">
        <v>1.5552000000000001</v>
      </c>
      <c r="K1022" s="44">
        <v>0.3</v>
      </c>
      <c r="L1022" s="48">
        <v>1.0</v>
      </c>
      <c r="M1022" s="49">
        <v>1.3</v>
      </c>
      <c r="N1022" s="35"/>
      <c r="O1022" s="39">
        <f t="shared" si="1325"/>
        <v>0</v>
      </c>
      <c r="P1022" s="40">
        <f t="shared" si="1326"/>
        <v>0</v>
      </c>
      <c r="Q1022" s="41">
        <f t="shared" si="1327"/>
        <v>0</v>
      </c>
      <c r="R1022" s="42">
        <f t="shared" si="1328"/>
        <v>0</v>
      </c>
      <c r="S1022" s="42">
        <f t="shared" si="1329"/>
        <v>0</v>
      </c>
      <c r="T1022" s="43">
        <f t="shared" si="1330"/>
        <v>0</v>
      </c>
      <c r="U1022" s="44">
        <f t="shared" si="1331"/>
        <v>0</v>
      </c>
      <c r="V1022" s="48">
        <f t="shared" si="1332"/>
        <v>0</v>
      </c>
      <c r="W1022" s="49">
        <f t="shared" si="1333"/>
        <v>0</v>
      </c>
      <c r="X1022" s="35"/>
      <c r="Y1022" s="12">
        <v>49.0</v>
      </c>
      <c r="Z1022" s="39">
        <f t="shared" si="1334"/>
        <v>0</v>
      </c>
      <c r="AA1022" s="40">
        <f t="shared" si="1335"/>
        <v>0</v>
      </c>
      <c r="AB1022" s="41">
        <f t="shared" si="1336"/>
        <v>0</v>
      </c>
      <c r="AC1022" s="42">
        <f t="shared" si="1337"/>
        <v>0</v>
      </c>
      <c r="AD1022" s="42">
        <f t="shared" si="1338"/>
        <v>0</v>
      </c>
      <c r="AE1022" s="43">
        <f t="shared" si="1339"/>
        <v>0</v>
      </c>
      <c r="AF1022" s="44">
        <f t="shared" si="1340"/>
        <v>0</v>
      </c>
      <c r="AG1022" s="48">
        <f t="shared" si="1341"/>
        <v>0</v>
      </c>
      <c r="AH1022" s="49">
        <f t="shared" si="1342"/>
        <v>0</v>
      </c>
    </row>
    <row r="1023" ht="13.5" customHeight="1">
      <c r="A1023" s="32" t="s">
        <v>124</v>
      </c>
      <c r="B1023" s="51">
        <v>1.502</v>
      </c>
      <c r="C1023" s="12">
        <f t="shared" si="1324"/>
        <v>0.02739776002</v>
      </c>
      <c r="D1023" s="12">
        <v>0.0132</v>
      </c>
      <c r="E1023" s="39">
        <v>8.0</v>
      </c>
      <c r="F1023" s="40">
        <v>12.0</v>
      </c>
      <c r="G1023" s="41">
        <v>35.0</v>
      </c>
      <c r="H1023" s="42">
        <v>2.0E-4</v>
      </c>
      <c r="I1023" s="42">
        <v>0.11834814810000001</v>
      </c>
      <c r="J1023" s="43">
        <v>1.5552000000000001</v>
      </c>
      <c r="K1023" s="44">
        <v>0.3</v>
      </c>
      <c r="L1023" s="48">
        <v>1.0</v>
      </c>
      <c r="M1023" s="49">
        <v>1.3</v>
      </c>
      <c r="N1023" s="35"/>
      <c r="O1023" s="39">
        <f t="shared" si="1325"/>
        <v>0.000002893203458</v>
      </c>
      <c r="P1023" s="40">
        <f t="shared" si="1326"/>
        <v>0.000004339805188</v>
      </c>
      <c r="Q1023" s="41">
        <f t="shared" si="1327"/>
        <v>0.00001265776513</v>
      </c>
      <c r="R1023" s="42">
        <f t="shared" si="1328"/>
        <v>0.2603883113</v>
      </c>
      <c r="S1023" s="42">
        <f t="shared" si="1329"/>
        <v>154.0823721</v>
      </c>
      <c r="T1023" s="43">
        <f t="shared" si="1330"/>
        <v>2024.779508</v>
      </c>
      <c r="U1023" s="44">
        <f t="shared" si="1331"/>
        <v>108.4951297</v>
      </c>
      <c r="V1023" s="48">
        <f t="shared" si="1332"/>
        <v>361.6504323</v>
      </c>
      <c r="W1023" s="49">
        <f t="shared" si="1333"/>
        <v>470.145562</v>
      </c>
      <c r="X1023" s="35"/>
      <c r="Y1023" s="12">
        <v>49.0</v>
      </c>
      <c r="Z1023" s="39">
        <f t="shared" si="1334"/>
        <v>0.01073992193</v>
      </c>
      <c r="AA1023" s="40">
        <f t="shared" si="1335"/>
        <v>0.01610988289</v>
      </c>
      <c r="AB1023" s="41">
        <f t="shared" si="1336"/>
        <v>0.04698715844</v>
      </c>
      <c r="AC1023" s="42">
        <f t="shared" si="1337"/>
        <v>966.5929736</v>
      </c>
      <c r="AD1023" s="42">
        <f t="shared" si="1338"/>
        <v>571972.442</v>
      </c>
      <c r="AE1023" s="43">
        <f t="shared" si="1339"/>
        <v>7516226.963</v>
      </c>
      <c r="AF1023" s="44">
        <f t="shared" si="1340"/>
        <v>402747.0723</v>
      </c>
      <c r="AG1023" s="48">
        <f t="shared" si="1341"/>
        <v>1342490.241</v>
      </c>
      <c r="AH1023" s="49">
        <f t="shared" si="1342"/>
        <v>1745237.313</v>
      </c>
    </row>
    <row r="1024" ht="13.5" customHeight="1">
      <c r="A1024" s="32" t="s">
        <v>125</v>
      </c>
      <c r="B1024" s="51">
        <v>0.75</v>
      </c>
      <c r="C1024" s="12">
        <f t="shared" si="1324"/>
        <v>0.01368063916</v>
      </c>
      <c r="D1024" s="12">
        <v>0.0132</v>
      </c>
      <c r="E1024" s="39">
        <v>18.0</v>
      </c>
      <c r="F1024" s="40">
        <v>48.0</v>
      </c>
      <c r="G1024" s="41">
        <v>180.0</v>
      </c>
      <c r="H1024" s="42">
        <v>0.0064</v>
      </c>
      <c r="I1024" s="42">
        <v>0.17932592590000002</v>
      </c>
      <c r="J1024" s="43">
        <v>1.857</v>
      </c>
      <c r="K1024" s="44">
        <v>0.3</v>
      </c>
      <c r="L1024" s="45">
        <v>10.0</v>
      </c>
      <c r="M1024" s="46">
        <v>15.0</v>
      </c>
      <c r="N1024" s="35"/>
      <c r="O1024" s="39">
        <f t="shared" si="1325"/>
        <v>0.000003250519864</v>
      </c>
      <c r="P1024" s="40">
        <f t="shared" si="1326"/>
        <v>0.000008668052971</v>
      </c>
      <c r="Q1024" s="41">
        <f t="shared" si="1327"/>
        <v>0.00003250519864</v>
      </c>
      <c r="R1024" s="42">
        <f t="shared" si="1328"/>
        <v>4.160665426</v>
      </c>
      <c r="S1024" s="42">
        <f t="shared" si="1329"/>
        <v>116.5804969</v>
      </c>
      <c r="T1024" s="43">
        <f t="shared" si="1330"/>
        <v>1207.243078</v>
      </c>
      <c r="U1024" s="44">
        <f t="shared" si="1331"/>
        <v>54.17533107</v>
      </c>
      <c r="V1024" s="48">
        <f t="shared" si="1332"/>
        <v>1805.844369</v>
      </c>
      <c r="W1024" s="49">
        <f t="shared" si="1333"/>
        <v>2708.766554</v>
      </c>
      <c r="X1024" s="35"/>
      <c r="Y1024" s="12">
        <v>49.0</v>
      </c>
      <c r="Z1024" s="39">
        <f t="shared" si="1334"/>
        <v>0.01206632374</v>
      </c>
      <c r="AA1024" s="40">
        <f t="shared" si="1335"/>
        <v>0.0321768633</v>
      </c>
      <c r="AB1024" s="41">
        <f t="shared" si="1336"/>
        <v>0.1206632374</v>
      </c>
      <c r="AC1024" s="42">
        <f t="shared" si="1337"/>
        <v>15444.89439</v>
      </c>
      <c r="AD1024" s="42">
        <f t="shared" si="1338"/>
        <v>432760.9353</v>
      </c>
      <c r="AE1024" s="43">
        <f t="shared" si="1339"/>
        <v>4481432.637</v>
      </c>
      <c r="AF1024" s="44">
        <f t="shared" si="1340"/>
        <v>201105.3956</v>
      </c>
      <c r="AG1024" s="48">
        <f t="shared" si="1341"/>
        <v>6703513.188</v>
      </c>
      <c r="AH1024" s="49">
        <f t="shared" si="1342"/>
        <v>10055269.78</v>
      </c>
    </row>
    <row r="1025" ht="13.5" customHeight="1">
      <c r="A1025" s="32" t="s">
        <v>126</v>
      </c>
      <c r="B1025" s="51">
        <v>0.0</v>
      </c>
      <c r="C1025" s="12">
        <f t="shared" si="1324"/>
        <v>0</v>
      </c>
      <c r="D1025" s="12">
        <v>0.0132</v>
      </c>
      <c r="E1025" s="39">
        <v>6.0</v>
      </c>
      <c r="F1025" s="40">
        <v>38.0</v>
      </c>
      <c r="G1025" s="41">
        <v>79.0</v>
      </c>
      <c r="H1025" s="42">
        <v>0.0073</v>
      </c>
      <c r="I1025" s="42">
        <v>0.4548123288</v>
      </c>
      <c r="J1025" s="43">
        <v>2.313</v>
      </c>
      <c r="K1025" s="44">
        <v>0.3</v>
      </c>
      <c r="L1025" s="45">
        <v>2.5</v>
      </c>
      <c r="M1025" s="46">
        <v>5.1</v>
      </c>
      <c r="N1025" s="35"/>
      <c r="O1025" s="39">
        <f t="shared" si="1325"/>
        <v>0</v>
      </c>
      <c r="P1025" s="40">
        <f t="shared" si="1326"/>
        <v>0</v>
      </c>
      <c r="Q1025" s="41">
        <f t="shared" si="1327"/>
        <v>0</v>
      </c>
      <c r="R1025" s="42">
        <f t="shared" si="1328"/>
        <v>0</v>
      </c>
      <c r="S1025" s="42">
        <f t="shared" si="1329"/>
        <v>0</v>
      </c>
      <c r="T1025" s="43">
        <f t="shared" si="1330"/>
        <v>0</v>
      </c>
      <c r="U1025" s="44">
        <f t="shared" si="1331"/>
        <v>0</v>
      </c>
      <c r="V1025" s="48">
        <f t="shared" si="1332"/>
        <v>0</v>
      </c>
      <c r="W1025" s="49">
        <f t="shared" si="1333"/>
        <v>0</v>
      </c>
      <c r="X1025" s="35"/>
      <c r="Y1025" s="12">
        <v>49.0</v>
      </c>
      <c r="Z1025" s="39">
        <f t="shared" si="1334"/>
        <v>0</v>
      </c>
      <c r="AA1025" s="40">
        <f t="shared" si="1335"/>
        <v>0</v>
      </c>
      <c r="AB1025" s="41">
        <f t="shared" si="1336"/>
        <v>0</v>
      </c>
      <c r="AC1025" s="42">
        <f t="shared" si="1337"/>
        <v>0</v>
      </c>
      <c r="AD1025" s="42">
        <f t="shared" si="1338"/>
        <v>0</v>
      </c>
      <c r="AE1025" s="43">
        <f t="shared" si="1339"/>
        <v>0</v>
      </c>
      <c r="AF1025" s="44">
        <f t="shared" si="1340"/>
        <v>0</v>
      </c>
      <c r="AG1025" s="48">
        <f t="shared" si="1341"/>
        <v>0</v>
      </c>
      <c r="AH1025" s="49">
        <f t="shared" si="1342"/>
        <v>0</v>
      </c>
    </row>
    <row r="1026" ht="13.5" customHeight="1">
      <c r="A1026" s="32" t="s">
        <v>127</v>
      </c>
      <c r="B1026" s="51">
        <v>0.0</v>
      </c>
      <c r="C1026" s="12">
        <f t="shared" si="1324"/>
        <v>0</v>
      </c>
      <c r="D1026" s="12">
        <v>0.0132</v>
      </c>
      <c r="E1026" s="52">
        <v>8.8</v>
      </c>
      <c r="F1026" s="53">
        <v>27.0</v>
      </c>
      <c r="G1026" s="54">
        <v>63.0</v>
      </c>
      <c r="H1026" s="55">
        <v>0.118</v>
      </c>
      <c r="I1026" s="55">
        <v>0.9284059041</v>
      </c>
      <c r="J1026" s="56">
        <v>3.734</v>
      </c>
      <c r="K1026" s="57">
        <v>7.8</v>
      </c>
      <c r="L1026" s="58">
        <v>15.0</v>
      </c>
      <c r="M1026" s="59">
        <v>19.3</v>
      </c>
      <c r="N1026" s="35"/>
      <c r="O1026" s="39">
        <f t="shared" si="1325"/>
        <v>0</v>
      </c>
      <c r="P1026" s="40">
        <f t="shared" si="1326"/>
        <v>0</v>
      </c>
      <c r="Q1026" s="41">
        <f t="shared" si="1327"/>
        <v>0</v>
      </c>
      <c r="R1026" s="42">
        <f t="shared" si="1328"/>
        <v>0</v>
      </c>
      <c r="S1026" s="42">
        <f t="shared" si="1329"/>
        <v>0</v>
      </c>
      <c r="T1026" s="43">
        <f t="shared" si="1330"/>
        <v>0</v>
      </c>
      <c r="U1026" s="44">
        <f t="shared" si="1331"/>
        <v>0</v>
      </c>
      <c r="V1026" s="48">
        <f t="shared" si="1332"/>
        <v>0</v>
      </c>
      <c r="W1026" s="49">
        <f t="shared" si="1333"/>
        <v>0</v>
      </c>
      <c r="X1026" s="35"/>
      <c r="Y1026" s="12">
        <v>49.0</v>
      </c>
      <c r="Z1026" s="39">
        <f t="shared" si="1334"/>
        <v>0</v>
      </c>
      <c r="AA1026" s="40">
        <f t="shared" si="1335"/>
        <v>0</v>
      </c>
      <c r="AB1026" s="41">
        <f t="shared" si="1336"/>
        <v>0</v>
      </c>
      <c r="AC1026" s="42">
        <f t="shared" si="1337"/>
        <v>0</v>
      </c>
      <c r="AD1026" s="42">
        <f t="shared" si="1338"/>
        <v>0</v>
      </c>
      <c r="AE1026" s="43">
        <f t="shared" si="1339"/>
        <v>0</v>
      </c>
      <c r="AF1026" s="44">
        <f t="shared" si="1340"/>
        <v>0</v>
      </c>
      <c r="AG1026" s="48">
        <f t="shared" si="1341"/>
        <v>0</v>
      </c>
      <c r="AH1026" s="49">
        <f t="shared" si="1342"/>
        <v>0</v>
      </c>
    </row>
    <row r="1027" ht="13.5" customHeight="1">
      <c r="A1027" s="60" t="s">
        <v>90</v>
      </c>
      <c r="B1027" s="61">
        <f>SUM(B1016:B1026)</f>
        <v>54.822</v>
      </c>
      <c r="C1027" s="60"/>
      <c r="D1027" s="60"/>
      <c r="E1027" s="60"/>
      <c r="F1027" s="60"/>
      <c r="G1027" s="60"/>
      <c r="H1027" s="60"/>
      <c r="I1027" s="60"/>
      <c r="J1027" s="60"/>
      <c r="K1027" s="60"/>
      <c r="L1027" s="60"/>
      <c r="M1027" s="60"/>
      <c r="N1027" s="60"/>
      <c r="O1027" s="61">
        <f t="shared" ref="O1027:W1027" si="1343">SUM(O1016:O1026)</f>
        <v>0.002186601598</v>
      </c>
      <c r="P1027" s="61">
        <f t="shared" si="1343"/>
        <v>0.002780159527</v>
      </c>
      <c r="Q1027" s="61">
        <f t="shared" si="1343"/>
        <v>0.01975409977</v>
      </c>
      <c r="R1027" s="61">
        <f t="shared" si="1343"/>
        <v>16758.40483</v>
      </c>
      <c r="S1027" s="61">
        <f t="shared" si="1343"/>
        <v>271851.8544</v>
      </c>
      <c r="T1027" s="61">
        <f t="shared" si="1343"/>
        <v>22755782.66</v>
      </c>
      <c r="U1027" s="61">
        <f t="shared" si="1343"/>
        <v>26400.98719</v>
      </c>
      <c r="V1027" s="61">
        <f t="shared" si="1343"/>
        <v>127650.9007</v>
      </c>
      <c r="W1027" s="61">
        <f t="shared" si="1343"/>
        <v>214997.6185</v>
      </c>
      <c r="X1027" s="60"/>
      <c r="Y1027" s="35"/>
      <c r="Z1027" s="61">
        <f t="shared" ref="Z1027:AH1027" si="1344">SUM(Z1016:Z1026)</f>
        <v>8.116930174</v>
      </c>
      <c r="AA1027" s="61">
        <f t="shared" si="1344"/>
        <v>10.32028915</v>
      </c>
      <c r="AB1027" s="61">
        <f t="shared" si="1344"/>
        <v>73.32961278</v>
      </c>
      <c r="AC1027" s="61">
        <f t="shared" si="1344"/>
        <v>62209230.05</v>
      </c>
      <c r="AD1027" s="61">
        <f t="shared" si="1344"/>
        <v>1009147035</v>
      </c>
      <c r="AE1027" s="61">
        <f t="shared" si="1344"/>
        <v>84472223510</v>
      </c>
      <c r="AF1027" s="61">
        <f t="shared" si="1344"/>
        <v>98003664.59</v>
      </c>
      <c r="AG1027" s="61">
        <f t="shared" si="1344"/>
        <v>473855616.4</v>
      </c>
      <c r="AH1027" s="61">
        <f t="shared" si="1344"/>
        <v>798097220.1</v>
      </c>
    </row>
    <row r="1028" ht="13.5" customHeight="1">
      <c r="A1028" s="35"/>
      <c r="B1028" s="35"/>
      <c r="C1028" s="35"/>
      <c r="D1028" s="35"/>
      <c r="E1028" s="35"/>
      <c r="F1028" s="35"/>
      <c r="G1028" s="35"/>
      <c r="H1028" s="35"/>
      <c r="I1028" s="35"/>
      <c r="J1028" s="35"/>
      <c r="K1028" s="35"/>
      <c r="L1028" s="35"/>
      <c r="M1028" s="35"/>
      <c r="N1028" s="35"/>
      <c r="O1028" s="35"/>
      <c r="P1028" s="35"/>
      <c r="Q1028" s="35"/>
      <c r="R1028" s="35"/>
      <c r="S1028" s="35"/>
      <c r="T1028" s="35"/>
      <c r="U1028" s="35"/>
      <c r="V1028" s="35"/>
      <c r="W1028" s="35"/>
      <c r="X1028" s="35"/>
      <c r="Y1028" s="35"/>
      <c r="Z1028" s="35"/>
      <c r="AA1028" s="35"/>
      <c r="AB1028" s="35"/>
      <c r="AC1028" s="35"/>
      <c r="AD1028" s="35"/>
      <c r="AE1028" s="35"/>
      <c r="AF1028" s="35"/>
      <c r="AG1028" s="35"/>
      <c r="AH1028" s="35"/>
    </row>
    <row r="1029" ht="13.5" customHeight="1">
      <c r="A1029" s="64" t="s">
        <v>147</v>
      </c>
      <c r="B1029" s="35"/>
      <c r="C1029" s="12"/>
      <c r="D1029" s="12"/>
      <c r="E1029" s="35"/>
      <c r="F1029" s="35"/>
      <c r="G1029" s="35"/>
      <c r="H1029" s="35"/>
      <c r="I1029" s="35"/>
      <c r="J1029" s="35"/>
      <c r="K1029" s="35"/>
      <c r="L1029" s="35"/>
      <c r="M1029" s="35"/>
      <c r="N1029" s="35"/>
      <c r="O1029" s="35"/>
      <c r="P1029" s="35"/>
      <c r="Q1029" s="35"/>
      <c r="R1029" s="35"/>
      <c r="S1029" s="35"/>
      <c r="T1029" s="35"/>
      <c r="U1029" s="35"/>
      <c r="V1029" s="35"/>
      <c r="W1029" s="35"/>
      <c r="X1029" s="35"/>
      <c r="Y1029" s="35"/>
      <c r="Z1029" s="35"/>
      <c r="AA1029" s="35"/>
      <c r="AB1029" s="35"/>
      <c r="AC1029" s="35"/>
      <c r="AD1029" s="35"/>
      <c r="AE1029" s="35"/>
      <c r="AF1029" s="35"/>
      <c r="AG1029" s="35"/>
      <c r="AH1029" s="35"/>
    </row>
    <row r="1030" ht="13.5" customHeight="1">
      <c r="A1030" s="12" t="s">
        <v>105</v>
      </c>
      <c r="C1030" s="12"/>
      <c r="D1030" s="12"/>
      <c r="E1030" s="36" t="s">
        <v>129</v>
      </c>
      <c r="F1030" s="3"/>
      <c r="G1030" s="4"/>
      <c r="H1030" s="37" t="s">
        <v>130</v>
      </c>
      <c r="I1030" s="3"/>
      <c r="J1030" s="4"/>
      <c r="K1030" s="38" t="s">
        <v>131</v>
      </c>
      <c r="L1030" s="3"/>
      <c r="M1030" s="4"/>
      <c r="N1030" s="35"/>
      <c r="O1030" s="36" t="s">
        <v>110</v>
      </c>
      <c r="P1030" s="3"/>
      <c r="Q1030" s="4"/>
      <c r="R1030" s="37" t="s">
        <v>111</v>
      </c>
      <c r="S1030" s="3"/>
      <c r="T1030" s="4"/>
      <c r="U1030" s="38" t="s">
        <v>112</v>
      </c>
      <c r="V1030" s="3"/>
      <c r="W1030" s="4"/>
      <c r="X1030" s="35"/>
      <c r="Y1030" s="35"/>
      <c r="Z1030" s="36" t="s">
        <v>110</v>
      </c>
      <c r="AA1030" s="3"/>
      <c r="AB1030" s="4"/>
      <c r="AC1030" s="37" t="s">
        <v>111</v>
      </c>
      <c r="AD1030" s="3"/>
      <c r="AE1030" s="4"/>
      <c r="AF1030" s="38" t="s">
        <v>112</v>
      </c>
      <c r="AG1030" s="3"/>
      <c r="AH1030" s="4"/>
    </row>
    <row r="1031" ht="13.5" customHeight="1">
      <c r="A1031" s="12" t="s">
        <v>94</v>
      </c>
      <c r="B1031" s="12" t="s">
        <v>114</v>
      </c>
      <c r="C1031" s="12" t="s">
        <v>115</v>
      </c>
      <c r="D1031" s="12"/>
      <c r="E1031" s="39" t="s">
        <v>12</v>
      </c>
      <c r="F1031" s="40" t="s">
        <v>13</v>
      </c>
      <c r="G1031" s="41" t="s">
        <v>14</v>
      </c>
      <c r="H1031" s="42" t="s">
        <v>12</v>
      </c>
      <c r="I1031" s="42" t="s">
        <v>13</v>
      </c>
      <c r="J1031" s="43" t="s">
        <v>14</v>
      </c>
      <c r="K1031" s="44" t="s">
        <v>12</v>
      </c>
      <c r="L1031" s="45" t="s">
        <v>116</v>
      </c>
      <c r="M1031" s="46" t="s">
        <v>14</v>
      </c>
      <c r="N1031" s="35"/>
      <c r="O1031" s="39" t="s">
        <v>12</v>
      </c>
      <c r="P1031" s="40" t="s">
        <v>13</v>
      </c>
      <c r="Q1031" s="41" t="s">
        <v>14</v>
      </c>
      <c r="R1031" s="42" t="s">
        <v>12</v>
      </c>
      <c r="S1031" s="42" t="s">
        <v>13</v>
      </c>
      <c r="T1031" s="43" t="s">
        <v>14</v>
      </c>
      <c r="U1031" s="44" t="s">
        <v>12</v>
      </c>
      <c r="V1031" s="45" t="s">
        <v>116</v>
      </c>
      <c r="W1031" s="46" t="s">
        <v>14</v>
      </c>
      <c r="X1031" s="35"/>
      <c r="Y1031" s="35"/>
      <c r="Z1031" s="39" t="s">
        <v>12</v>
      </c>
      <c r="AA1031" s="40" t="s">
        <v>13</v>
      </c>
      <c r="AB1031" s="41" t="s">
        <v>14</v>
      </c>
      <c r="AC1031" s="42" t="s">
        <v>12</v>
      </c>
      <c r="AD1031" s="42" t="s">
        <v>13</v>
      </c>
      <c r="AE1031" s="43" t="s">
        <v>14</v>
      </c>
      <c r="AF1031" s="44" t="s">
        <v>12</v>
      </c>
      <c r="AG1031" s="45" t="s">
        <v>116</v>
      </c>
      <c r="AH1031" s="46" t="s">
        <v>14</v>
      </c>
    </row>
    <row r="1032" ht="13.5" customHeight="1">
      <c r="A1032" s="47" t="s">
        <v>117</v>
      </c>
      <c r="B1032" s="51">
        <v>4.834</v>
      </c>
      <c r="C1032" s="12">
        <f t="shared" ref="C1032:C1042" si="1345">B1032/$B$1043</f>
        <v>0.1535480592</v>
      </c>
      <c r="D1032" s="12">
        <v>0.0132</v>
      </c>
      <c r="E1032" s="39">
        <v>740.0</v>
      </c>
      <c r="F1032" s="40">
        <v>820.0</v>
      </c>
      <c r="G1032" s="41">
        <v>910.0</v>
      </c>
      <c r="H1032" s="42">
        <v>0.079</v>
      </c>
      <c r="I1032" s="42">
        <v>1.1480588235000002</v>
      </c>
      <c r="J1032" s="43">
        <v>3.654</v>
      </c>
      <c r="K1032" s="44">
        <v>0.2</v>
      </c>
      <c r="L1032" s="48">
        <v>5.0</v>
      </c>
      <c r="M1032" s="49">
        <v>15.0</v>
      </c>
      <c r="N1032" s="35"/>
      <c r="O1032" s="39">
        <f t="shared" ref="O1032:O1042" si="1346">C1032*D1032*E1032*10^(-3)</f>
        <v>0.001499857442</v>
      </c>
      <c r="P1032" s="40">
        <f t="shared" ref="P1032:P1042" si="1347">C1032*D1032*F1032*10^(-3)</f>
        <v>0.001662004193</v>
      </c>
      <c r="Q1032" s="41">
        <f t="shared" ref="Q1032:Q1042" si="1348">C1032*D1032*G1032*10^(-3)</f>
        <v>0.001844419287</v>
      </c>
      <c r="R1032" s="42">
        <f t="shared" ref="R1032:R1042" si="1349">(C1032*D1032*H1032*3.6*10^(-3))*10^(9)</f>
        <v>576.4316981</v>
      </c>
      <c r="S1032" s="42">
        <f t="shared" ref="S1032:S1042" si="1350">(C1032*D1032*I1032*3.6*10^(-3))*10^(9)</f>
        <v>8376.930344</v>
      </c>
      <c r="T1032" s="43">
        <f t="shared" ref="T1032:T1042" si="1351">(C1032*D1032*J1032*3.6*10^(-3))*10^(9)</f>
        <v>26661.79019</v>
      </c>
      <c r="U1032" s="44">
        <f t="shared" ref="U1032:U1042" si="1352">C1032*D1032*10^(-3)*K1032*10^9</f>
        <v>405.3668763</v>
      </c>
      <c r="V1032" s="48">
        <f t="shared" ref="V1032:V1042" si="1353">C1032*D1032*10^(-3)*L1032*10^9</f>
        <v>10134.17191</v>
      </c>
      <c r="W1032" s="49">
        <f t="shared" ref="W1032:W1042" si="1354">C1032*D1032*10^(-3)*M1032*10^9</f>
        <v>30402.51572</v>
      </c>
      <c r="X1032" s="35"/>
      <c r="Y1032" s="12">
        <v>43.0</v>
      </c>
      <c r="Z1032" s="39">
        <f t="shared" ref="Z1032:Z1042" si="1355">C1032*Y1032*E1032*10^(-3)</f>
        <v>4.885899244</v>
      </c>
      <c r="AA1032" s="40">
        <f t="shared" ref="AA1032:AA1042" si="1356">C1032*Y1032*F1032*10^(-3)</f>
        <v>5.414104568</v>
      </c>
      <c r="AB1032" s="41">
        <f t="shared" ref="AB1032:AB1042" si="1357">C1032*Y1032*G1032*10^(-3)</f>
        <v>6.008335557</v>
      </c>
      <c r="AC1032" s="42">
        <f t="shared" ref="AC1032:AC1042" si="1358">(C1032*Y1032*H1032*3.6*10^(-3))*10^(9)</f>
        <v>1877769.926</v>
      </c>
      <c r="AD1032" s="42">
        <f t="shared" ref="AD1032:AD1042" si="1359">(C1032*Y1032*I1032*3.6*10^(-3))*10^(9)</f>
        <v>27288485.21</v>
      </c>
      <c r="AE1032" s="43">
        <f t="shared" ref="AE1032:AE1042" si="1360">(C1032*Y1032*J1032*3.6*10^(-3))*10^(9)</f>
        <v>86852801.37</v>
      </c>
      <c r="AF1032" s="44">
        <f t="shared" ref="AF1032:AF1042" si="1361">C1032*Y1032*10^(-3)*K1032*10^9</f>
        <v>1320513.309</v>
      </c>
      <c r="AG1032" s="48">
        <f t="shared" ref="AG1032:AG1042" si="1362">C1032*Y1032*10^(-3)*L1032*10^9</f>
        <v>33012832.73</v>
      </c>
      <c r="AH1032" s="49">
        <f t="shared" ref="AH1032:AH1042" si="1363">C1032*Y1032*10^(-3)*M1032*10^9</f>
        <v>99038498.19</v>
      </c>
    </row>
    <row r="1033" ht="13.5" customHeight="1">
      <c r="A1033" s="47" t="s">
        <v>118</v>
      </c>
      <c r="B1033" s="51">
        <v>0.09</v>
      </c>
      <c r="C1033" s="12">
        <f t="shared" si="1345"/>
        <v>0.002858776444</v>
      </c>
      <c r="D1033" s="12">
        <v>0.0132</v>
      </c>
      <c r="E1033" s="39">
        <v>657.0</v>
      </c>
      <c r="F1033" s="40">
        <v>702.0</v>
      </c>
      <c r="G1033" s="41">
        <v>866.0</v>
      </c>
      <c r="H1033" s="42">
        <v>0.214</v>
      </c>
      <c r="I1033" s="42">
        <v>0.82</v>
      </c>
      <c r="J1033" s="43">
        <v>2.7439999999999998</v>
      </c>
      <c r="K1033" s="44">
        <v>0.1</v>
      </c>
      <c r="L1033" s="45">
        <v>0.4</v>
      </c>
      <c r="M1033" s="46">
        <v>0.6</v>
      </c>
      <c r="N1033" s="35"/>
      <c r="O1033" s="39">
        <f t="shared" si="1346"/>
        <v>0.00002479245283</v>
      </c>
      <c r="P1033" s="40">
        <f t="shared" si="1347"/>
        <v>0.00002649056604</v>
      </c>
      <c r="Q1033" s="41">
        <f t="shared" si="1348"/>
        <v>0.00003267924528</v>
      </c>
      <c r="R1033" s="42">
        <f t="shared" si="1349"/>
        <v>29.07169811</v>
      </c>
      <c r="S1033" s="42">
        <f t="shared" si="1350"/>
        <v>111.3962264</v>
      </c>
      <c r="T1033" s="43">
        <f t="shared" si="1351"/>
        <v>372.7698113</v>
      </c>
      <c r="U1033" s="44">
        <f t="shared" si="1352"/>
        <v>3.773584906</v>
      </c>
      <c r="V1033" s="48">
        <f t="shared" si="1353"/>
        <v>15.09433962</v>
      </c>
      <c r="W1033" s="49">
        <f t="shared" si="1354"/>
        <v>22.64150943</v>
      </c>
      <c r="X1033" s="35"/>
      <c r="Y1033" s="12">
        <v>43.0</v>
      </c>
      <c r="Z1033" s="39">
        <f t="shared" si="1355"/>
        <v>0.08076329331</v>
      </c>
      <c r="AA1033" s="40">
        <f t="shared" si="1356"/>
        <v>0.08629502573</v>
      </c>
      <c r="AB1033" s="41">
        <f t="shared" si="1357"/>
        <v>0.1064551172</v>
      </c>
      <c r="AC1033" s="42">
        <f t="shared" si="1358"/>
        <v>94703.25901</v>
      </c>
      <c r="AD1033" s="42">
        <f t="shared" si="1359"/>
        <v>362881.6467</v>
      </c>
      <c r="AE1033" s="43">
        <f t="shared" si="1360"/>
        <v>1214325.901</v>
      </c>
      <c r="AF1033" s="44">
        <f t="shared" si="1361"/>
        <v>12292.73871</v>
      </c>
      <c r="AG1033" s="48">
        <f t="shared" si="1362"/>
        <v>49170.95483</v>
      </c>
      <c r="AH1033" s="49">
        <f t="shared" si="1363"/>
        <v>73756.43225</v>
      </c>
    </row>
    <row r="1034" ht="13.5" customHeight="1">
      <c r="A1034" s="47" t="s">
        <v>119</v>
      </c>
      <c r="B1034" s="51">
        <v>7.234</v>
      </c>
      <c r="C1034" s="12">
        <f t="shared" si="1345"/>
        <v>0.2297820977</v>
      </c>
      <c r="D1034" s="12">
        <v>0.0132</v>
      </c>
      <c r="E1034" s="39">
        <v>410.0</v>
      </c>
      <c r="F1034" s="40">
        <v>490.0</v>
      </c>
      <c r="G1034" s="41">
        <v>650.0</v>
      </c>
      <c r="H1034" s="42">
        <v>0.076</v>
      </c>
      <c r="I1034" s="42">
        <v>0.5820000000000001</v>
      </c>
      <c r="J1034" s="43">
        <v>2.794</v>
      </c>
      <c r="K1034" s="44">
        <v>0.1</v>
      </c>
      <c r="L1034" s="45">
        <v>0.2</v>
      </c>
      <c r="M1034" s="46">
        <v>1.0</v>
      </c>
      <c r="N1034" s="35"/>
      <c r="O1034" s="39">
        <f t="shared" si="1346"/>
        <v>0.001243580713</v>
      </c>
      <c r="P1034" s="40">
        <f t="shared" si="1347"/>
        <v>0.001486230608</v>
      </c>
      <c r="Q1034" s="41">
        <f t="shared" si="1348"/>
        <v>0.001971530398</v>
      </c>
      <c r="R1034" s="42">
        <f t="shared" si="1349"/>
        <v>829.8626415</v>
      </c>
      <c r="S1034" s="42">
        <f t="shared" si="1350"/>
        <v>6355.000755</v>
      </c>
      <c r="T1034" s="43">
        <f t="shared" si="1351"/>
        <v>30508.37132</v>
      </c>
      <c r="U1034" s="44">
        <f t="shared" si="1352"/>
        <v>303.312369</v>
      </c>
      <c r="V1034" s="48">
        <f t="shared" si="1353"/>
        <v>606.6247379</v>
      </c>
      <c r="W1034" s="49">
        <f t="shared" si="1354"/>
        <v>3033.12369</v>
      </c>
      <c r="X1034" s="35"/>
      <c r="Y1034" s="12">
        <v>43.0</v>
      </c>
      <c r="Z1034" s="39">
        <f t="shared" si="1355"/>
        <v>4.051058383</v>
      </c>
      <c r="AA1034" s="40">
        <f t="shared" si="1356"/>
        <v>4.841508799</v>
      </c>
      <c r="AB1034" s="41">
        <f t="shared" si="1357"/>
        <v>6.422409631</v>
      </c>
      <c r="AC1034" s="42">
        <f t="shared" si="1358"/>
        <v>2703340.423</v>
      </c>
      <c r="AD1034" s="42">
        <f t="shared" si="1359"/>
        <v>20701896.4</v>
      </c>
      <c r="AE1034" s="43">
        <f t="shared" si="1360"/>
        <v>99383330.82</v>
      </c>
      <c r="AF1034" s="44">
        <f t="shared" si="1361"/>
        <v>988063.0201</v>
      </c>
      <c r="AG1034" s="48">
        <f t="shared" si="1362"/>
        <v>1976126.04</v>
      </c>
      <c r="AH1034" s="49">
        <f t="shared" si="1363"/>
        <v>9880630.201</v>
      </c>
    </row>
    <row r="1035" ht="13.5" customHeight="1">
      <c r="A1035" s="47" t="s">
        <v>120</v>
      </c>
      <c r="B1035" s="51">
        <v>15.733</v>
      </c>
      <c r="C1035" s="12">
        <f t="shared" si="1345"/>
        <v>0.4997458865</v>
      </c>
      <c r="D1035" s="12">
        <v>0.0132</v>
      </c>
      <c r="E1035" s="39">
        <v>3.7</v>
      </c>
      <c r="F1035" s="40">
        <v>12.0</v>
      </c>
      <c r="G1035" s="41">
        <v>110.0</v>
      </c>
      <c r="H1035" s="42">
        <v>0.018</v>
      </c>
      <c r="I1035" s="42">
        <v>0.2478118532</v>
      </c>
      <c r="J1035" s="43">
        <v>3.004</v>
      </c>
      <c r="K1035" s="44">
        <v>0.1</v>
      </c>
      <c r="L1035" s="45">
        <v>0.1</v>
      </c>
      <c r="M1035" s="46">
        <v>1.0</v>
      </c>
      <c r="N1035" s="35"/>
      <c r="O1035" s="39">
        <f t="shared" si="1346"/>
        <v>0.0000244075891</v>
      </c>
      <c r="P1035" s="40">
        <f t="shared" si="1347"/>
        <v>0.00007915974843</v>
      </c>
      <c r="Q1035" s="41">
        <f t="shared" si="1348"/>
        <v>0.0007256310273</v>
      </c>
      <c r="R1035" s="42">
        <f t="shared" si="1349"/>
        <v>427.4626415</v>
      </c>
      <c r="S1035" s="42">
        <f t="shared" si="1350"/>
        <v>5885.017187</v>
      </c>
      <c r="T1035" s="43">
        <f t="shared" si="1351"/>
        <v>71338.76528</v>
      </c>
      <c r="U1035" s="44">
        <f t="shared" si="1352"/>
        <v>659.6645702</v>
      </c>
      <c r="V1035" s="48">
        <f t="shared" si="1353"/>
        <v>659.6645702</v>
      </c>
      <c r="W1035" s="49">
        <f t="shared" si="1354"/>
        <v>6596.645702</v>
      </c>
      <c r="X1035" s="35"/>
      <c r="Y1035" s="12">
        <v>43.0</v>
      </c>
      <c r="Z1035" s="39">
        <f t="shared" si="1355"/>
        <v>0.07950957055</v>
      </c>
      <c r="AA1035" s="40">
        <f t="shared" si="1356"/>
        <v>0.2578688775</v>
      </c>
      <c r="AB1035" s="41">
        <f t="shared" si="1357"/>
        <v>2.363798043</v>
      </c>
      <c r="AC1035" s="42">
        <f t="shared" si="1358"/>
        <v>1392491.938</v>
      </c>
      <c r="AD1035" s="42">
        <f t="shared" si="1359"/>
        <v>19170889.32</v>
      </c>
      <c r="AE1035" s="43">
        <f t="shared" si="1360"/>
        <v>232391432.4</v>
      </c>
      <c r="AF1035" s="44">
        <f t="shared" si="1361"/>
        <v>2148907.312</v>
      </c>
      <c r="AG1035" s="48">
        <f t="shared" si="1362"/>
        <v>2148907.312</v>
      </c>
      <c r="AH1035" s="49">
        <f t="shared" si="1363"/>
        <v>21489073.12</v>
      </c>
    </row>
    <row r="1036" ht="13.5" customHeight="1">
      <c r="A1036" s="47" t="s">
        <v>121</v>
      </c>
      <c r="B1036" s="51">
        <v>0.222</v>
      </c>
      <c r="C1036" s="12">
        <f t="shared" si="1345"/>
        <v>0.007051648561</v>
      </c>
      <c r="D1036" s="12">
        <v>0.0132</v>
      </c>
      <c r="E1036" s="39">
        <v>1.0</v>
      </c>
      <c r="F1036" s="40">
        <v>24.0</v>
      </c>
      <c r="G1036" s="41">
        <v>2200.0</v>
      </c>
      <c r="H1036" s="42">
        <v>0.3</v>
      </c>
      <c r="I1036" s="42">
        <v>9.305266939500001</v>
      </c>
      <c r="J1036" s="43">
        <v>851.554</v>
      </c>
      <c r="K1036" s="44">
        <v>3.3</v>
      </c>
      <c r="L1036" s="48">
        <v>10.0</v>
      </c>
      <c r="M1036" s="49">
        <v>16.9</v>
      </c>
      <c r="N1036" s="35"/>
      <c r="O1036" s="39">
        <f t="shared" si="1346"/>
        <v>0.00000009308176101</v>
      </c>
      <c r="P1036" s="40">
        <f t="shared" si="1347"/>
        <v>0.000002233962264</v>
      </c>
      <c r="Q1036" s="41">
        <f t="shared" si="1348"/>
        <v>0.0002047798742</v>
      </c>
      <c r="R1036" s="42">
        <f t="shared" si="1349"/>
        <v>100.5283019</v>
      </c>
      <c r="S1036" s="42">
        <f t="shared" si="1350"/>
        <v>3118.14228</v>
      </c>
      <c r="T1036" s="43">
        <f t="shared" si="1351"/>
        <v>285350.9253</v>
      </c>
      <c r="U1036" s="44">
        <f t="shared" si="1352"/>
        <v>307.1698113</v>
      </c>
      <c r="V1036" s="48">
        <f t="shared" si="1353"/>
        <v>930.8176101</v>
      </c>
      <c r="W1036" s="49">
        <f t="shared" si="1354"/>
        <v>1573.081761</v>
      </c>
      <c r="X1036" s="35"/>
      <c r="Y1036" s="12">
        <v>43.0</v>
      </c>
      <c r="Z1036" s="39">
        <f t="shared" si="1355"/>
        <v>0.0003032208881</v>
      </c>
      <c r="AA1036" s="40">
        <f t="shared" si="1356"/>
        <v>0.007277301315</v>
      </c>
      <c r="AB1036" s="41">
        <f t="shared" si="1357"/>
        <v>0.6670859539</v>
      </c>
      <c r="AC1036" s="42">
        <f t="shared" si="1358"/>
        <v>327478.5592</v>
      </c>
      <c r="AD1036" s="42">
        <f t="shared" si="1359"/>
        <v>10157584.7</v>
      </c>
      <c r="AE1036" s="43">
        <f t="shared" si="1360"/>
        <v>929552256.6</v>
      </c>
      <c r="AF1036" s="44">
        <f t="shared" si="1361"/>
        <v>1000628.931</v>
      </c>
      <c r="AG1036" s="48">
        <f t="shared" si="1362"/>
        <v>3032208.881</v>
      </c>
      <c r="AH1036" s="49">
        <f t="shared" si="1363"/>
        <v>5124433.009</v>
      </c>
    </row>
    <row r="1037" ht="13.5" customHeight="1">
      <c r="A1037" s="47" t="s">
        <v>122</v>
      </c>
      <c r="B1037" s="51">
        <v>2.13</v>
      </c>
      <c r="C1037" s="12">
        <f t="shared" si="1345"/>
        <v>0.06765770917</v>
      </c>
      <c r="D1037" s="12">
        <v>0.0132</v>
      </c>
      <c r="E1037" s="39">
        <v>130.0</v>
      </c>
      <c r="F1037" s="40">
        <v>230.0</v>
      </c>
      <c r="G1037" s="50">
        <v>420.0</v>
      </c>
      <c r="H1037" s="42">
        <v>20.0</v>
      </c>
      <c r="I1037" s="42">
        <v>35.2904137931</v>
      </c>
      <c r="J1037" s="43">
        <v>65.554</v>
      </c>
      <c r="K1037" s="44">
        <v>13.0</v>
      </c>
      <c r="L1037" s="48">
        <v>500.0</v>
      </c>
      <c r="M1037" s="49">
        <v>810.0</v>
      </c>
      <c r="N1037" s="35"/>
      <c r="O1037" s="39">
        <f t="shared" si="1346"/>
        <v>0.0001161006289</v>
      </c>
      <c r="P1037" s="40">
        <f t="shared" si="1347"/>
        <v>0.000205408805</v>
      </c>
      <c r="Q1037" s="41">
        <f t="shared" si="1348"/>
        <v>0.0003750943396</v>
      </c>
      <c r="R1037" s="42">
        <f t="shared" si="1349"/>
        <v>64301.88679</v>
      </c>
      <c r="S1037" s="42">
        <f t="shared" si="1350"/>
        <v>113462.0096</v>
      </c>
      <c r="T1037" s="43">
        <f t="shared" si="1351"/>
        <v>210762.2943</v>
      </c>
      <c r="U1037" s="44">
        <f t="shared" si="1352"/>
        <v>11610.06289</v>
      </c>
      <c r="V1037" s="48">
        <f t="shared" si="1353"/>
        <v>446540.8805</v>
      </c>
      <c r="W1037" s="49">
        <f t="shared" si="1354"/>
        <v>723396.2264</v>
      </c>
      <c r="X1037" s="35"/>
      <c r="Y1037" s="12">
        <v>43.0</v>
      </c>
      <c r="Z1037" s="39">
        <f t="shared" si="1355"/>
        <v>0.3782065942</v>
      </c>
      <c r="AA1037" s="40">
        <f t="shared" si="1356"/>
        <v>0.6691347437</v>
      </c>
      <c r="AB1037" s="41">
        <f t="shared" si="1357"/>
        <v>1.221898228</v>
      </c>
      <c r="AC1037" s="42">
        <f t="shared" si="1358"/>
        <v>209468267.6</v>
      </c>
      <c r="AD1037" s="42">
        <f t="shared" si="1359"/>
        <v>369611092</v>
      </c>
      <c r="AE1037" s="43">
        <f t="shared" si="1360"/>
        <v>686574140.7</v>
      </c>
      <c r="AF1037" s="44">
        <f t="shared" si="1361"/>
        <v>37820659.42</v>
      </c>
      <c r="AG1037" s="48">
        <f t="shared" si="1362"/>
        <v>1454640747</v>
      </c>
      <c r="AH1037" s="49">
        <f t="shared" si="1363"/>
        <v>2356518010</v>
      </c>
    </row>
    <row r="1038" ht="13.5" customHeight="1">
      <c r="A1038" s="32" t="s">
        <v>123</v>
      </c>
      <c r="B1038" s="51">
        <v>0.0</v>
      </c>
      <c r="C1038" s="12">
        <f t="shared" si="1345"/>
        <v>0</v>
      </c>
      <c r="D1038" s="12">
        <v>0.0132</v>
      </c>
      <c r="E1038" s="39">
        <v>7.0</v>
      </c>
      <c r="F1038" s="40">
        <v>11.0</v>
      </c>
      <c r="G1038" s="41">
        <v>56.0</v>
      </c>
      <c r="H1038" s="42">
        <v>2.0E-4</v>
      </c>
      <c r="I1038" s="42">
        <v>0.11828163270000001</v>
      </c>
      <c r="J1038" s="43">
        <v>1.5552000000000001</v>
      </c>
      <c r="K1038" s="44">
        <v>0.3</v>
      </c>
      <c r="L1038" s="48">
        <v>1.0</v>
      </c>
      <c r="M1038" s="49">
        <v>1.3</v>
      </c>
      <c r="N1038" s="35"/>
      <c r="O1038" s="39">
        <f t="shared" si="1346"/>
        <v>0</v>
      </c>
      <c r="P1038" s="40">
        <f t="shared" si="1347"/>
        <v>0</v>
      </c>
      <c r="Q1038" s="41">
        <f t="shared" si="1348"/>
        <v>0</v>
      </c>
      <c r="R1038" s="42">
        <f t="shared" si="1349"/>
        <v>0</v>
      </c>
      <c r="S1038" s="42">
        <f t="shared" si="1350"/>
        <v>0</v>
      </c>
      <c r="T1038" s="43">
        <f t="shared" si="1351"/>
        <v>0</v>
      </c>
      <c r="U1038" s="44">
        <f t="shared" si="1352"/>
        <v>0</v>
      </c>
      <c r="V1038" s="48">
        <f t="shared" si="1353"/>
        <v>0</v>
      </c>
      <c r="W1038" s="49">
        <f t="shared" si="1354"/>
        <v>0</v>
      </c>
      <c r="X1038" s="35"/>
      <c r="Y1038" s="12">
        <v>43.0</v>
      </c>
      <c r="Z1038" s="39">
        <f t="shared" si="1355"/>
        <v>0</v>
      </c>
      <c r="AA1038" s="40">
        <f t="shared" si="1356"/>
        <v>0</v>
      </c>
      <c r="AB1038" s="41">
        <f t="shared" si="1357"/>
        <v>0</v>
      </c>
      <c r="AC1038" s="42">
        <f t="shared" si="1358"/>
        <v>0</v>
      </c>
      <c r="AD1038" s="42">
        <f t="shared" si="1359"/>
        <v>0</v>
      </c>
      <c r="AE1038" s="43">
        <f t="shared" si="1360"/>
        <v>0</v>
      </c>
      <c r="AF1038" s="44">
        <f t="shared" si="1361"/>
        <v>0</v>
      </c>
      <c r="AG1038" s="48">
        <f t="shared" si="1362"/>
        <v>0</v>
      </c>
      <c r="AH1038" s="49">
        <f t="shared" si="1363"/>
        <v>0</v>
      </c>
    </row>
    <row r="1039" ht="13.5" customHeight="1">
      <c r="A1039" s="32" t="s">
        <v>124</v>
      </c>
      <c r="B1039" s="51">
        <v>0.607</v>
      </c>
      <c r="C1039" s="12">
        <f t="shared" si="1345"/>
        <v>0.0192808589</v>
      </c>
      <c r="D1039" s="12">
        <v>0.0132</v>
      </c>
      <c r="E1039" s="39">
        <v>8.0</v>
      </c>
      <c r="F1039" s="40">
        <v>12.0</v>
      </c>
      <c r="G1039" s="41">
        <v>35.0</v>
      </c>
      <c r="H1039" s="42">
        <v>2.0E-4</v>
      </c>
      <c r="I1039" s="42">
        <v>0.11834814810000001</v>
      </c>
      <c r="J1039" s="43">
        <v>1.5552000000000001</v>
      </c>
      <c r="K1039" s="44">
        <v>0.3</v>
      </c>
      <c r="L1039" s="48">
        <v>1.0</v>
      </c>
      <c r="M1039" s="49">
        <v>1.3</v>
      </c>
      <c r="N1039" s="35"/>
      <c r="O1039" s="39">
        <f t="shared" si="1346"/>
        <v>0.0000020360587</v>
      </c>
      <c r="P1039" s="40">
        <f t="shared" si="1347"/>
        <v>0.00000305408805</v>
      </c>
      <c r="Q1039" s="41">
        <f t="shared" si="1348"/>
        <v>0.000008907756813</v>
      </c>
      <c r="R1039" s="42">
        <f t="shared" si="1349"/>
        <v>0.183245283</v>
      </c>
      <c r="S1039" s="42">
        <f t="shared" si="1350"/>
        <v>108.4336995</v>
      </c>
      <c r="T1039" s="43">
        <f t="shared" si="1351"/>
        <v>1424.915321</v>
      </c>
      <c r="U1039" s="44">
        <f t="shared" si="1352"/>
        <v>76.35220126</v>
      </c>
      <c r="V1039" s="48">
        <f t="shared" si="1353"/>
        <v>254.5073375</v>
      </c>
      <c r="W1039" s="49">
        <f t="shared" si="1354"/>
        <v>330.8595388</v>
      </c>
      <c r="X1039" s="35"/>
      <c r="Y1039" s="12">
        <v>43.0</v>
      </c>
      <c r="Z1039" s="39">
        <f t="shared" si="1355"/>
        <v>0.006632615463</v>
      </c>
      <c r="AA1039" s="40">
        <f t="shared" si="1356"/>
        <v>0.009948923194</v>
      </c>
      <c r="AB1039" s="41">
        <f t="shared" si="1357"/>
        <v>0.02901769265</v>
      </c>
      <c r="AC1039" s="42">
        <f t="shared" si="1358"/>
        <v>596.9353917</v>
      </c>
      <c r="AD1039" s="42">
        <f t="shared" si="1359"/>
        <v>353230.9907</v>
      </c>
      <c r="AE1039" s="43">
        <f t="shared" si="1360"/>
        <v>4641769.605</v>
      </c>
      <c r="AF1039" s="44">
        <f t="shared" si="1361"/>
        <v>248723.0799</v>
      </c>
      <c r="AG1039" s="48">
        <f t="shared" si="1362"/>
        <v>829076.9329</v>
      </c>
      <c r="AH1039" s="49">
        <f t="shared" si="1363"/>
        <v>1077800.013</v>
      </c>
    </row>
    <row r="1040" ht="13.5" customHeight="1">
      <c r="A1040" s="32" t="s">
        <v>125</v>
      </c>
      <c r="B1040" s="51">
        <v>0.62</v>
      </c>
      <c r="C1040" s="12">
        <f t="shared" si="1345"/>
        <v>0.01969379328</v>
      </c>
      <c r="D1040" s="12">
        <v>0.0132</v>
      </c>
      <c r="E1040" s="39">
        <v>18.0</v>
      </c>
      <c r="F1040" s="40">
        <v>48.0</v>
      </c>
      <c r="G1040" s="41">
        <v>180.0</v>
      </c>
      <c r="H1040" s="42">
        <v>0.0064</v>
      </c>
      <c r="I1040" s="42">
        <v>0.17932592590000002</v>
      </c>
      <c r="J1040" s="43">
        <v>1.857</v>
      </c>
      <c r="K1040" s="44">
        <v>0.3</v>
      </c>
      <c r="L1040" s="45">
        <v>10.0</v>
      </c>
      <c r="M1040" s="46">
        <v>15.0</v>
      </c>
      <c r="N1040" s="35"/>
      <c r="O1040" s="39">
        <f t="shared" si="1346"/>
        <v>0.000004679245283</v>
      </c>
      <c r="P1040" s="40">
        <f t="shared" si="1347"/>
        <v>0.00001247798742</v>
      </c>
      <c r="Q1040" s="41">
        <f t="shared" si="1348"/>
        <v>0.00004679245283</v>
      </c>
      <c r="R1040" s="42">
        <f t="shared" si="1349"/>
        <v>5.989433962</v>
      </c>
      <c r="S1040" s="42">
        <f t="shared" si="1350"/>
        <v>167.8219986</v>
      </c>
      <c r="T1040" s="43">
        <f t="shared" si="1351"/>
        <v>1737.871698</v>
      </c>
      <c r="U1040" s="44">
        <f t="shared" si="1352"/>
        <v>77.98742138</v>
      </c>
      <c r="V1040" s="48">
        <f t="shared" si="1353"/>
        <v>2599.580713</v>
      </c>
      <c r="W1040" s="49">
        <f t="shared" si="1354"/>
        <v>3899.371069</v>
      </c>
      <c r="X1040" s="35"/>
      <c r="Y1040" s="12">
        <v>43.0</v>
      </c>
      <c r="Z1040" s="39">
        <f t="shared" si="1355"/>
        <v>0.015242996</v>
      </c>
      <c r="AA1040" s="40">
        <f t="shared" si="1356"/>
        <v>0.04064798933</v>
      </c>
      <c r="AB1040" s="41">
        <f t="shared" si="1357"/>
        <v>0.15242996</v>
      </c>
      <c r="AC1040" s="42">
        <f t="shared" si="1358"/>
        <v>19511.03488</v>
      </c>
      <c r="AD1040" s="42">
        <f t="shared" si="1359"/>
        <v>546692.8742</v>
      </c>
      <c r="AE1040" s="43">
        <f t="shared" si="1360"/>
        <v>5661248.714</v>
      </c>
      <c r="AF1040" s="44">
        <f t="shared" si="1361"/>
        <v>254049.9333</v>
      </c>
      <c r="AG1040" s="48">
        <f t="shared" si="1362"/>
        <v>8468331.11</v>
      </c>
      <c r="AH1040" s="49">
        <f t="shared" si="1363"/>
        <v>12702496.66</v>
      </c>
    </row>
    <row r="1041" ht="13.5" customHeight="1">
      <c r="A1041" s="32" t="s">
        <v>126</v>
      </c>
      <c r="B1041" s="51">
        <v>0.012</v>
      </c>
      <c r="C1041" s="12">
        <f t="shared" si="1345"/>
        <v>0.0003811701925</v>
      </c>
      <c r="D1041" s="12">
        <v>0.0132</v>
      </c>
      <c r="E1041" s="39">
        <v>6.0</v>
      </c>
      <c r="F1041" s="40">
        <v>38.0</v>
      </c>
      <c r="G1041" s="41">
        <v>79.0</v>
      </c>
      <c r="H1041" s="42">
        <v>0.0073</v>
      </c>
      <c r="I1041" s="42">
        <v>0.4548123288</v>
      </c>
      <c r="J1041" s="43">
        <v>2.313</v>
      </c>
      <c r="K1041" s="44">
        <v>0.3</v>
      </c>
      <c r="L1041" s="45">
        <v>2.5</v>
      </c>
      <c r="M1041" s="46">
        <v>5.1</v>
      </c>
      <c r="N1041" s="35"/>
      <c r="O1041" s="39">
        <f t="shared" si="1346"/>
        <v>0.00000003018867925</v>
      </c>
      <c r="P1041" s="40">
        <f t="shared" si="1347"/>
        <v>0.0000001911949686</v>
      </c>
      <c r="Q1041" s="41">
        <f t="shared" si="1348"/>
        <v>0.0000003974842767</v>
      </c>
      <c r="R1041" s="42">
        <f t="shared" si="1349"/>
        <v>0.1322264151</v>
      </c>
      <c r="S1041" s="42">
        <f t="shared" si="1350"/>
        <v>8.238110107</v>
      </c>
      <c r="T1041" s="43">
        <f t="shared" si="1351"/>
        <v>41.89584906</v>
      </c>
      <c r="U1041" s="44">
        <f t="shared" si="1352"/>
        <v>1.509433962</v>
      </c>
      <c r="V1041" s="48">
        <f t="shared" si="1353"/>
        <v>12.57861635</v>
      </c>
      <c r="W1041" s="49">
        <f t="shared" si="1354"/>
        <v>25.66037736</v>
      </c>
      <c r="X1041" s="35"/>
      <c r="Y1041" s="12">
        <v>43.0</v>
      </c>
      <c r="Z1041" s="39">
        <f t="shared" si="1355"/>
        <v>0.00009834190966</v>
      </c>
      <c r="AA1041" s="40">
        <f t="shared" si="1356"/>
        <v>0.0006228320945</v>
      </c>
      <c r="AB1041" s="41">
        <f t="shared" si="1357"/>
        <v>0.001294835144</v>
      </c>
      <c r="AC1041" s="42">
        <f t="shared" si="1358"/>
        <v>430.7375643</v>
      </c>
      <c r="AD1041" s="42">
        <f t="shared" si="1359"/>
        <v>26836.26777</v>
      </c>
      <c r="AE1041" s="43">
        <f t="shared" si="1360"/>
        <v>136478.9022</v>
      </c>
      <c r="AF1041" s="44">
        <f t="shared" si="1361"/>
        <v>4917.095483</v>
      </c>
      <c r="AG1041" s="48">
        <f t="shared" si="1362"/>
        <v>40975.79569</v>
      </c>
      <c r="AH1041" s="49">
        <f t="shared" si="1363"/>
        <v>83590.62321</v>
      </c>
    </row>
    <row r="1042" ht="13.5" customHeight="1">
      <c r="A1042" s="32" t="s">
        <v>127</v>
      </c>
      <c r="B1042" s="51">
        <v>0.0</v>
      </c>
      <c r="C1042" s="12">
        <f t="shared" si="1345"/>
        <v>0</v>
      </c>
      <c r="D1042" s="12">
        <v>0.0132</v>
      </c>
      <c r="E1042" s="52">
        <v>8.8</v>
      </c>
      <c r="F1042" s="53">
        <v>27.0</v>
      </c>
      <c r="G1042" s="54">
        <v>63.0</v>
      </c>
      <c r="H1042" s="55">
        <v>0.118</v>
      </c>
      <c r="I1042" s="55">
        <v>0.9284059041</v>
      </c>
      <c r="J1042" s="56">
        <v>3.734</v>
      </c>
      <c r="K1042" s="57">
        <v>7.8</v>
      </c>
      <c r="L1042" s="58">
        <v>15.0</v>
      </c>
      <c r="M1042" s="59">
        <v>19.3</v>
      </c>
      <c r="N1042" s="35"/>
      <c r="O1042" s="39">
        <f t="shared" si="1346"/>
        <v>0</v>
      </c>
      <c r="P1042" s="40">
        <f t="shared" si="1347"/>
        <v>0</v>
      </c>
      <c r="Q1042" s="41">
        <f t="shared" si="1348"/>
        <v>0</v>
      </c>
      <c r="R1042" s="42">
        <f t="shared" si="1349"/>
        <v>0</v>
      </c>
      <c r="S1042" s="42">
        <f t="shared" si="1350"/>
        <v>0</v>
      </c>
      <c r="T1042" s="43">
        <f t="shared" si="1351"/>
        <v>0</v>
      </c>
      <c r="U1042" s="44">
        <f t="shared" si="1352"/>
        <v>0</v>
      </c>
      <c r="V1042" s="48">
        <f t="shared" si="1353"/>
        <v>0</v>
      </c>
      <c r="W1042" s="49">
        <f t="shared" si="1354"/>
        <v>0</v>
      </c>
      <c r="X1042" s="35"/>
      <c r="Y1042" s="12">
        <v>43.0</v>
      </c>
      <c r="Z1042" s="39">
        <f t="shared" si="1355"/>
        <v>0</v>
      </c>
      <c r="AA1042" s="40">
        <f t="shared" si="1356"/>
        <v>0</v>
      </c>
      <c r="AB1042" s="41">
        <f t="shared" si="1357"/>
        <v>0</v>
      </c>
      <c r="AC1042" s="42">
        <f t="shared" si="1358"/>
        <v>0</v>
      </c>
      <c r="AD1042" s="42">
        <f t="shared" si="1359"/>
        <v>0</v>
      </c>
      <c r="AE1042" s="43">
        <f t="shared" si="1360"/>
        <v>0</v>
      </c>
      <c r="AF1042" s="44">
        <f t="shared" si="1361"/>
        <v>0</v>
      </c>
      <c r="AG1042" s="48">
        <f t="shared" si="1362"/>
        <v>0</v>
      </c>
      <c r="AH1042" s="49">
        <f t="shared" si="1363"/>
        <v>0</v>
      </c>
    </row>
    <row r="1043" ht="13.5" customHeight="1">
      <c r="A1043" s="60" t="s">
        <v>90</v>
      </c>
      <c r="B1043" s="61">
        <f>SUM(B1032:B1042)</f>
        <v>31.482</v>
      </c>
      <c r="C1043" s="60"/>
      <c r="D1043" s="60"/>
      <c r="E1043" s="60"/>
      <c r="F1043" s="60"/>
      <c r="G1043" s="60"/>
      <c r="H1043" s="60"/>
      <c r="I1043" s="60"/>
      <c r="J1043" s="60"/>
      <c r="K1043" s="60"/>
      <c r="L1043" s="60"/>
      <c r="M1043" s="60"/>
      <c r="N1043" s="60"/>
      <c r="O1043" s="61">
        <f t="shared" ref="O1043:W1043" si="1364">SUM(O1032:O1042)</f>
        <v>0.0029155774</v>
      </c>
      <c r="P1043" s="61">
        <f t="shared" si="1364"/>
        <v>0.003477251153</v>
      </c>
      <c r="Q1043" s="61">
        <f t="shared" si="1364"/>
        <v>0.005210231866</v>
      </c>
      <c r="R1043" s="61">
        <f t="shared" si="1364"/>
        <v>66271.54868</v>
      </c>
      <c r="S1043" s="61">
        <f t="shared" si="1364"/>
        <v>137592.9902</v>
      </c>
      <c r="T1043" s="61">
        <f t="shared" si="1364"/>
        <v>628199.5991</v>
      </c>
      <c r="U1043" s="61">
        <f t="shared" si="1364"/>
        <v>13445.19916</v>
      </c>
      <c r="V1043" s="61">
        <f t="shared" si="1364"/>
        <v>461753.9203</v>
      </c>
      <c r="W1043" s="61">
        <f t="shared" si="1364"/>
        <v>769280.1258</v>
      </c>
      <c r="X1043" s="60"/>
      <c r="Y1043" s="35"/>
      <c r="Z1043" s="61">
        <f t="shared" ref="Z1043:AH1043" si="1365">SUM(Z1032:Z1042)</f>
        <v>9.497714259</v>
      </c>
      <c r="AA1043" s="61">
        <f t="shared" si="1365"/>
        <v>11.32740906</v>
      </c>
      <c r="AB1043" s="61">
        <f t="shared" si="1365"/>
        <v>16.97272502</v>
      </c>
      <c r="AC1043" s="61">
        <f t="shared" si="1365"/>
        <v>215884590.4</v>
      </c>
      <c r="AD1043" s="61">
        <f t="shared" si="1365"/>
        <v>448219589.4</v>
      </c>
      <c r="AE1043" s="61">
        <f t="shared" si="1365"/>
        <v>2046407785</v>
      </c>
      <c r="AF1043" s="61">
        <f t="shared" si="1365"/>
        <v>43798754.84</v>
      </c>
      <c r="AG1043" s="61">
        <f t="shared" si="1365"/>
        <v>1504198377</v>
      </c>
      <c r="AH1043" s="61">
        <f t="shared" si="1365"/>
        <v>2505988289</v>
      </c>
    </row>
    <row r="1044" ht="13.5" customHeight="1">
      <c r="A1044" s="35"/>
      <c r="B1044" s="35"/>
      <c r="C1044" s="35"/>
      <c r="D1044" s="35"/>
      <c r="E1044" s="35"/>
      <c r="F1044" s="35"/>
      <c r="G1044" s="35"/>
      <c r="H1044" s="35"/>
      <c r="I1044" s="35"/>
      <c r="J1044" s="35"/>
      <c r="K1044" s="35"/>
      <c r="L1044" s="35"/>
      <c r="M1044" s="35"/>
      <c r="N1044" s="35"/>
      <c r="O1044" s="35"/>
      <c r="P1044" s="35"/>
      <c r="Q1044" s="35"/>
      <c r="R1044" s="35"/>
      <c r="S1044" s="35"/>
      <c r="T1044" s="35"/>
      <c r="U1044" s="35"/>
      <c r="V1044" s="35"/>
      <c r="W1044" s="35"/>
      <c r="X1044" s="35"/>
      <c r="Y1044" s="35"/>
      <c r="Z1044" s="35"/>
      <c r="AA1044" s="35"/>
      <c r="AB1044" s="35"/>
      <c r="AC1044" s="35"/>
      <c r="AD1044" s="35"/>
      <c r="AE1044" s="35"/>
      <c r="AF1044" s="35"/>
      <c r="AG1044" s="35"/>
      <c r="AH1044" s="35"/>
    </row>
    <row r="1045" ht="13.5" customHeight="1">
      <c r="A1045" s="64" t="s">
        <v>80</v>
      </c>
      <c r="B1045" s="35"/>
      <c r="C1045" s="12"/>
      <c r="D1045" s="12"/>
      <c r="E1045" s="35"/>
      <c r="F1045" s="35"/>
      <c r="G1045" s="35"/>
      <c r="H1045" s="35"/>
      <c r="I1045" s="35"/>
      <c r="J1045" s="35"/>
      <c r="K1045" s="35"/>
      <c r="L1045" s="35"/>
      <c r="M1045" s="35"/>
      <c r="N1045" s="35"/>
      <c r="O1045" s="35"/>
      <c r="P1045" s="35"/>
      <c r="Q1045" s="35"/>
      <c r="R1045" s="35"/>
      <c r="S1045" s="35"/>
      <c r="T1045" s="35"/>
      <c r="U1045" s="35"/>
      <c r="V1045" s="35"/>
      <c r="W1045" s="35"/>
      <c r="X1045" s="35"/>
      <c r="Y1045" s="35"/>
      <c r="Z1045" s="35"/>
      <c r="AA1045" s="35"/>
      <c r="AB1045" s="35"/>
      <c r="AC1045" s="35"/>
      <c r="AD1045" s="35"/>
      <c r="AE1045" s="35"/>
      <c r="AF1045" s="35"/>
      <c r="AG1045" s="35"/>
      <c r="AH1045" s="35"/>
    </row>
    <row r="1046" ht="13.5" customHeight="1">
      <c r="A1046" s="12" t="s">
        <v>105</v>
      </c>
      <c r="C1046" s="12"/>
      <c r="D1046" s="12"/>
      <c r="E1046" s="36" t="s">
        <v>129</v>
      </c>
      <c r="F1046" s="3"/>
      <c r="G1046" s="4"/>
      <c r="H1046" s="37" t="s">
        <v>130</v>
      </c>
      <c r="I1046" s="3"/>
      <c r="J1046" s="4"/>
      <c r="K1046" s="38" t="s">
        <v>131</v>
      </c>
      <c r="L1046" s="3"/>
      <c r="M1046" s="4"/>
      <c r="N1046" s="35"/>
      <c r="O1046" s="36" t="s">
        <v>110</v>
      </c>
      <c r="P1046" s="3"/>
      <c r="Q1046" s="4"/>
      <c r="R1046" s="37" t="s">
        <v>111</v>
      </c>
      <c r="S1046" s="3"/>
      <c r="T1046" s="4"/>
      <c r="U1046" s="38" t="s">
        <v>112</v>
      </c>
      <c r="V1046" s="3"/>
      <c r="W1046" s="4"/>
      <c r="X1046" s="35"/>
      <c r="Y1046" s="35"/>
      <c r="Z1046" s="36" t="s">
        <v>110</v>
      </c>
      <c r="AA1046" s="3"/>
      <c r="AB1046" s="4"/>
      <c r="AC1046" s="37" t="s">
        <v>111</v>
      </c>
      <c r="AD1046" s="3"/>
      <c r="AE1046" s="4"/>
      <c r="AF1046" s="38" t="s">
        <v>112</v>
      </c>
      <c r="AG1046" s="3"/>
      <c r="AH1046" s="4"/>
    </row>
    <row r="1047" ht="13.5" customHeight="1">
      <c r="A1047" s="12" t="s">
        <v>94</v>
      </c>
      <c r="B1047" s="12" t="s">
        <v>114</v>
      </c>
      <c r="C1047" s="12" t="s">
        <v>115</v>
      </c>
      <c r="D1047" s="12"/>
      <c r="E1047" s="39" t="s">
        <v>12</v>
      </c>
      <c r="F1047" s="40" t="s">
        <v>13</v>
      </c>
      <c r="G1047" s="41" t="s">
        <v>14</v>
      </c>
      <c r="H1047" s="42" t="s">
        <v>12</v>
      </c>
      <c r="I1047" s="42" t="s">
        <v>13</v>
      </c>
      <c r="J1047" s="43" t="s">
        <v>14</v>
      </c>
      <c r="K1047" s="44" t="s">
        <v>12</v>
      </c>
      <c r="L1047" s="45" t="s">
        <v>116</v>
      </c>
      <c r="M1047" s="46" t="s">
        <v>14</v>
      </c>
      <c r="N1047" s="35"/>
      <c r="O1047" s="39" t="s">
        <v>12</v>
      </c>
      <c r="P1047" s="40" t="s">
        <v>13</v>
      </c>
      <c r="Q1047" s="41" t="s">
        <v>14</v>
      </c>
      <c r="R1047" s="42" t="s">
        <v>12</v>
      </c>
      <c r="S1047" s="42" t="s">
        <v>13</v>
      </c>
      <c r="T1047" s="43" t="s">
        <v>14</v>
      </c>
      <c r="U1047" s="44" t="s">
        <v>12</v>
      </c>
      <c r="V1047" s="45" t="s">
        <v>116</v>
      </c>
      <c r="W1047" s="46" t="s">
        <v>14</v>
      </c>
      <c r="X1047" s="35"/>
      <c r="Y1047" s="35"/>
      <c r="Z1047" s="39" t="s">
        <v>12</v>
      </c>
      <c r="AA1047" s="40" t="s">
        <v>13</v>
      </c>
      <c r="AB1047" s="41" t="s">
        <v>14</v>
      </c>
      <c r="AC1047" s="42" t="s">
        <v>12</v>
      </c>
      <c r="AD1047" s="42" t="s">
        <v>13</v>
      </c>
      <c r="AE1047" s="43" t="s">
        <v>14</v>
      </c>
      <c r="AF1047" s="44" t="s">
        <v>12</v>
      </c>
      <c r="AG1047" s="45" t="s">
        <v>116</v>
      </c>
      <c r="AH1047" s="46" t="s">
        <v>14</v>
      </c>
    </row>
    <row r="1048" ht="13.5" customHeight="1">
      <c r="A1048" s="47" t="s">
        <v>117</v>
      </c>
      <c r="B1048" s="51">
        <v>5.782</v>
      </c>
      <c r="C1048" s="12">
        <f t="shared" ref="C1048:C1058" si="1366">B1048/$B$1059</f>
        <v>0.8847742923</v>
      </c>
      <c r="D1048" s="12">
        <v>0.0132</v>
      </c>
      <c r="E1048" s="39">
        <v>740.0</v>
      </c>
      <c r="F1048" s="40">
        <v>820.0</v>
      </c>
      <c r="G1048" s="41">
        <v>910.0</v>
      </c>
      <c r="H1048" s="42">
        <v>0.079</v>
      </c>
      <c r="I1048" s="42">
        <v>1.1480588235000002</v>
      </c>
      <c r="J1048" s="43">
        <v>3.654</v>
      </c>
      <c r="K1048" s="44">
        <v>0.2</v>
      </c>
      <c r="L1048" s="48">
        <v>5.0</v>
      </c>
      <c r="M1048" s="49">
        <v>15.0</v>
      </c>
      <c r="N1048" s="35"/>
      <c r="O1048" s="39">
        <f t="shared" ref="O1048:O1058" si="1367">C1048*D1048*E1048*10^(-3)</f>
        <v>0.008642475287</v>
      </c>
      <c r="P1048" s="40">
        <f t="shared" ref="P1048:P1058" si="1368">C1048*D1048*F1048*10^(-3)</f>
        <v>0.00957679694</v>
      </c>
      <c r="Q1048" s="41">
        <f t="shared" ref="Q1048:Q1058" si="1369">C1048*D1048*G1048*10^(-3)</f>
        <v>0.0106279088</v>
      </c>
      <c r="R1048" s="42">
        <f t="shared" ref="R1048:R1058" si="1370">(C1048*D1048*H1048*3.6*10^(-3))*10^(9)</f>
        <v>3321.513475</v>
      </c>
      <c r="S1048" s="42">
        <f t="shared" ref="S1048:S1058" si="1371">(C1048*D1048*I1048*3.6*10^(-3))*10^(9)</f>
        <v>48269.52978</v>
      </c>
      <c r="T1048" s="43">
        <f t="shared" ref="T1048:T1058" si="1372">(C1048*D1048*J1048*3.6*10^(-3))*10^(9)</f>
        <v>153630.5093</v>
      </c>
      <c r="U1048" s="44">
        <f t="shared" ref="U1048:U1058" si="1373">C1048*D1048*10^(-3)*K1048*10^9</f>
        <v>2335.804132</v>
      </c>
      <c r="V1048" s="48">
        <f t="shared" ref="V1048:V1058" si="1374">C1048*D1048*10^(-3)*L1048*10^9</f>
        <v>58395.10329</v>
      </c>
      <c r="W1048" s="49">
        <f t="shared" ref="W1048:W1058" si="1375">C1048*D1048*10^(-3)*M1048*10^9</f>
        <v>175185.3099</v>
      </c>
      <c r="X1048" s="35"/>
      <c r="Y1048" s="12">
        <v>7.3</v>
      </c>
      <c r="Z1048" s="39">
        <f t="shared" ref="Z1048:Z1058" si="1376">C1048*Y1048*E1048*10^(-3)</f>
        <v>4.779550727</v>
      </c>
      <c r="AA1048" s="40">
        <f t="shared" ref="AA1048:AA1058" si="1377">C1048*Y1048*F1048*10^(-3)</f>
        <v>5.296258914</v>
      </c>
      <c r="AB1048" s="41">
        <f t="shared" ref="AB1048:AB1058" si="1378">C1048*Y1048*G1048*10^(-3)</f>
        <v>5.877555624</v>
      </c>
      <c r="AC1048" s="42">
        <f t="shared" ref="AC1048:AC1058" si="1379">(C1048*Y1048*H1048*3.6*10^(-3))*10^(9)</f>
        <v>1836897.604</v>
      </c>
      <c r="AD1048" s="42">
        <f t="shared" ref="AD1048:AD1058" si="1380">(C1048*Y1048*I1048*3.6*10^(-3))*10^(9)</f>
        <v>26694512.68</v>
      </c>
      <c r="AE1048" s="43">
        <f t="shared" ref="AE1048:AE1058" si="1381">(C1048*Y1048*J1048*3.6*10^(-3))*10^(9)</f>
        <v>84962327.14</v>
      </c>
      <c r="AF1048" s="44">
        <f t="shared" ref="AF1048:AF1058" si="1382">C1048*Y1048*10^(-3)*K1048*10^9</f>
        <v>1291770.467</v>
      </c>
      <c r="AG1048" s="48">
        <f t="shared" ref="AG1048:AG1058" si="1383">C1048*Y1048*10^(-3)*L1048*10^9</f>
        <v>32294261.67</v>
      </c>
      <c r="AH1048" s="49">
        <f t="shared" ref="AH1048:AH1058" si="1384">C1048*Y1048*10^(-3)*M1048*10^9</f>
        <v>96882785</v>
      </c>
    </row>
    <row r="1049" ht="13.5" customHeight="1">
      <c r="A1049" s="47" t="s">
        <v>118</v>
      </c>
      <c r="B1049" s="51">
        <v>0.295</v>
      </c>
      <c r="C1049" s="12">
        <f t="shared" si="1366"/>
        <v>0.04514154552</v>
      </c>
      <c r="D1049" s="12">
        <v>0.0132</v>
      </c>
      <c r="E1049" s="39">
        <v>657.0</v>
      </c>
      <c r="F1049" s="40">
        <v>702.0</v>
      </c>
      <c r="G1049" s="41">
        <v>866.0</v>
      </c>
      <c r="H1049" s="42">
        <v>0.214</v>
      </c>
      <c r="I1049" s="42">
        <v>0.82</v>
      </c>
      <c r="J1049" s="43">
        <v>2.7439999999999998</v>
      </c>
      <c r="K1049" s="44">
        <v>0.1</v>
      </c>
      <c r="L1049" s="45">
        <v>0.4</v>
      </c>
      <c r="M1049" s="46">
        <v>0.6</v>
      </c>
      <c r="N1049" s="35"/>
      <c r="O1049" s="39">
        <f t="shared" si="1367"/>
        <v>0.0003914855394</v>
      </c>
      <c r="P1049" s="40">
        <f t="shared" si="1368"/>
        <v>0.0004182996174</v>
      </c>
      <c r="Q1049" s="41">
        <f t="shared" si="1369"/>
        <v>0.0005160220352</v>
      </c>
      <c r="R1049" s="42">
        <f t="shared" si="1370"/>
        <v>459.0570161</v>
      </c>
      <c r="S1049" s="42">
        <f t="shared" si="1371"/>
        <v>1759.00352</v>
      </c>
      <c r="T1049" s="43">
        <f t="shared" si="1372"/>
        <v>5886.226412</v>
      </c>
      <c r="U1049" s="44">
        <f t="shared" si="1373"/>
        <v>59.58684009</v>
      </c>
      <c r="V1049" s="48">
        <f t="shared" si="1374"/>
        <v>238.3473604</v>
      </c>
      <c r="W1049" s="49">
        <f t="shared" si="1375"/>
        <v>357.5210406</v>
      </c>
      <c r="X1049" s="35"/>
      <c r="Y1049" s="12">
        <v>7.3</v>
      </c>
      <c r="Z1049" s="39">
        <f t="shared" si="1376"/>
        <v>0.2165033665</v>
      </c>
      <c r="AA1049" s="40">
        <f t="shared" si="1377"/>
        <v>0.2313323642</v>
      </c>
      <c r="AB1049" s="41">
        <f t="shared" si="1378"/>
        <v>0.2853758225</v>
      </c>
      <c r="AC1049" s="42">
        <f t="shared" si="1379"/>
        <v>253872.4407</v>
      </c>
      <c r="AD1049" s="42">
        <f t="shared" si="1380"/>
        <v>972782.2494</v>
      </c>
      <c r="AE1049" s="43">
        <f t="shared" si="1381"/>
        <v>3255261.576</v>
      </c>
      <c r="AF1049" s="44">
        <f t="shared" si="1382"/>
        <v>32953.32823</v>
      </c>
      <c r="AG1049" s="48">
        <f t="shared" si="1383"/>
        <v>131813.3129</v>
      </c>
      <c r="AH1049" s="49">
        <f t="shared" si="1384"/>
        <v>197719.9694</v>
      </c>
    </row>
    <row r="1050" ht="13.5" customHeight="1">
      <c r="A1050" s="47" t="s">
        <v>119</v>
      </c>
      <c r="B1050" s="51">
        <v>0.0</v>
      </c>
      <c r="C1050" s="12">
        <f t="shared" si="1366"/>
        <v>0</v>
      </c>
      <c r="D1050" s="12">
        <v>0.0132</v>
      </c>
      <c r="E1050" s="39">
        <v>410.0</v>
      </c>
      <c r="F1050" s="40">
        <v>490.0</v>
      </c>
      <c r="G1050" s="41">
        <v>650.0</v>
      </c>
      <c r="H1050" s="42">
        <v>0.076</v>
      </c>
      <c r="I1050" s="42">
        <v>0.5820000000000001</v>
      </c>
      <c r="J1050" s="43">
        <v>2.794</v>
      </c>
      <c r="K1050" s="44">
        <v>0.1</v>
      </c>
      <c r="L1050" s="45">
        <v>0.2</v>
      </c>
      <c r="M1050" s="46">
        <v>1.0</v>
      </c>
      <c r="N1050" s="35"/>
      <c r="O1050" s="39">
        <f t="shared" si="1367"/>
        <v>0</v>
      </c>
      <c r="P1050" s="40">
        <f t="shared" si="1368"/>
        <v>0</v>
      </c>
      <c r="Q1050" s="41">
        <f t="shared" si="1369"/>
        <v>0</v>
      </c>
      <c r="R1050" s="42">
        <f t="shared" si="1370"/>
        <v>0</v>
      </c>
      <c r="S1050" s="42">
        <f t="shared" si="1371"/>
        <v>0</v>
      </c>
      <c r="T1050" s="43">
        <f t="shared" si="1372"/>
        <v>0</v>
      </c>
      <c r="U1050" s="44">
        <f t="shared" si="1373"/>
        <v>0</v>
      </c>
      <c r="V1050" s="48">
        <f t="shared" si="1374"/>
        <v>0</v>
      </c>
      <c r="W1050" s="49">
        <f t="shared" si="1375"/>
        <v>0</v>
      </c>
      <c r="X1050" s="35"/>
      <c r="Y1050" s="12">
        <v>7.3</v>
      </c>
      <c r="Z1050" s="39">
        <f t="shared" si="1376"/>
        <v>0</v>
      </c>
      <c r="AA1050" s="40">
        <f t="shared" si="1377"/>
        <v>0</v>
      </c>
      <c r="AB1050" s="41">
        <f t="shared" si="1378"/>
        <v>0</v>
      </c>
      <c r="AC1050" s="42">
        <f t="shared" si="1379"/>
        <v>0</v>
      </c>
      <c r="AD1050" s="42">
        <f t="shared" si="1380"/>
        <v>0</v>
      </c>
      <c r="AE1050" s="43">
        <f t="shared" si="1381"/>
        <v>0</v>
      </c>
      <c r="AF1050" s="44">
        <f t="shared" si="1382"/>
        <v>0</v>
      </c>
      <c r="AG1050" s="48">
        <f t="shared" si="1383"/>
        <v>0</v>
      </c>
      <c r="AH1050" s="49">
        <f t="shared" si="1384"/>
        <v>0</v>
      </c>
    </row>
    <row r="1051" ht="13.5" customHeight="1">
      <c r="A1051" s="47" t="s">
        <v>120</v>
      </c>
      <c r="B1051" s="51">
        <v>0.0</v>
      </c>
      <c r="C1051" s="12">
        <f t="shared" si="1366"/>
        <v>0</v>
      </c>
      <c r="D1051" s="12">
        <v>0.0132</v>
      </c>
      <c r="E1051" s="39">
        <v>3.7</v>
      </c>
      <c r="F1051" s="40">
        <v>12.0</v>
      </c>
      <c r="G1051" s="41">
        <v>110.0</v>
      </c>
      <c r="H1051" s="42">
        <v>0.018</v>
      </c>
      <c r="I1051" s="42">
        <v>0.2478118532</v>
      </c>
      <c r="J1051" s="43">
        <v>3.004</v>
      </c>
      <c r="K1051" s="44">
        <v>0.1</v>
      </c>
      <c r="L1051" s="45">
        <v>0.1</v>
      </c>
      <c r="M1051" s="46">
        <v>1.0</v>
      </c>
      <c r="N1051" s="35"/>
      <c r="O1051" s="39">
        <f t="shared" si="1367"/>
        <v>0</v>
      </c>
      <c r="P1051" s="40">
        <f t="shared" si="1368"/>
        <v>0</v>
      </c>
      <c r="Q1051" s="41">
        <f t="shared" si="1369"/>
        <v>0</v>
      </c>
      <c r="R1051" s="42">
        <f t="shared" si="1370"/>
        <v>0</v>
      </c>
      <c r="S1051" s="42">
        <f t="shared" si="1371"/>
        <v>0</v>
      </c>
      <c r="T1051" s="43">
        <f t="shared" si="1372"/>
        <v>0</v>
      </c>
      <c r="U1051" s="44">
        <f t="shared" si="1373"/>
        <v>0</v>
      </c>
      <c r="V1051" s="48">
        <f t="shared" si="1374"/>
        <v>0</v>
      </c>
      <c r="W1051" s="49">
        <f t="shared" si="1375"/>
        <v>0</v>
      </c>
      <c r="X1051" s="35"/>
      <c r="Y1051" s="12">
        <v>7.3</v>
      </c>
      <c r="Z1051" s="39">
        <f t="shared" si="1376"/>
        <v>0</v>
      </c>
      <c r="AA1051" s="40">
        <f t="shared" si="1377"/>
        <v>0</v>
      </c>
      <c r="AB1051" s="41">
        <f t="shared" si="1378"/>
        <v>0</v>
      </c>
      <c r="AC1051" s="42">
        <f t="shared" si="1379"/>
        <v>0</v>
      </c>
      <c r="AD1051" s="42">
        <f t="shared" si="1380"/>
        <v>0</v>
      </c>
      <c r="AE1051" s="43">
        <f t="shared" si="1381"/>
        <v>0</v>
      </c>
      <c r="AF1051" s="44">
        <f t="shared" si="1382"/>
        <v>0</v>
      </c>
      <c r="AG1051" s="48">
        <f t="shared" si="1383"/>
        <v>0</v>
      </c>
      <c r="AH1051" s="49">
        <f t="shared" si="1384"/>
        <v>0</v>
      </c>
    </row>
    <row r="1052" ht="13.5" customHeight="1">
      <c r="A1052" s="47" t="s">
        <v>121</v>
      </c>
      <c r="B1052" s="51">
        <v>0.085</v>
      </c>
      <c r="C1052" s="12">
        <f t="shared" si="1366"/>
        <v>0.013006886</v>
      </c>
      <c r="D1052" s="12">
        <v>0.0132</v>
      </c>
      <c r="E1052" s="39">
        <v>1.0</v>
      </c>
      <c r="F1052" s="40">
        <v>24.0</v>
      </c>
      <c r="G1052" s="41">
        <v>2200.0</v>
      </c>
      <c r="H1052" s="42">
        <v>0.3</v>
      </c>
      <c r="I1052" s="42">
        <v>9.305266939500001</v>
      </c>
      <c r="J1052" s="43">
        <v>851.554</v>
      </c>
      <c r="K1052" s="44">
        <v>3.3</v>
      </c>
      <c r="L1052" s="48">
        <v>10.0</v>
      </c>
      <c r="M1052" s="49">
        <v>16.9</v>
      </c>
      <c r="N1052" s="35"/>
      <c r="O1052" s="39">
        <f t="shared" si="1367"/>
        <v>0.0000001716908952</v>
      </c>
      <c r="P1052" s="40">
        <f t="shared" si="1368"/>
        <v>0.000004120581484</v>
      </c>
      <c r="Q1052" s="41">
        <f t="shared" si="1369"/>
        <v>0.0003777199694</v>
      </c>
      <c r="R1052" s="42">
        <f t="shared" si="1370"/>
        <v>185.4261668</v>
      </c>
      <c r="S1052" s="42">
        <f t="shared" si="1371"/>
        <v>5751.466599</v>
      </c>
      <c r="T1052" s="43">
        <f t="shared" si="1372"/>
        <v>526334.6468</v>
      </c>
      <c r="U1052" s="44">
        <f t="shared" si="1373"/>
        <v>566.5799541</v>
      </c>
      <c r="V1052" s="48">
        <f t="shared" si="1374"/>
        <v>1716.908952</v>
      </c>
      <c r="W1052" s="49">
        <f t="shared" si="1375"/>
        <v>2901.576129</v>
      </c>
      <c r="X1052" s="35"/>
      <c r="Y1052" s="12">
        <v>7.3</v>
      </c>
      <c r="Z1052" s="39">
        <f t="shared" si="1376"/>
        <v>0.00009495026779</v>
      </c>
      <c r="AA1052" s="40">
        <f t="shared" si="1377"/>
        <v>0.002278806427</v>
      </c>
      <c r="AB1052" s="41">
        <f t="shared" si="1378"/>
        <v>0.2088905891</v>
      </c>
      <c r="AC1052" s="42">
        <f t="shared" si="1379"/>
        <v>102546.2892</v>
      </c>
      <c r="AD1052" s="42">
        <f t="shared" si="1380"/>
        <v>3180735.316</v>
      </c>
      <c r="AE1052" s="43">
        <f t="shared" si="1381"/>
        <v>291079009.2</v>
      </c>
      <c r="AF1052" s="44">
        <f t="shared" si="1382"/>
        <v>313335.8837</v>
      </c>
      <c r="AG1052" s="48">
        <f t="shared" si="1383"/>
        <v>949502.6779</v>
      </c>
      <c r="AH1052" s="49">
        <f t="shared" si="1384"/>
        <v>1604659.526</v>
      </c>
    </row>
    <row r="1053" ht="13.5" customHeight="1">
      <c r="A1053" s="47" t="s">
        <v>122</v>
      </c>
      <c r="B1053" s="51">
        <v>0.0</v>
      </c>
      <c r="C1053" s="12">
        <f t="shared" si="1366"/>
        <v>0</v>
      </c>
      <c r="D1053" s="12">
        <v>0.0132</v>
      </c>
      <c r="E1053" s="39">
        <v>130.0</v>
      </c>
      <c r="F1053" s="40">
        <v>230.0</v>
      </c>
      <c r="G1053" s="50">
        <v>420.0</v>
      </c>
      <c r="H1053" s="42">
        <v>20.0</v>
      </c>
      <c r="I1053" s="42">
        <v>35.2904137931</v>
      </c>
      <c r="J1053" s="43">
        <v>65.554</v>
      </c>
      <c r="K1053" s="44">
        <v>13.0</v>
      </c>
      <c r="L1053" s="48">
        <v>500.0</v>
      </c>
      <c r="M1053" s="49">
        <v>810.0</v>
      </c>
      <c r="N1053" s="35"/>
      <c r="O1053" s="39">
        <f t="shared" si="1367"/>
        <v>0</v>
      </c>
      <c r="P1053" s="40">
        <f t="shared" si="1368"/>
        <v>0</v>
      </c>
      <c r="Q1053" s="41">
        <f t="shared" si="1369"/>
        <v>0</v>
      </c>
      <c r="R1053" s="42">
        <f t="shared" si="1370"/>
        <v>0</v>
      </c>
      <c r="S1053" s="42">
        <f t="shared" si="1371"/>
        <v>0</v>
      </c>
      <c r="T1053" s="43">
        <f t="shared" si="1372"/>
        <v>0</v>
      </c>
      <c r="U1053" s="44">
        <f t="shared" si="1373"/>
        <v>0</v>
      </c>
      <c r="V1053" s="48">
        <f t="shared" si="1374"/>
        <v>0</v>
      </c>
      <c r="W1053" s="49">
        <f t="shared" si="1375"/>
        <v>0</v>
      </c>
      <c r="X1053" s="35"/>
      <c r="Y1053" s="12">
        <v>7.3</v>
      </c>
      <c r="Z1053" s="39">
        <f t="shared" si="1376"/>
        <v>0</v>
      </c>
      <c r="AA1053" s="40">
        <f t="shared" si="1377"/>
        <v>0</v>
      </c>
      <c r="AB1053" s="41">
        <f t="shared" si="1378"/>
        <v>0</v>
      </c>
      <c r="AC1053" s="42">
        <f t="shared" si="1379"/>
        <v>0</v>
      </c>
      <c r="AD1053" s="42">
        <f t="shared" si="1380"/>
        <v>0</v>
      </c>
      <c r="AE1053" s="43">
        <f t="shared" si="1381"/>
        <v>0</v>
      </c>
      <c r="AF1053" s="44">
        <f t="shared" si="1382"/>
        <v>0</v>
      </c>
      <c r="AG1053" s="48">
        <f t="shared" si="1383"/>
        <v>0</v>
      </c>
      <c r="AH1053" s="49">
        <f t="shared" si="1384"/>
        <v>0</v>
      </c>
    </row>
    <row r="1054" ht="13.5" customHeight="1">
      <c r="A1054" s="32" t="s">
        <v>123</v>
      </c>
      <c r="B1054" s="51">
        <v>0.0</v>
      </c>
      <c r="C1054" s="12">
        <f t="shared" si="1366"/>
        <v>0</v>
      </c>
      <c r="D1054" s="12">
        <v>0.0132</v>
      </c>
      <c r="E1054" s="39">
        <v>7.0</v>
      </c>
      <c r="F1054" s="40">
        <v>11.0</v>
      </c>
      <c r="G1054" s="41">
        <v>56.0</v>
      </c>
      <c r="H1054" s="42">
        <v>2.0E-4</v>
      </c>
      <c r="I1054" s="42">
        <v>0.11828163270000001</v>
      </c>
      <c r="J1054" s="43">
        <v>1.5552000000000001</v>
      </c>
      <c r="K1054" s="44">
        <v>0.3</v>
      </c>
      <c r="L1054" s="48">
        <v>1.0</v>
      </c>
      <c r="M1054" s="49">
        <v>1.3</v>
      </c>
      <c r="N1054" s="35"/>
      <c r="O1054" s="39">
        <f t="shared" si="1367"/>
        <v>0</v>
      </c>
      <c r="P1054" s="40">
        <f t="shared" si="1368"/>
        <v>0</v>
      </c>
      <c r="Q1054" s="41">
        <f t="shared" si="1369"/>
        <v>0</v>
      </c>
      <c r="R1054" s="42">
        <f t="shared" si="1370"/>
        <v>0</v>
      </c>
      <c r="S1054" s="42">
        <f t="shared" si="1371"/>
        <v>0</v>
      </c>
      <c r="T1054" s="43">
        <f t="shared" si="1372"/>
        <v>0</v>
      </c>
      <c r="U1054" s="44">
        <f t="shared" si="1373"/>
        <v>0</v>
      </c>
      <c r="V1054" s="48">
        <f t="shared" si="1374"/>
        <v>0</v>
      </c>
      <c r="W1054" s="49">
        <f t="shared" si="1375"/>
        <v>0</v>
      </c>
      <c r="X1054" s="35"/>
      <c r="Y1054" s="12">
        <v>7.3</v>
      </c>
      <c r="Z1054" s="39">
        <f t="shared" si="1376"/>
        <v>0</v>
      </c>
      <c r="AA1054" s="40">
        <f t="shared" si="1377"/>
        <v>0</v>
      </c>
      <c r="AB1054" s="41">
        <f t="shared" si="1378"/>
        <v>0</v>
      </c>
      <c r="AC1054" s="42">
        <f t="shared" si="1379"/>
        <v>0</v>
      </c>
      <c r="AD1054" s="42">
        <f t="shared" si="1380"/>
        <v>0</v>
      </c>
      <c r="AE1054" s="43">
        <f t="shared" si="1381"/>
        <v>0</v>
      </c>
      <c r="AF1054" s="44">
        <f t="shared" si="1382"/>
        <v>0</v>
      </c>
      <c r="AG1054" s="48">
        <f t="shared" si="1383"/>
        <v>0</v>
      </c>
      <c r="AH1054" s="49">
        <f t="shared" si="1384"/>
        <v>0</v>
      </c>
    </row>
    <row r="1055" ht="13.5" customHeight="1">
      <c r="A1055" s="32" t="s">
        <v>124</v>
      </c>
      <c r="B1055" s="51">
        <v>0.34</v>
      </c>
      <c r="C1055" s="12">
        <f t="shared" si="1366"/>
        <v>0.05202754399</v>
      </c>
      <c r="D1055" s="12">
        <v>0.0132</v>
      </c>
      <c r="E1055" s="39">
        <v>8.0</v>
      </c>
      <c r="F1055" s="40">
        <v>12.0</v>
      </c>
      <c r="G1055" s="41">
        <v>35.0</v>
      </c>
      <c r="H1055" s="42">
        <v>2.0E-4</v>
      </c>
      <c r="I1055" s="42">
        <v>0.11834814810000001</v>
      </c>
      <c r="J1055" s="43">
        <v>1.5552000000000001</v>
      </c>
      <c r="K1055" s="44">
        <v>0.3</v>
      </c>
      <c r="L1055" s="48">
        <v>1.0</v>
      </c>
      <c r="M1055" s="49">
        <v>1.3</v>
      </c>
      <c r="N1055" s="35"/>
      <c r="O1055" s="39">
        <f t="shared" si="1367"/>
        <v>0.000005494108646</v>
      </c>
      <c r="P1055" s="40">
        <f t="shared" si="1368"/>
        <v>0.000008241162969</v>
      </c>
      <c r="Q1055" s="41">
        <f t="shared" si="1369"/>
        <v>0.00002403672533</v>
      </c>
      <c r="R1055" s="42">
        <f t="shared" si="1370"/>
        <v>0.4944697781</v>
      </c>
      <c r="S1055" s="42">
        <f t="shared" si="1371"/>
        <v>292.5979127</v>
      </c>
      <c r="T1055" s="43">
        <f t="shared" si="1372"/>
        <v>3844.996995</v>
      </c>
      <c r="U1055" s="44">
        <f t="shared" si="1373"/>
        <v>206.0290742</v>
      </c>
      <c r="V1055" s="48">
        <f t="shared" si="1374"/>
        <v>686.7635807</v>
      </c>
      <c r="W1055" s="49">
        <f t="shared" si="1375"/>
        <v>892.7926549</v>
      </c>
      <c r="X1055" s="35"/>
      <c r="Y1055" s="12">
        <v>7.3</v>
      </c>
      <c r="Z1055" s="39">
        <f t="shared" si="1376"/>
        <v>0.003038408569</v>
      </c>
      <c r="AA1055" s="40">
        <f t="shared" si="1377"/>
        <v>0.004557612854</v>
      </c>
      <c r="AB1055" s="41">
        <f t="shared" si="1378"/>
        <v>0.01329303749</v>
      </c>
      <c r="AC1055" s="42">
        <f t="shared" si="1379"/>
        <v>273.4567712</v>
      </c>
      <c r="AD1055" s="42">
        <f t="shared" si="1380"/>
        <v>161815.5123</v>
      </c>
      <c r="AE1055" s="43">
        <f t="shared" si="1381"/>
        <v>2126399.853</v>
      </c>
      <c r="AF1055" s="44">
        <f t="shared" si="1382"/>
        <v>113940.3213</v>
      </c>
      <c r="AG1055" s="48">
        <f t="shared" si="1383"/>
        <v>379801.0712</v>
      </c>
      <c r="AH1055" s="49">
        <f t="shared" si="1384"/>
        <v>493741.3925</v>
      </c>
    </row>
    <row r="1056" ht="13.5" customHeight="1">
      <c r="A1056" s="32" t="s">
        <v>125</v>
      </c>
      <c r="B1056" s="51">
        <v>0.033</v>
      </c>
      <c r="C1056" s="12">
        <f t="shared" si="1366"/>
        <v>0.005049732211</v>
      </c>
      <c r="D1056" s="12">
        <v>0.0132</v>
      </c>
      <c r="E1056" s="39">
        <v>18.0</v>
      </c>
      <c r="F1056" s="40">
        <v>48.0</v>
      </c>
      <c r="G1056" s="41">
        <v>180.0</v>
      </c>
      <c r="H1056" s="42">
        <v>0.0064</v>
      </c>
      <c r="I1056" s="42">
        <v>0.17932592590000002</v>
      </c>
      <c r="J1056" s="43">
        <v>1.857</v>
      </c>
      <c r="K1056" s="44">
        <v>0.3</v>
      </c>
      <c r="L1056" s="45">
        <v>10.0</v>
      </c>
      <c r="M1056" s="46">
        <v>15.0</v>
      </c>
      <c r="N1056" s="35"/>
      <c r="O1056" s="39">
        <f t="shared" si="1367"/>
        <v>0.000001199816373</v>
      </c>
      <c r="P1056" s="40">
        <f t="shared" si="1368"/>
        <v>0.000003199510329</v>
      </c>
      <c r="Q1056" s="41">
        <f t="shared" si="1369"/>
        <v>0.00001199816373</v>
      </c>
      <c r="R1056" s="42">
        <f t="shared" si="1370"/>
        <v>1.535764958</v>
      </c>
      <c r="S1056" s="42">
        <f t="shared" si="1371"/>
        <v>43.03163641</v>
      </c>
      <c r="T1056" s="43">
        <f t="shared" si="1372"/>
        <v>445.6118011</v>
      </c>
      <c r="U1056" s="44">
        <f t="shared" si="1373"/>
        <v>19.99693956</v>
      </c>
      <c r="V1056" s="48">
        <f t="shared" si="1374"/>
        <v>666.5646519</v>
      </c>
      <c r="W1056" s="49">
        <f t="shared" si="1375"/>
        <v>999.8469778</v>
      </c>
      <c r="X1056" s="35"/>
      <c r="Y1056" s="12">
        <v>7.3</v>
      </c>
      <c r="Z1056" s="39">
        <f t="shared" si="1376"/>
        <v>0.0006635348125</v>
      </c>
      <c r="AA1056" s="40">
        <f t="shared" si="1377"/>
        <v>0.001769426167</v>
      </c>
      <c r="AB1056" s="41">
        <f t="shared" si="1378"/>
        <v>0.006635348125</v>
      </c>
      <c r="AC1056" s="42">
        <f t="shared" si="1379"/>
        <v>849.3245601</v>
      </c>
      <c r="AD1056" s="42">
        <f t="shared" si="1380"/>
        <v>23797.79893</v>
      </c>
      <c r="AE1056" s="43">
        <f t="shared" si="1381"/>
        <v>246436.8294</v>
      </c>
      <c r="AF1056" s="44">
        <f t="shared" si="1382"/>
        <v>11058.91354</v>
      </c>
      <c r="AG1056" s="48">
        <f t="shared" si="1383"/>
        <v>368630.4514</v>
      </c>
      <c r="AH1056" s="49">
        <f t="shared" si="1384"/>
        <v>552945.6771</v>
      </c>
    </row>
    <row r="1057" ht="13.5" customHeight="1">
      <c r="A1057" s="32" t="s">
        <v>126</v>
      </c>
      <c r="B1057" s="51">
        <v>0.0</v>
      </c>
      <c r="C1057" s="12">
        <f t="shared" si="1366"/>
        <v>0</v>
      </c>
      <c r="D1057" s="12">
        <v>0.0132</v>
      </c>
      <c r="E1057" s="39">
        <v>6.0</v>
      </c>
      <c r="F1057" s="40">
        <v>38.0</v>
      </c>
      <c r="G1057" s="41">
        <v>79.0</v>
      </c>
      <c r="H1057" s="42">
        <v>0.0073</v>
      </c>
      <c r="I1057" s="42">
        <v>0.4548123288</v>
      </c>
      <c r="J1057" s="43">
        <v>2.313</v>
      </c>
      <c r="K1057" s="44">
        <v>0.3</v>
      </c>
      <c r="L1057" s="45">
        <v>2.5</v>
      </c>
      <c r="M1057" s="46">
        <v>5.1</v>
      </c>
      <c r="N1057" s="35"/>
      <c r="O1057" s="39">
        <f t="shared" si="1367"/>
        <v>0</v>
      </c>
      <c r="P1057" s="40">
        <f t="shared" si="1368"/>
        <v>0</v>
      </c>
      <c r="Q1057" s="41">
        <f t="shared" si="1369"/>
        <v>0</v>
      </c>
      <c r="R1057" s="42">
        <f t="shared" si="1370"/>
        <v>0</v>
      </c>
      <c r="S1057" s="42">
        <f t="shared" si="1371"/>
        <v>0</v>
      </c>
      <c r="T1057" s="43">
        <f t="shared" si="1372"/>
        <v>0</v>
      </c>
      <c r="U1057" s="44">
        <f t="shared" si="1373"/>
        <v>0</v>
      </c>
      <c r="V1057" s="48">
        <f t="shared" si="1374"/>
        <v>0</v>
      </c>
      <c r="W1057" s="49">
        <f t="shared" si="1375"/>
        <v>0</v>
      </c>
      <c r="X1057" s="35"/>
      <c r="Y1057" s="12">
        <v>7.3</v>
      </c>
      <c r="Z1057" s="39">
        <f t="shared" si="1376"/>
        <v>0</v>
      </c>
      <c r="AA1057" s="40">
        <f t="shared" si="1377"/>
        <v>0</v>
      </c>
      <c r="AB1057" s="41">
        <f t="shared" si="1378"/>
        <v>0</v>
      </c>
      <c r="AC1057" s="42">
        <f t="shared" si="1379"/>
        <v>0</v>
      </c>
      <c r="AD1057" s="42">
        <f t="shared" si="1380"/>
        <v>0</v>
      </c>
      <c r="AE1057" s="43">
        <f t="shared" si="1381"/>
        <v>0</v>
      </c>
      <c r="AF1057" s="44">
        <f t="shared" si="1382"/>
        <v>0</v>
      </c>
      <c r="AG1057" s="48">
        <f t="shared" si="1383"/>
        <v>0</v>
      </c>
      <c r="AH1057" s="49">
        <f t="shared" si="1384"/>
        <v>0</v>
      </c>
    </row>
    <row r="1058" ht="13.5" customHeight="1">
      <c r="A1058" s="32" t="s">
        <v>127</v>
      </c>
      <c r="B1058" s="51">
        <v>0.0</v>
      </c>
      <c r="C1058" s="12">
        <f t="shared" si="1366"/>
        <v>0</v>
      </c>
      <c r="D1058" s="12">
        <v>0.0132</v>
      </c>
      <c r="E1058" s="52">
        <v>8.8</v>
      </c>
      <c r="F1058" s="53">
        <v>27.0</v>
      </c>
      <c r="G1058" s="54">
        <v>63.0</v>
      </c>
      <c r="H1058" s="55">
        <v>0.118</v>
      </c>
      <c r="I1058" s="55">
        <v>0.9284059041</v>
      </c>
      <c r="J1058" s="56">
        <v>3.734</v>
      </c>
      <c r="K1058" s="57">
        <v>7.8</v>
      </c>
      <c r="L1058" s="58">
        <v>15.0</v>
      </c>
      <c r="M1058" s="59">
        <v>19.3</v>
      </c>
      <c r="N1058" s="35"/>
      <c r="O1058" s="39">
        <f t="shared" si="1367"/>
        <v>0</v>
      </c>
      <c r="P1058" s="40">
        <f t="shared" si="1368"/>
        <v>0</v>
      </c>
      <c r="Q1058" s="41">
        <f t="shared" si="1369"/>
        <v>0</v>
      </c>
      <c r="R1058" s="42">
        <f t="shared" si="1370"/>
        <v>0</v>
      </c>
      <c r="S1058" s="42">
        <f t="shared" si="1371"/>
        <v>0</v>
      </c>
      <c r="T1058" s="43">
        <f t="shared" si="1372"/>
        <v>0</v>
      </c>
      <c r="U1058" s="44">
        <f t="shared" si="1373"/>
        <v>0</v>
      </c>
      <c r="V1058" s="48">
        <f t="shared" si="1374"/>
        <v>0</v>
      </c>
      <c r="W1058" s="49">
        <f t="shared" si="1375"/>
        <v>0</v>
      </c>
      <c r="X1058" s="35"/>
      <c r="Y1058" s="12">
        <v>7.3</v>
      </c>
      <c r="Z1058" s="39">
        <f t="shared" si="1376"/>
        <v>0</v>
      </c>
      <c r="AA1058" s="40">
        <f t="shared" si="1377"/>
        <v>0</v>
      </c>
      <c r="AB1058" s="41">
        <f t="shared" si="1378"/>
        <v>0</v>
      </c>
      <c r="AC1058" s="42">
        <f t="shared" si="1379"/>
        <v>0</v>
      </c>
      <c r="AD1058" s="42">
        <f t="shared" si="1380"/>
        <v>0</v>
      </c>
      <c r="AE1058" s="43">
        <f t="shared" si="1381"/>
        <v>0</v>
      </c>
      <c r="AF1058" s="44">
        <f t="shared" si="1382"/>
        <v>0</v>
      </c>
      <c r="AG1058" s="48">
        <f t="shared" si="1383"/>
        <v>0</v>
      </c>
      <c r="AH1058" s="49">
        <f t="shared" si="1384"/>
        <v>0</v>
      </c>
    </row>
    <row r="1059" ht="13.5" customHeight="1">
      <c r="A1059" s="60" t="s">
        <v>90</v>
      </c>
      <c r="B1059" s="61">
        <f>SUM(B1048:B1058)</f>
        <v>6.535</v>
      </c>
      <c r="C1059" s="60"/>
      <c r="D1059" s="60"/>
      <c r="E1059" s="60"/>
      <c r="F1059" s="60"/>
      <c r="G1059" s="60"/>
      <c r="H1059" s="60"/>
      <c r="I1059" s="60"/>
      <c r="J1059" s="60"/>
      <c r="K1059" s="60"/>
      <c r="L1059" s="60"/>
      <c r="M1059" s="60"/>
      <c r="N1059" s="60"/>
      <c r="O1059" s="61">
        <f t="shared" ref="O1059:W1059" si="1385">SUM(O1048:O1058)</f>
        <v>0.009040826442</v>
      </c>
      <c r="P1059" s="61">
        <f t="shared" si="1385"/>
        <v>0.01001065781</v>
      </c>
      <c r="Q1059" s="61">
        <f t="shared" si="1385"/>
        <v>0.01155768569</v>
      </c>
      <c r="R1059" s="61">
        <f t="shared" si="1385"/>
        <v>3968.026893</v>
      </c>
      <c r="S1059" s="61">
        <f t="shared" si="1385"/>
        <v>56115.62945</v>
      </c>
      <c r="T1059" s="61">
        <f t="shared" si="1385"/>
        <v>690141.9913</v>
      </c>
      <c r="U1059" s="61">
        <f t="shared" si="1385"/>
        <v>3187.99694</v>
      </c>
      <c r="V1059" s="61">
        <f t="shared" si="1385"/>
        <v>61703.68783</v>
      </c>
      <c r="W1059" s="61">
        <f t="shared" si="1385"/>
        <v>180337.0467</v>
      </c>
      <c r="X1059" s="60"/>
      <c r="Y1059" s="35"/>
      <c r="Z1059" s="61">
        <f t="shared" ref="Z1059:AH1059" si="1386">SUM(Z1048:Z1058)</f>
        <v>4.999850987</v>
      </c>
      <c r="AA1059" s="61">
        <f t="shared" si="1386"/>
        <v>5.536197123</v>
      </c>
      <c r="AB1059" s="61">
        <f t="shared" si="1386"/>
        <v>6.391750421</v>
      </c>
      <c r="AC1059" s="61">
        <f t="shared" si="1386"/>
        <v>2194439.115</v>
      </c>
      <c r="AD1059" s="61">
        <f t="shared" si="1386"/>
        <v>31033643.56</v>
      </c>
      <c r="AE1059" s="61">
        <f t="shared" si="1386"/>
        <v>381669434.6</v>
      </c>
      <c r="AF1059" s="61">
        <f t="shared" si="1386"/>
        <v>1763058.914</v>
      </c>
      <c r="AG1059" s="61">
        <f t="shared" si="1386"/>
        <v>34124009.18</v>
      </c>
      <c r="AH1059" s="61">
        <f t="shared" si="1386"/>
        <v>99731851.57</v>
      </c>
    </row>
    <row r="1060" ht="13.5" customHeight="1">
      <c r="A1060" s="35"/>
      <c r="B1060" s="35"/>
      <c r="C1060" s="35"/>
      <c r="D1060" s="35"/>
      <c r="E1060" s="35"/>
      <c r="F1060" s="35"/>
      <c r="G1060" s="35"/>
      <c r="H1060" s="35"/>
      <c r="I1060" s="35"/>
      <c r="J1060" s="35"/>
      <c r="K1060" s="35"/>
      <c r="L1060" s="35"/>
      <c r="M1060" s="35"/>
      <c r="N1060" s="35"/>
      <c r="O1060" s="35"/>
      <c r="P1060" s="35"/>
      <c r="Q1060" s="35"/>
      <c r="R1060" s="35"/>
      <c r="S1060" s="35"/>
      <c r="T1060" s="35"/>
      <c r="U1060" s="35"/>
      <c r="V1060" s="35"/>
      <c r="W1060" s="35"/>
      <c r="X1060" s="35"/>
      <c r="Y1060" s="35"/>
      <c r="Z1060" s="35"/>
      <c r="AA1060" s="35"/>
      <c r="AB1060" s="35"/>
      <c r="AC1060" s="35"/>
      <c r="AD1060" s="35"/>
      <c r="AE1060" s="35"/>
      <c r="AF1060" s="35"/>
      <c r="AG1060" s="35"/>
      <c r="AH1060" s="35"/>
    </row>
    <row r="1061" ht="13.5" customHeight="1">
      <c r="A1061" s="64" t="s">
        <v>81</v>
      </c>
      <c r="B1061" s="35"/>
      <c r="C1061" s="12"/>
      <c r="D1061" s="12"/>
      <c r="E1061" s="35"/>
      <c r="F1061" s="35"/>
      <c r="G1061" s="35"/>
      <c r="H1061" s="35"/>
      <c r="I1061" s="35"/>
      <c r="J1061" s="35"/>
      <c r="K1061" s="35"/>
      <c r="L1061" s="35"/>
      <c r="M1061" s="35"/>
      <c r="N1061" s="35"/>
      <c r="O1061" s="35"/>
      <c r="P1061" s="35"/>
      <c r="Q1061" s="35"/>
      <c r="R1061" s="35"/>
      <c r="S1061" s="35"/>
      <c r="T1061" s="35"/>
      <c r="U1061" s="35"/>
      <c r="V1061" s="35"/>
      <c r="W1061" s="35"/>
      <c r="X1061" s="35"/>
      <c r="Y1061" s="35"/>
      <c r="Z1061" s="35"/>
      <c r="AA1061" s="35"/>
      <c r="AB1061" s="35"/>
      <c r="AC1061" s="35"/>
      <c r="AD1061" s="35"/>
      <c r="AE1061" s="35"/>
      <c r="AF1061" s="35"/>
      <c r="AG1061" s="35"/>
      <c r="AH1061" s="35"/>
    </row>
    <row r="1062" ht="13.5" customHeight="1">
      <c r="A1062" s="12" t="s">
        <v>105</v>
      </c>
      <c r="C1062" s="12"/>
      <c r="D1062" s="12"/>
      <c r="E1062" s="36" t="s">
        <v>129</v>
      </c>
      <c r="F1062" s="3"/>
      <c r="G1062" s="4"/>
      <c r="H1062" s="37" t="s">
        <v>130</v>
      </c>
      <c r="I1062" s="3"/>
      <c r="J1062" s="4"/>
      <c r="K1062" s="38" t="s">
        <v>131</v>
      </c>
      <c r="L1062" s="3"/>
      <c r="M1062" s="4"/>
      <c r="N1062" s="35"/>
      <c r="O1062" s="36" t="s">
        <v>110</v>
      </c>
      <c r="P1062" s="3"/>
      <c r="Q1062" s="4"/>
      <c r="R1062" s="37" t="s">
        <v>111</v>
      </c>
      <c r="S1062" s="3"/>
      <c r="T1062" s="4"/>
      <c r="U1062" s="38" t="s">
        <v>112</v>
      </c>
      <c r="V1062" s="3"/>
      <c r="W1062" s="4"/>
      <c r="X1062" s="35"/>
      <c r="Y1062" s="35"/>
      <c r="Z1062" s="36" t="s">
        <v>110</v>
      </c>
      <c r="AA1062" s="3"/>
      <c r="AB1062" s="4"/>
      <c r="AC1062" s="37" t="s">
        <v>111</v>
      </c>
      <c r="AD1062" s="3"/>
      <c r="AE1062" s="4"/>
      <c r="AF1062" s="38" t="s">
        <v>112</v>
      </c>
      <c r="AG1062" s="3"/>
      <c r="AH1062" s="4"/>
    </row>
    <row r="1063" ht="13.5" customHeight="1">
      <c r="A1063" s="12" t="s">
        <v>94</v>
      </c>
      <c r="B1063" s="12" t="s">
        <v>114</v>
      </c>
      <c r="C1063" s="12" t="s">
        <v>115</v>
      </c>
      <c r="D1063" s="12"/>
      <c r="E1063" s="39" t="s">
        <v>12</v>
      </c>
      <c r="F1063" s="40" t="s">
        <v>13</v>
      </c>
      <c r="G1063" s="41" t="s">
        <v>14</v>
      </c>
      <c r="H1063" s="42" t="s">
        <v>12</v>
      </c>
      <c r="I1063" s="42" t="s">
        <v>13</v>
      </c>
      <c r="J1063" s="43" t="s">
        <v>14</v>
      </c>
      <c r="K1063" s="44" t="s">
        <v>12</v>
      </c>
      <c r="L1063" s="45" t="s">
        <v>116</v>
      </c>
      <c r="M1063" s="46" t="s">
        <v>14</v>
      </c>
      <c r="N1063" s="35"/>
      <c r="O1063" s="39" t="s">
        <v>12</v>
      </c>
      <c r="P1063" s="40" t="s">
        <v>13</v>
      </c>
      <c r="Q1063" s="41" t="s">
        <v>14</v>
      </c>
      <c r="R1063" s="42" t="s">
        <v>12</v>
      </c>
      <c r="S1063" s="42" t="s">
        <v>13</v>
      </c>
      <c r="T1063" s="43" t="s">
        <v>14</v>
      </c>
      <c r="U1063" s="44" t="s">
        <v>12</v>
      </c>
      <c r="V1063" s="45" t="s">
        <v>116</v>
      </c>
      <c r="W1063" s="46" t="s">
        <v>14</v>
      </c>
      <c r="X1063" s="35"/>
      <c r="Y1063" s="35"/>
      <c r="Z1063" s="39" t="s">
        <v>12</v>
      </c>
      <c r="AA1063" s="40" t="s">
        <v>13</v>
      </c>
      <c r="AB1063" s="41" t="s">
        <v>14</v>
      </c>
      <c r="AC1063" s="42" t="s">
        <v>12</v>
      </c>
      <c r="AD1063" s="42" t="s">
        <v>13</v>
      </c>
      <c r="AE1063" s="43" t="s">
        <v>14</v>
      </c>
      <c r="AF1063" s="44" t="s">
        <v>12</v>
      </c>
      <c r="AG1063" s="45" t="s">
        <v>116</v>
      </c>
      <c r="AH1063" s="46" t="s">
        <v>14</v>
      </c>
    </row>
    <row r="1064" ht="13.5" customHeight="1">
      <c r="A1064" s="47" t="s">
        <v>117</v>
      </c>
      <c r="B1064" s="51">
        <v>4.134</v>
      </c>
      <c r="C1064" s="12">
        <f t="shared" ref="C1064:C1074" si="1387">B1064/$B$1075</f>
        <v>0.4389000956</v>
      </c>
      <c r="D1064" s="12">
        <v>0.0132</v>
      </c>
      <c r="E1064" s="39">
        <v>740.0</v>
      </c>
      <c r="F1064" s="40">
        <v>820.0</v>
      </c>
      <c r="G1064" s="41">
        <v>910.0</v>
      </c>
      <c r="H1064" s="42">
        <v>0.079</v>
      </c>
      <c r="I1064" s="42">
        <v>1.1480588235000002</v>
      </c>
      <c r="J1064" s="43">
        <v>3.654</v>
      </c>
      <c r="K1064" s="44">
        <v>0.2</v>
      </c>
      <c r="L1064" s="48">
        <v>5.0</v>
      </c>
      <c r="M1064" s="49">
        <v>15.0</v>
      </c>
      <c r="N1064" s="35"/>
      <c r="O1064" s="39">
        <f t="shared" ref="O1064:O1074" si="1388">C1064*D1064*E1064*10^(-3)</f>
        <v>0.004287176133</v>
      </c>
      <c r="P1064" s="40">
        <f t="shared" ref="P1064:P1074" si="1389">C1064*D1064*F1064*10^(-3)</f>
        <v>0.004750654634</v>
      </c>
      <c r="Q1064" s="41">
        <f t="shared" ref="Q1064:Q1074" si="1390">C1064*D1064*G1064*10^(-3)</f>
        <v>0.005272067948</v>
      </c>
      <c r="R1064" s="42">
        <f t="shared" ref="R1064:R1074" si="1391">(C1064*D1064*H1064*3.6*10^(-3))*10^(9)</f>
        <v>1647.666071</v>
      </c>
      <c r="S1064" s="42">
        <f t="shared" ref="S1064:S1074" si="1392">(C1064*D1064*I1064*3.6*10^(-3))*10^(9)</f>
        <v>23944.52621</v>
      </c>
      <c r="T1064" s="43">
        <f t="shared" ref="T1064:T1074" si="1393">(C1064*D1064*J1064*3.6*10^(-3))*10^(9)</f>
        <v>76209.7699</v>
      </c>
      <c r="U1064" s="44">
        <f t="shared" ref="U1064:U1074" si="1394">C1064*D1064*10^(-3)*K1064*10^9</f>
        <v>1158.696252</v>
      </c>
      <c r="V1064" s="48">
        <f t="shared" ref="V1064:V1074" si="1395">C1064*D1064*10^(-3)*L1064*10^9</f>
        <v>28967.40631</v>
      </c>
      <c r="W1064" s="49">
        <f t="shared" ref="W1064:W1074" si="1396">C1064*D1064*10^(-3)*M1064*10^9</f>
        <v>86902.21892</v>
      </c>
      <c r="X1064" s="35"/>
      <c r="Y1064" s="12">
        <v>8.7</v>
      </c>
      <c r="Z1064" s="39">
        <f t="shared" ref="Z1064:Z1074" si="1397">C1064*Y1064*E1064*10^(-3)</f>
        <v>2.825638815</v>
      </c>
      <c r="AA1064" s="40">
        <f t="shared" ref="AA1064:AA1074" si="1398">C1064*Y1064*F1064*10^(-3)</f>
        <v>3.131113282</v>
      </c>
      <c r="AB1064" s="41">
        <f t="shared" ref="AB1064:AB1074" si="1399">C1064*Y1064*G1064*10^(-3)</f>
        <v>3.474772056</v>
      </c>
      <c r="AC1064" s="42">
        <f t="shared" ref="AC1064:AC1074" si="1400">(C1064*Y1064*H1064*3.6*10^(-3))*10^(9)</f>
        <v>1085961.728</v>
      </c>
      <c r="AD1064" s="42">
        <f t="shared" ref="AD1064:AD1074" si="1401">(C1064*Y1064*I1064*3.6*10^(-3))*10^(9)</f>
        <v>15781619.55</v>
      </c>
      <c r="AE1064" s="43">
        <f t="shared" ref="AE1064:AE1074" si="1402">(C1064*Y1064*J1064*3.6*10^(-3))*10^(9)</f>
        <v>50229166.53</v>
      </c>
      <c r="AF1064" s="44">
        <f t="shared" ref="AF1064:AF1074" si="1403">C1064*Y1064*10^(-3)*K1064*10^9</f>
        <v>763686.1663</v>
      </c>
      <c r="AG1064" s="48">
        <f t="shared" ref="AG1064:AG1074" si="1404">C1064*Y1064*10^(-3)*L1064*10^9</f>
        <v>19092154.16</v>
      </c>
      <c r="AH1064" s="49">
        <f t="shared" ref="AH1064:AH1074" si="1405">C1064*Y1064*10^(-3)*M1064*10^9</f>
        <v>57276462.47</v>
      </c>
    </row>
    <row r="1065" ht="13.5" customHeight="1">
      <c r="A1065" s="47" t="s">
        <v>118</v>
      </c>
      <c r="B1065" s="51">
        <v>0.049</v>
      </c>
      <c r="C1065" s="12">
        <f t="shared" si="1387"/>
        <v>0.00520225077</v>
      </c>
      <c r="D1065" s="12">
        <v>0.0132</v>
      </c>
      <c r="E1065" s="39">
        <v>657.0</v>
      </c>
      <c r="F1065" s="40">
        <v>702.0</v>
      </c>
      <c r="G1065" s="41">
        <v>866.0</v>
      </c>
      <c r="H1065" s="42">
        <v>0.214</v>
      </c>
      <c r="I1065" s="42">
        <v>0.82</v>
      </c>
      <c r="J1065" s="43">
        <v>2.7439999999999998</v>
      </c>
      <c r="K1065" s="44">
        <v>0.1</v>
      </c>
      <c r="L1065" s="45">
        <v>0.4</v>
      </c>
      <c r="M1065" s="46">
        <v>0.6</v>
      </c>
      <c r="N1065" s="35"/>
      <c r="O1065" s="39">
        <f t="shared" si="1388"/>
        <v>0.00004511599958</v>
      </c>
      <c r="P1065" s="40">
        <f t="shared" si="1389"/>
        <v>0.00004820613653</v>
      </c>
      <c r="Q1065" s="41">
        <f t="shared" si="1390"/>
        <v>0.000059467969</v>
      </c>
      <c r="R1065" s="42">
        <f t="shared" si="1391"/>
        <v>52.90314471</v>
      </c>
      <c r="S1065" s="42">
        <f t="shared" si="1392"/>
        <v>202.7129844</v>
      </c>
      <c r="T1065" s="43">
        <f t="shared" si="1393"/>
        <v>678.3468648</v>
      </c>
      <c r="U1065" s="44">
        <f t="shared" si="1394"/>
        <v>6.866971016</v>
      </c>
      <c r="V1065" s="48">
        <f t="shared" si="1395"/>
        <v>27.46788406</v>
      </c>
      <c r="W1065" s="49">
        <f t="shared" si="1396"/>
        <v>41.2018261</v>
      </c>
      <c r="X1065" s="35"/>
      <c r="Y1065" s="12">
        <v>8.7</v>
      </c>
      <c r="Z1065" s="39">
        <f t="shared" si="1397"/>
        <v>0.02973554517</v>
      </c>
      <c r="AA1065" s="40">
        <f t="shared" si="1398"/>
        <v>0.03177222635</v>
      </c>
      <c r="AB1065" s="41">
        <f t="shared" si="1399"/>
        <v>0.03919479775</v>
      </c>
      <c r="AC1065" s="42">
        <f t="shared" si="1400"/>
        <v>34867.98174</v>
      </c>
      <c r="AD1065" s="42">
        <f t="shared" si="1401"/>
        <v>133606.2852</v>
      </c>
      <c r="AE1065" s="43">
        <f t="shared" si="1402"/>
        <v>447092.2518</v>
      </c>
      <c r="AF1065" s="44">
        <f t="shared" si="1403"/>
        <v>4525.95817</v>
      </c>
      <c r="AG1065" s="48">
        <f t="shared" si="1404"/>
        <v>18103.83268</v>
      </c>
      <c r="AH1065" s="49">
        <f t="shared" si="1405"/>
        <v>27155.74902</v>
      </c>
    </row>
    <row r="1066" ht="13.5" customHeight="1">
      <c r="A1066" s="47" t="s">
        <v>119</v>
      </c>
      <c r="B1066" s="51">
        <v>0.0</v>
      </c>
      <c r="C1066" s="12">
        <f t="shared" si="1387"/>
        <v>0</v>
      </c>
      <c r="D1066" s="12">
        <v>0.0132</v>
      </c>
      <c r="E1066" s="39">
        <v>410.0</v>
      </c>
      <c r="F1066" s="40">
        <v>490.0</v>
      </c>
      <c r="G1066" s="41">
        <v>650.0</v>
      </c>
      <c r="H1066" s="42">
        <v>0.076</v>
      </c>
      <c r="I1066" s="42">
        <v>0.5820000000000001</v>
      </c>
      <c r="J1066" s="43">
        <v>2.794</v>
      </c>
      <c r="K1066" s="44">
        <v>0.1</v>
      </c>
      <c r="L1066" s="45">
        <v>0.2</v>
      </c>
      <c r="M1066" s="46">
        <v>1.0</v>
      </c>
      <c r="N1066" s="35"/>
      <c r="O1066" s="39">
        <f t="shared" si="1388"/>
        <v>0</v>
      </c>
      <c r="P1066" s="40">
        <f t="shared" si="1389"/>
        <v>0</v>
      </c>
      <c r="Q1066" s="41">
        <f t="shared" si="1390"/>
        <v>0</v>
      </c>
      <c r="R1066" s="42">
        <f t="shared" si="1391"/>
        <v>0</v>
      </c>
      <c r="S1066" s="42">
        <f t="shared" si="1392"/>
        <v>0</v>
      </c>
      <c r="T1066" s="43">
        <f t="shared" si="1393"/>
        <v>0</v>
      </c>
      <c r="U1066" s="44">
        <f t="shared" si="1394"/>
        <v>0</v>
      </c>
      <c r="V1066" s="48">
        <f t="shared" si="1395"/>
        <v>0</v>
      </c>
      <c r="W1066" s="49">
        <f t="shared" si="1396"/>
        <v>0</v>
      </c>
      <c r="X1066" s="35"/>
      <c r="Y1066" s="12">
        <v>8.7</v>
      </c>
      <c r="Z1066" s="39">
        <f t="shared" si="1397"/>
        <v>0</v>
      </c>
      <c r="AA1066" s="40">
        <f t="shared" si="1398"/>
        <v>0</v>
      </c>
      <c r="AB1066" s="41">
        <f t="shared" si="1399"/>
        <v>0</v>
      </c>
      <c r="AC1066" s="42">
        <f t="shared" si="1400"/>
        <v>0</v>
      </c>
      <c r="AD1066" s="42">
        <f t="shared" si="1401"/>
        <v>0</v>
      </c>
      <c r="AE1066" s="43">
        <f t="shared" si="1402"/>
        <v>0</v>
      </c>
      <c r="AF1066" s="44">
        <f t="shared" si="1403"/>
        <v>0</v>
      </c>
      <c r="AG1066" s="48">
        <f t="shared" si="1404"/>
        <v>0</v>
      </c>
      <c r="AH1066" s="49">
        <f t="shared" si="1405"/>
        <v>0</v>
      </c>
    </row>
    <row r="1067" ht="13.5" customHeight="1">
      <c r="A1067" s="47" t="s">
        <v>120</v>
      </c>
      <c r="B1067" s="51">
        <v>0.0</v>
      </c>
      <c r="C1067" s="12">
        <f t="shared" si="1387"/>
        <v>0</v>
      </c>
      <c r="D1067" s="12">
        <v>0.0132</v>
      </c>
      <c r="E1067" s="39">
        <v>3.7</v>
      </c>
      <c r="F1067" s="40">
        <v>12.0</v>
      </c>
      <c r="G1067" s="41">
        <v>110.0</v>
      </c>
      <c r="H1067" s="42">
        <v>0.018</v>
      </c>
      <c r="I1067" s="42">
        <v>0.2478118532</v>
      </c>
      <c r="J1067" s="43">
        <v>3.004</v>
      </c>
      <c r="K1067" s="44">
        <v>0.1</v>
      </c>
      <c r="L1067" s="45">
        <v>0.1</v>
      </c>
      <c r="M1067" s="46">
        <v>1.0</v>
      </c>
      <c r="N1067" s="35"/>
      <c r="O1067" s="39">
        <f t="shared" si="1388"/>
        <v>0</v>
      </c>
      <c r="P1067" s="40">
        <f t="shared" si="1389"/>
        <v>0</v>
      </c>
      <c r="Q1067" s="41">
        <f t="shared" si="1390"/>
        <v>0</v>
      </c>
      <c r="R1067" s="42">
        <f t="shared" si="1391"/>
        <v>0</v>
      </c>
      <c r="S1067" s="42">
        <f t="shared" si="1392"/>
        <v>0</v>
      </c>
      <c r="T1067" s="43">
        <f t="shared" si="1393"/>
        <v>0</v>
      </c>
      <c r="U1067" s="44">
        <f t="shared" si="1394"/>
        <v>0</v>
      </c>
      <c r="V1067" s="48">
        <f t="shared" si="1395"/>
        <v>0</v>
      </c>
      <c r="W1067" s="49">
        <f t="shared" si="1396"/>
        <v>0</v>
      </c>
      <c r="X1067" s="35"/>
      <c r="Y1067" s="12">
        <v>8.7</v>
      </c>
      <c r="Z1067" s="39">
        <f t="shared" si="1397"/>
        <v>0</v>
      </c>
      <c r="AA1067" s="40">
        <f t="shared" si="1398"/>
        <v>0</v>
      </c>
      <c r="AB1067" s="41">
        <f t="shared" si="1399"/>
        <v>0</v>
      </c>
      <c r="AC1067" s="42">
        <f t="shared" si="1400"/>
        <v>0</v>
      </c>
      <c r="AD1067" s="42">
        <f t="shared" si="1401"/>
        <v>0</v>
      </c>
      <c r="AE1067" s="43">
        <f t="shared" si="1402"/>
        <v>0</v>
      </c>
      <c r="AF1067" s="44">
        <f t="shared" si="1403"/>
        <v>0</v>
      </c>
      <c r="AG1067" s="48">
        <f t="shared" si="1404"/>
        <v>0</v>
      </c>
      <c r="AH1067" s="49">
        <f t="shared" si="1405"/>
        <v>0</v>
      </c>
    </row>
    <row r="1068" ht="13.5" customHeight="1">
      <c r="A1068" s="47" t="s">
        <v>121</v>
      </c>
      <c r="B1068" s="51">
        <v>5.049</v>
      </c>
      <c r="C1068" s="12">
        <f t="shared" si="1387"/>
        <v>0.536044166</v>
      </c>
      <c r="D1068" s="12">
        <v>0.0132</v>
      </c>
      <c r="E1068" s="39">
        <v>1.0</v>
      </c>
      <c r="F1068" s="40">
        <v>24.0</v>
      </c>
      <c r="G1068" s="41">
        <v>2200.0</v>
      </c>
      <c r="H1068" s="42">
        <v>0.3</v>
      </c>
      <c r="I1068" s="42">
        <v>9.305266939500001</v>
      </c>
      <c r="J1068" s="43">
        <v>851.554</v>
      </c>
      <c r="K1068" s="44">
        <v>3.3</v>
      </c>
      <c r="L1068" s="48">
        <v>10.0</v>
      </c>
      <c r="M1068" s="49">
        <v>16.9</v>
      </c>
      <c r="N1068" s="35"/>
      <c r="O1068" s="39">
        <f t="shared" si="1388"/>
        <v>0.000007075782992</v>
      </c>
      <c r="P1068" s="40">
        <f t="shared" si="1389"/>
        <v>0.0001698187918</v>
      </c>
      <c r="Q1068" s="41">
        <f t="shared" si="1390"/>
        <v>0.01556672258</v>
      </c>
      <c r="R1068" s="42">
        <f t="shared" si="1391"/>
        <v>7641.845631</v>
      </c>
      <c r="S1068" s="42">
        <f t="shared" si="1392"/>
        <v>237031.3784</v>
      </c>
      <c r="T1068" s="43">
        <f t="shared" si="1393"/>
        <v>21691480.72</v>
      </c>
      <c r="U1068" s="44">
        <f t="shared" si="1394"/>
        <v>23350.08387</v>
      </c>
      <c r="V1068" s="48">
        <f t="shared" si="1395"/>
        <v>70757.82992</v>
      </c>
      <c r="W1068" s="49">
        <f t="shared" si="1396"/>
        <v>119580.7326</v>
      </c>
      <c r="X1068" s="35"/>
      <c r="Y1068" s="12">
        <v>8.7</v>
      </c>
      <c r="Z1068" s="39">
        <f t="shared" si="1397"/>
        <v>0.004663584245</v>
      </c>
      <c r="AA1068" s="40">
        <f t="shared" si="1398"/>
        <v>0.1119260219</v>
      </c>
      <c r="AB1068" s="41">
        <f t="shared" si="1399"/>
        <v>10.25988534</v>
      </c>
      <c r="AC1068" s="42">
        <f t="shared" si="1400"/>
        <v>5036670.984</v>
      </c>
      <c r="AD1068" s="42">
        <f t="shared" si="1401"/>
        <v>156225226.6</v>
      </c>
      <c r="AE1068" s="43">
        <f t="shared" si="1402"/>
        <v>14296657744</v>
      </c>
      <c r="AF1068" s="44">
        <f t="shared" si="1403"/>
        <v>15389828.01</v>
      </c>
      <c r="AG1068" s="48">
        <f t="shared" si="1404"/>
        <v>46635842.45</v>
      </c>
      <c r="AH1068" s="49">
        <f t="shared" si="1405"/>
        <v>78814573.73</v>
      </c>
    </row>
    <row r="1069" ht="13.5" customHeight="1">
      <c r="A1069" s="47" t="s">
        <v>122</v>
      </c>
      <c r="B1069" s="51">
        <v>0.187</v>
      </c>
      <c r="C1069" s="12">
        <f t="shared" si="1387"/>
        <v>0.01985348763</v>
      </c>
      <c r="D1069" s="12">
        <v>0.0132</v>
      </c>
      <c r="E1069" s="39">
        <v>130.0</v>
      </c>
      <c r="F1069" s="40">
        <v>230.0</v>
      </c>
      <c r="G1069" s="50">
        <v>420.0</v>
      </c>
      <c r="H1069" s="42">
        <v>20.0</v>
      </c>
      <c r="I1069" s="42">
        <v>35.2904137931</v>
      </c>
      <c r="J1069" s="43">
        <v>65.554</v>
      </c>
      <c r="K1069" s="44">
        <v>13.0</v>
      </c>
      <c r="L1069" s="48">
        <v>500.0</v>
      </c>
      <c r="M1069" s="49">
        <v>810.0</v>
      </c>
      <c r="N1069" s="35"/>
      <c r="O1069" s="39">
        <f t="shared" si="1388"/>
        <v>0.00003406858478</v>
      </c>
      <c r="P1069" s="40">
        <f t="shared" si="1389"/>
        <v>0.00006027518845</v>
      </c>
      <c r="Q1069" s="41">
        <f t="shared" si="1390"/>
        <v>0.0001100677354</v>
      </c>
      <c r="R1069" s="42">
        <f t="shared" si="1391"/>
        <v>18868.75464</v>
      </c>
      <c r="S1069" s="42">
        <f t="shared" si="1392"/>
        <v>33294.30796</v>
      </c>
      <c r="T1069" s="43">
        <f t="shared" si="1393"/>
        <v>61846.1171</v>
      </c>
      <c r="U1069" s="44">
        <f t="shared" si="1394"/>
        <v>3406.858478</v>
      </c>
      <c r="V1069" s="48">
        <f t="shared" si="1395"/>
        <v>131033.0184</v>
      </c>
      <c r="W1069" s="49">
        <f t="shared" si="1396"/>
        <v>212273.4898</v>
      </c>
      <c r="X1069" s="35"/>
      <c r="Y1069" s="12">
        <v>8.7</v>
      </c>
      <c r="Z1069" s="39">
        <f t="shared" si="1397"/>
        <v>0.02245429451</v>
      </c>
      <c r="AA1069" s="40">
        <f t="shared" si="1398"/>
        <v>0.03972682875</v>
      </c>
      <c r="AB1069" s="41">
        <f t="shared" si="1399"/>
        <v>0.07254464381</v>
      </c>
      <c r="AC1069" s="42">
        <f t="shared" si="1400"/>
        <v>12436224.65</v>
      </c>
      <c r="AD1069" s="42">
        <f t="shared" si="1401"/>
        <v>21943975.7</v>
      </c>
      <c r="AE1069" s="43">
        <f t="shared" si="1402"/>
        <v>40762213.54</v>
      </c>
      <c r="AF1069" s="44">
        <f t="shared" si="1403"/>
        <v>2245429.451</v>
      </c>
      <c r="AG1069" s="48">
        <f t="shared" si="1404"/>
        <v>86362671.2</v>
      </c>
      <c r="AH1069" s="49">
        <f t="shared" si="1405"/>
        <v>139907527.3</v>
      </c>
    </row>
    <row r="1070" ht="13.5" customHeight="1">
      <c r="A1070" s="32" t="s">
        <v>123</v>
      </c>
      <c r="B1070" s="51">
        <v>0.0</v>
      </c>
      <c r="C1070" s="12">
        <f t="shared" si="1387"/>
        <v>0</v>
      </c>
      <c r="D1070" s="12">
        <v>0.0132</v>
      </c>
      <c r="E1070" s="39">
        <v>7.0</v>
      </c>
      <c r="F1070" s="40">
        <v>11.0</v>
      </c>
      <c r="G1070" s="41">
        <v>56.0</v>
      </c>
      <c r="H1070" s="42">
        <v>2.0E-4</v>
      </c>
      <c r="I1070" s="42">
        <v>0.11828163270000001</v>
      </c>
      <c r="J1070" s="43">
        <v>1.5552000000000001</v>
      </c>
      <c r="K1070" s="44">
        <v>0.3</v>
      </c>
      <c r="L1070" s="48">
        <v>1.0</v>
      </c>
      <c r="M1070" s="49">
        <v>1.3</v>
      </c>
      <c r="N1070" s="35"/>
      <c r="O1070" s="39">
        <f t="shared" si="1388"/>
        <v>0</v>
      </c>
      <c r="P1070" s="40">
        <f t="shared" si="1389"/>
        <v>0</v>
      </c>
      <c r="Q1070" s="41">
        <f t="shared" si="1390"/>
        <v>0</v>
      </c>
      <c r="R1070" s="42">
        <f t="shared" si="1391"/>
        <v>0</v>
      </c>
      <c r="S1070" s="42">
        <f t="shared" si="1392"/>
        <v>0</v>
      </c>
      <c r="T1070" s="43">
        <f t="shared" si="1393"/>
        <v>0</v>
      </c>
      <c r="U1070" s="44">
        <f t="shared" si="1394"/>
        <v>0</v>
      </c>
      <c r="V1070" s="48">
        <f t="shared" si="1395"/>
        <v>0</v>
      </c>
      <c r="W1070" s="49">
        <f t="shared" si="1396"/>
        <v>0</v>
      </c>
      <c r="X1070" s="35"/>
      <c r="Y1070" s="12">
        <v>8.7</v>
      </c>
      <c r="Z1070" s="39">
        <f t="shared" si="1397"/>
        <v>0</v>
      </c>
      <c r="AA1070" s="40">
        <f t="shared" si="1398"/>
        <v>0</v>
      </c>
      <c r="AB1070" s="41">
        <f t="shared" si="1399"/>
        <v>0</v>
      </c>
      <c r="AC1070" s="42">
        <f t="shared" si="1400"/>
        <v>0</v>
      </c>
      <c r="AD1070" s="42">
        <f t="shared" si="1401"/>
        <v>0</v>
      </c>
      <c r="AE1070" s="43">
        <f t="shared" si="1402"/>
        <v>0</v>
      </c>
      <c r="AF1070" s="44">
        <f t="shared" si="1403"/>
        <v>0</v>
      </c>
      <c r="AG1070" s="48">
        <f t="shared" si="1404"/>
        <v>0</v>
      </c>
      <c r="AH1070" s="49">
        <f t="shared" si="1405"/>
        <v>0</v>
      </c>
    </row>
    <row r="1071" ht="13.5" customHeight="1">
      <c r="A1071" s="32" t="s">
        <v>124</v>
      </c>
      <c r="B1071" s="51">
        <v>0.0</v>
      </c>
      <c r="C1071" s="12">
        <f t="shared" si="1387"/>
        <v>0</v>
      </c>
      <c r="D1071" s="12">
        <v>0.0132</v>
      </c>
      <c r="E1071" s="39">
        <v>8.0</v>
      </c>
      <c r="F1071" s="40">
        <v>12.0</v>
      </c>
      <c r="G1071" s="41">
        <v>35.0</v>
      </c>
      <c r="H1071" s="42">
        <v>2.0E-4</v>
      </c>
      <c r="I1071" s="42">
        <v>0.11834814810000001</v>
      </c>
      <c r="J1071" s="43">
        <v>1.5552000000000001</v>
      </c>
      <c r="K1071" s="44">
        <v>0.3</v>
      </c>
      <c r="L1071" s="48">
        <v>1.0</v>
      </c>
      <c r="M1071" s="49">
        <v>1.3</v>
      </c>
      <c r="N1071" s="35"/>
      <c r="O1071" s="39">
        <f t="shared" si="1388"/>
        <v>0</v>
      </c>
      <c r="P1071" s="40">
        <f t="shared" si="1389"/>
        <v>0</v>
      </c>
      <c r="Q1071" s="41">
        <f t="shared" si="1390"/>
        <v>0</v>
      </c>
      <c r="R1071" s="42">
        <f t="shared" si="1391"/>
        <v>0</v>
      </c>
      <c r="S1071" s="42">
        <f t="shared" si="1392"/>
        <v>0</v>
      </c>
      <c r="T1071" s="43">
        <f t="shared" si="1393"/>
        <v>0</v>
      </c>
      <c r="U1071" s="44">
        <f t="shared" si="1394"/>
        <v>0</v>
      </c>
      <c r="V1071" s="48">
        <f t="shared" si="1395"/>
        <v>0</v>
      </c>
      <c r="W1071" s="49">
        <f t="shared" si="1396"/>
        <v>0</v>
      </c>
      <c r="X1071" s="35"/>
      <c r="Y1071" s="12">
        <v>8.7</v>
      </c>
      <c r="Z1071" s="39">
        <f t="shared" si="1397"/>
        <v>0</v>
      </c>
      <c r="AA1071" s="40">
        <f t="shared" si="1398"/>
        <v>0</v>
      </c>
      <c r="AB1071" s="41">
        <f t="shared" si="1399"/>
        <v>0</v>
      </c>
      <c r="AC1071" s="42">
        <f t="shared" si="1400"/>
        <v>0</v>
      </c>
      <c r="AD1071" s="42">
        <f t="shared" si="1401"/>
        <v>0</v>
      </c>
      <c r="AE1071" s="43">
        <f t="shared" si="1402"/>
        <v>0</v>
      </c>
      <c r="AF1071" s="44">
        <f t="shared" si="1403"/>
        <v>0</v>
      </c>
      <c r="AG1071" s="48">
        <f t="shared" si="1404"/>
        <v>0</v>
      </c>
      <c r="AH1071" s="49">
        <f t="shared" si="1405"/>
        <v>0</v>
      </c>
    </row>
    <row r="1072" ht="13.5" customHeight="1">
      <c r="A1072" s="32" t="s">
        <v>125</v>
      </c>
      <c r="B1072" s="51">
        <v>0.0</v>
      </c>
      <c r="C1072" s="12">
        <f t="shared" si="1387"/>
        <v>0</v>
      </c>
      <c r="D1072" s="12">
        <v>0.0132</v>
      </c>
      <c r="E1072" s="39">
        <v>18.0</v>
      </c>
      <c r="F1072" s="40">
        <v>48.0</v>
      </c>
      <c r="G1072" s="41">
        <v>180.0</v>
      </c>
      <c r="H1072" s="42">
        <v>0.0064</v>
      </c>
      <c r="I1072" s="42">
        <v>0.17932592590000002</v>
      </c>
      <c r="J1072" s="43">
        <v>1.857</v>
      </c>
      <c r="K1072" s="44">
        <v>0.3</v>
      </c>
      <c r="L1072" s="45">
        <v>10.0</v>
      </c>
      <c r="M1072" s="46">
        <v>15.0</v>
      </c>
      <c r="N1072" s="35"/>
      <c r="O1072" s="39">
        <f t="shared" si="1388"/>
        <v>0</v>
      </c>
      <c r="P1072" s="40">
        <f t="shared" si="1389"/>
        <v>0</v>
      </c>
      <c r="Q1072" s="41">
        <f t="shared" si="1390"/>
        <v>0</v>
      </c>
      <c r="R1072" s="42">
        <f t="shared" si="1391"/>
        <v>0</v>
      </c>
      <c r="S1072" s="42">
        <f t="shared" si="1392"/>
        <v>0</v>
      </c>
      <c r="T1072" s="43">
        <f t="shared" si="1393"/>
        <v>0</v>
      </c>
      <c r="U1072" s="44">
        <f t="shared" si="1394"/>
        <v>0</v>
      </c>
      <c r="V1072" s="48">
        <f t="shared" si="1395"/>
        <v>0</v>
      </c>
      <c r="W1072" s="49">
        <f t="shared" si="1396"/>
        <v>0</v>
      </c>
      <c r="X1072" s="35"/>
      <c r="Y1072" s="12">
        <v>8.7</v>
      </c>
      <c r="Z1072" s="39">
        <f t="shared" si="1397"/>
        <v>0</v>
      </c>
      <c r="AA1072" s="40">
        <f t="shared" si="1398"/>
        <v>0</v>
      </c>
      <c r="AB1072" s="41">
        <f t="shared" si="1399"/>
        <v>0</v>
      </c>
      <c r="AC1072" s="42">
        <f t="shared" si="1400"/>
        <v>0</v>
      </c>
      <c r="AD1072" s="42">
        <f t="shared" si="1401"/>
        <v>0</v>
      </c>
      <c r="AE1072" s="43">
        <f t="shared" si="1402"/>
        <v>0</v>
      </c>
      <c r="AF1072" s="44">
        <f t="shared" si="1403"/>
        <v>0</v>
      </c>
      <c r="AG1072" s="48">
        <f t="shared" si="1404"/>
        <v>0</v>
      </c>
      <c r="AH1072" s="49">
        <f t="shared" si="1405"/>
        <v>0</v>
      </c>
    </row>
    <row r="1073" ht="13.5" customHeight="1">
      <c r="A1073" s="32" t="s">
        <v>126</v>
      </c>
      <c r="B1073" s="51">
        <v>0.0</v>
      </c>
      <c r="C1073" s="12">
        <f t="shared" si="1387"/>
        <v>0</v>
      </c>
      <c r="D1073" s="12">
        <v>0.0132</v>
      </c>
      <c r="E1073" s="39">
        <v>6.0</v>
      </c>
      <c r="F1073" s="40">
        <v>38.0</v>
      </c>
      <c r="G1073" s="41">
        <v>79.0</v>
      </c>
      <c r="H1073" s="42">
        <v>0.0073</v>
      </c>
      <c r="I1073" s="42">
        <v>0.4548123288</v>
      </c>
      <c r="J1073" s="43">
        <v>2.313</v>
      </c>
      <c r="K1073" s="44">
        <v>0.3</v>
      </c>
      <c r="L1073" s="45">
        <v>2.5</v>
      </c>
      <c r="M1073" s="46">
        <v>5.1</v>
      </c>
      <c r="N1073" s="35"/>
      <c r="O1073" s="39">
        <f t="shared" si="1388"/>
        <v>0</v>
      </c>
      <c r="P1073" s="40">
        <f t="shared" si="1389"/>
        <v>0</v>
      </c>
      <c r="Q1073" s="41">
        <f t="shared" si="1390"/>
        <v>0</v>
      </c>
      <c r="R1073" s="42">
        <f t="shared" si="1391"/>
        <v>0</v>
      </c>
      <c r="S1073" s="42">
        <f t="shared" si="1392"/>
        <v>0</v>
      </c>
      <c r="T1073" s="43">
        <f t="shared" si="1393"/>
        <v>0</v>
      </c>
      <c r="U1073" s="44">
        <f t="shared" si="1394"/>
        <v>0</v>
      </c>
      <c r="V1073" s="48">
        <f t="shared" si="1395"/>
        <v>0</v>
      </c>
      <c r="W1073" s="49">
        <f t="shared" si="1396"/>
        <v>0</v>
      </c>
      <c r="X1073" s="35"/>
      <c r="Y1073" s="12">
        <v>8.7</v>
      </c>
      <c r="Z1073" s="39">
        <f t="shared" si="1397"/>
        <v>0</v>
      </c>
      <c r="AA1073" s="40">
        <f t="shared" si="1398"/>
        <v>0</v>
      </c>
      <c r="AB1073" s="41">
        <f t="shared" si="1399"/>
        <v>0</v>
      </c>
      <c r="AC1073" s="42">
        <f t="shared" si="1400"/>
        <v>0</v>
      </c>
      <c r="AD1073" s="42">
        <f t="shared" si="1401"/>
        <v>0</v>
      </c>
      <c r="AE1073" s="43">
        <f t="shared" si="1402"/>
        <v>0</v>
      </c>
      <c r="AF1073" s="44">
        <f t="shared" si="1403"/>
        <v>0</v>
      </c>
      <c r="AG1073" s="48">
        <f t="shared" si="1404"/>
        <v>0</v>
      </c>
      <c r="AH1073" s="49">
        <f t="shared" si="1405"/>
        <v>0</v>
      </c>
    </row>
    <row r="1074" ht="13.5" customHeight="1">
      <c r="A1074" s="32" t="s">
        <v>127</v>
      </c>
      <c r="B1074" s="51">
        <v>0.0</v>
      </c>
      <c r="C1074" s="12">
        <f t="shared" si="1387"/>
        <v>0</v>
      </c>
      <c r="D1074" s="12">
        <v>0.0132</v>
      </c>
      <c r="E1074" s="52">
        <v>8.8</v>
      </c>
      <c r="F1074" s="53">
        <v>27.0</v>
      </c>
      <c r="G1074" s="54">
        <v>63.0</v>
      </c>
      <c r="H1074" s="55">
        <v>0.118</v>
      </c>
      <c r="I1074" s="55">
        <v>0.9284059041</v>
      </c>
      <c r="J1074" s="56">
        <v>3.734</v>
      </c>
      <c r="K1074" s="57">
        <v>7.8</v>
      </c>
      <c r="L1074" s="58">
        <v>15.0</v>
      </c>
      <c r="M1074" s="59">
        <v>19.3</v>
      </c>
      <c r="N1074" s="35"/>
      <c r="O1074" s="39">
        <f t="shared" si="1388"/>
        <v>0</v>
      </c>
      <c r="P1074" s="40">
        <f t="shared" si="1389"/>
        <v>0</v>
      </c>
      <c r="Q1074" s="41">
        <f t="shared" si="1390"/>
        <v>0</v>
      </c>
      <c r="R1074" s="42">
        <f t="shared" si="1391"/>
        <v>0</v>
      </c>
      <c r="S1074" s="42">
        <f t="shared" si="1392"/>
        <v>0</v>
      </c>
      <c r="T1074" s="43">
        <f t="shared" si="1393"/>
        <v>0</v>
      </c>
      <c r="U1074" s="44">
        <f t="shared" si="1394"/>
        <v>0</v>
      </c>
      <c r="V1074" s="48">
        <f t="shared" si="1395"/>
        <v>0</v>
      </c>
      <c r="W1074" s="49">
        <f t="shared" si="1396"/>
        <v>0</v>
      </c>
      <c r="X1074" s="35"/>
      <c r="Y1074" s="12">
        <v>8.7</v>
      </c>
      <c r="Z1074" s="39">
        <f t="shared" si="1397"/>
        <v>0</v>
      </c>
      <c r="AA1074" s="40">
        <f t="shared" si="1398"/>
        <v>0</v>
      </c>
      <c r="AB1074" s="41">
        <f t="shared" si="1399"/>
        <v>0</v>
      </c>
      <c r="AC1074" s="42">
        <f t="shared" si="1400"/>
        <v>0</v>
      </c>
      <c r="AD1074" s="42">
        <f t="shared" si="1401"/>
        <v>0</v>
      </c>
      <c r="AE1074" s="43">
        <f t="shared" si="1402"/>
        <v>0</v>
      </c>
      <c r="AF1074" s="44">
        <f t="shared" si="1403"/>
        <v>0</v>
      </c>
      <c r="AG1074" s="48">
        <f t="shared" si="1404"/>
        <v>0</v>
      </c>
      <c r="AH1074" s="49">
        <f t="shared" si="1405"/>
        <v>0</v>
      </c>
    </row>
    <row r="1075" ht="13.5" customHeight="1">
      <c r="A1075" s="60" t="s">
        <v>90</v>
      </c>
      <c r="B1075" s="61">
        <f>SUM(B1064:B1074)</f>
        <v>9.419</v>
      </c>
      <c r="C1075" s="60"/>
      <c r="D1075" s="60"/>
      <c r="E1075" s="60"/>
      <c r="F1075" s="60"/>
      <c r="G1075" s="60"/>
      <c r="H1075" s="60"/>
      <c r="I1075" s="60"/>
      <c r="J1075" s="60"/>
      <c r="K1075" s="60"/>
      <c r="L1075" s="60"/>
      <c r="M1075" s="60"/>
      <c r="N1075" s="60"/>
      <c r="O1075" s="61">
        <f t="shared" ref="O1075:W1075" si="1406">SUM(O1064:O1074)</f>
        <v>0.004373436501</v>
      </c>
      <c r="P1075" s="61">
        <f t="shared" si="1406"/>
        <v>0.005028954751</v>
      </c>
      <c r="Q1075" s="61">
        <f t="shared" si="1406"/>
        <v>0.02100832623</v>
      </c>
      <c r="R1075" s="61">
        <f t="shared" si="1406"/>
        <v>28211.16949</v>
      </c>
      <c r="S1075" s="61">
        <f t="shared" si="1406"/>
        <v>294472.9255</v>
      </c>
      <c r="T1075" s="61">
        <f t="shared" si="1406"/>
        <v>21830214.95</v>
      </c>
      <c r="U1075" s="61">
        <f t="shared" si="1406"/>
        <v>27922.50557</v>
      </c>
      <c r="V1075" s="61">
        <f t="shared" si="1406"/>
        <v>230785.7225</v>
      </c>
      <c r="W1075" s="61">
        <f t="shared" si="1406"/>
        <v>418797.6431</v>
      </c>
      <c r="X1075" s="60"/>
      <c r="Y1075" s="12"/>
      <c r="Z1075" s="61">
        <f t="shared" ref="Z1075:AH1075" si="1407">SUM(Z1064:Z1074)</f>
        <v>2.882492239</v>
      </c>
      <c r="AA1075" s="61">
        <f t="shared" si="1407"/>
        <v>3.314538359</v>
      </c>
      <c r="AB1075" s="61">
        <f t="shared" si="1407"/>
        <v>13.84639684</v>
      </c>
      <c r="AC1075" s="61">
        <f t="shared" si="1407"/>
        <v>18593725.35</v>
      </c>
      <c r="AD1075" s="61">
        <f t="shared" si="1407"/>
        <v>194084428.2</v>
      </c>
      <c r="AE1075" s="61">
        <f t="shared" si="1407"/>
        <v>14388096217</v>
      </c>
      <c r="AF1075" s="61">
        <f t="shared" si="1407"/>
        <v>18403469.58</v>
      </c>
      <c r="AG1075" s="61">
        <f t="shared" si="1407"/>
        <v>152108771.6</v>
      </c>
      <c r="AH1075" s="61">
        <f t="shared" si="1407"/>
        <v>276025719.3</v>
      </c>
    </row>
    <row r="1076" ht="13.5" customHeight="1">
      <c r="A1076" s="35"/>
      <c r="B1076" s="51"/>
      <c r="C1076" s="35"/>
      <c r="D1076" s="35"/>
      <c r="E1076" s="35"/>
      <c r="F1076" s="35"/>
      <c r="G1076" s="35"/>
      <c r="H1076" s="35"/>
      <c r="I1076" s="35"/>
      <c r="J1076" s="35"/>
      <c r="K1076" s="35"/>
      <c r="L1076" s="35"/>
      <c r="M1076" s="35"/>
      <c r="N1076" s="35"/>
      <c r="O1076" s="35"/>
      <c r="P1076" s="35"/>
      <c r="Q1076" s="35"/>
      <c r="R1076" s="35"/>
      <c r="S1076" s="35"/>
      <c r="T1076" s="35"/>
      <c r="U1076" s="35"/>
      <c r="V1076" s="35"/>
      <c r="W1076" s="35"/>
      <c r="X1076" s="35"/>
      <c r="Y1076" s="35"/>
      <c r="Z1076" s="35"/>
      <c r="AA1076" s="35"/>
      <c r="AB1076" s="35"/>
      <c r="AC1076" s="35"/>
      <c r="AD1076" s="35"/>
      <c r="AE1076" s="35"/>
      <c r="AF1076" s="35"/>
      <c r="AG1076" s="35"/>
      <c r="AH1076" s="35"/>
    </row>
    <row r="1077" ht="13.5" customHeight="1">
      <c r="A1077" s="64" t="s">
        <v>82</v>
      </c>
      <c r="B1077" s="35"/>
      <c r="C1077" s="12"/>
      <c r="D1077" s="12"/>
      <c r="E1077" s="35"/>
      <c r="F1077" s="35"/>
      <c r="G1077" s="35"/>
      <c r="H1077" s="35"/>
      <c r="I1077" s="35"/>
      <c r="J1077" s="35"/>
      <c r="K1077" s="35"/>
      <c r="L1077" s="35"/>
      <c r="M1077" s="35"/>
      <c r="N1077" s="35"/>
      <c r="O1077" s="35"/>
      <c r="P1077" s="35"/>
      <c r="Q1077" s="35"/>
      <c r="R1077" s="35"/>
      <c r="S1077" s="35"/>
      <c r="T1077" s="35"/>
      <c r="U1077" s="35"/>
      <c r="V1077" s="35"/>
      <c r="W1077" s="35"/>
      <c r="X1077" s="35"/>
      <c r="Y1077" s="35"/>
      <c r="Z1077" s="35"/>
      <c r="AA1077" s="35"/>
      <c r="AB1077" s="35"/>
      <c r="AC1077" s="35"/>
      <c r="AD1077" s="35"/>
      <c r="AE1077" s="35"/>
      <c r="AF1077" s="35"/>
      <c r="AG1077" s="35"/>
      <c r="AH1077" s="35"/>
    </row>
    <row r="1078" ht="13.5" customHeight="1">
      <c r="A1078" s="12" t="s">
        <v>105</v>
      </c>
      <c r="C1078" s="12"/>
      <c r="D1078" s="12"/>
      <c r="E1078" s="36" t="s">
        <v>129</v>
      </c>
      <c r="F1078" s="3"/>
      <c r="G1078" s="4"/>
      <c r="H1078" s="37" t="s">
        <v>130</v>
      </c>
      <c r="I1078" s="3"/>
      <c r="J1078" s="4"/>
      <c r="K1078" s="38" t="s">
        <v>131</v>
      </c>
      <c r="L1078" s="3"/>
      <c r="M1078" s="4"/>
      <c r="N1078" s="35"/>
      <c r="O1078" s="36" t="s">
        <v>110</v>
      </c>
      <c r="P1078" s="3"/>
      <c r="Q1078" s="4"/>
      <c r="R1078" s="37" t="s">
        <v>111</v>
      </c>
      <c r="S1078" s="3"/>
      <c r="T1078" s="4"/>
      <c r="U1078" s="38" t="s">
        <v>112</v>
      </c>
      <c r="V1078" s="3"/>
      <c r="W1078" s="4"/>
      <c r="X1078" s="35"/>
      <c r="Y1078" s="35"/>
      <c r="Z1078" s="36" t="s">
        <v>110</v>
      </c>
      <c r="AA1078" s="3"/>
      <c r="AB1078" s="4"/>
      <c r="AC1078" s="37" t="s">
        <v>111</v>
      </c>
      <c r="AD1078" s="3"/>
      <c r="AE1078" s="4"/>
      <c r="AF1078" s="38" t="s">
        <v>112</v>
      </c>
      <c r="AG1078" s="3"/>
      <c r="AH1078" s="4"/>
    </row>
    <row r="1079" ht="13.5" customHeight="1">
      <c r="A1079" s="12" t="s">
        <v>94</v>
      </c>
      <c r="B1079" s="12" t="s">
        <v>114</v>
      </c>
      <c r="C1079" s="12" t="s">
        <v>115</v>
      </c>
      <c r="D1079" s="12"/>
      <c r="E1079" s="39" t="s">
        <v>12</v>
      </c>
      <c r="F1079" s="40" t="s">
        <v>13</v>
      </c>
      <c r="G1079" s="41" t="s">
        <v>14</v>
      </c>
      <c r="H1079" s="42" t="s">
        <v>12</v>
      </c>
      <c r="I1079" s="42" t="s">
        <v>13</v>
      </c>
      <c r="J1079" s="43" t="s">
        <v>14</v>
      </c>
      <c r="K1079" s="44" t="s">
        <v>12</v>
      </c>
      <c r="L1079" s="45" t="s">
        <v>116</v>
      </c>
      <c r="M1079" s="46" t="s">
        <v>14</v>
      </c>
      <c r="N1079" s="35"/>
      <c r="O1079" s="39" t="s">
        <v>12</v>
      </c>
      <c r="P1079" s="40" t="s">
        <v>13</v>
      </c>
      <c r="Q1079" s="41" t="s">
        <v>14</v>
      </c>
      <c r="R1079" s="42" t="s">
        <v>12</v>
      </c>
      <c r="S1079" s="42" t="s">
        <v>13</v>
      </c>
      <c r="T1079" s="43" t="s">
        <v>14</v>
      </c>
      <c r="U1079" s="44" t="s">
        <v>12</v>
      </c>
      <c r="V1079" s="45" t="s">
        <v>116</v>
      </c>
      <c r="W1079" s="46" t="s">
        <v>14</v>
      </c>
      <c r="X1079" s="35"/>
      <c r="Y1079" s="35"/>
      <c r="Z1079" s="39" t="s">
        <v>12</v>
      </c>
      <c r="AA1079" s="40" t="s">
        <v>13</v>
      </c>
      <c r="AB1079" s="41" t="s">
        <v>14</v>
      </c>
      <c r="AC1079" s="42" t="s">
        <v>12</v>
      </c>
      <c r="AD1079" s="42" t="s">
        <v>13</v>
      </c>
      <c r="AE1079" s="43" t="s">
        <v>14</v>
      </c>
      <c r="AF1079" s="44" t="s">
        <v>12</v>
      </c>
      <c r="AG1079" s="45" t="s">
        <v>116</v>
      </c>
      <c r="AH1079" s="46" t="s">
        <v>14</v>
      </c>
    </row>
    <row r="1080" ht="13.5" customHeight="1">
      <c r="A1080" s="47" t="s">
        <v>117</v>
      </c>
      <c r="B1080" s="51">
        <v>0.0</v>
      </c>
      <c r="C1080" s="12">
        <f t="shared" ref="C1080:C1090" si="1408">B1080/$B$1091</f>
        <v>0</v>
      </c>
      <c r="D1080" s="12">
        <v>0.0132</v>
      </c>
      <c r="E1080" s="39">
        <v>740.0</v>
      </c>
      <c r="F1080" s="40">
        <v>820.0</v>
      </c>
      <c r="G1080" s="41">
        <v>910.0</v>
      </c>
      <c r="H1080" s="42">
        <v>0.079</v>
      </c>
      <c r="I1080" s="42">
        <v>1.1480588235000002</v>
      </c>
      <c r="J1080" s="43">
        <v>3.654</v>
      </c>
      <c r="K1080" s="44">
        <v>0.2</v>
      </c>
      <c r="L1080" s="48">
        <v>5.0</v>
      </c>
      <c r="M1080" s="49">
        <v>15.0</v>
      </c>
      <c r="N1080" s="35"/>
      <c r="O1080" s="39">
        <f t="shared" ref="O1080:O1090" si="1409">C1080*D1080*E1080*10^(-3)</f>
        <v>0</v>
      </c>
      <c r="P1080" s="40">
        <f t="shared" ref="P1080:P1090" si="1410">C1080*D1080*F1080*10^(-3)</f>
        <v>0</v>
      </c>
      <c r="Q1080" s="41">
        <f t="shared" ref="Q1080:Q1090" si="1411">C1080*D1080*G1080*10^(-3)</f>
        <v>0</v>
      </c>
      <c r="R1080" s="42">
        <f t="shared" ref="R1080:R1090" si="1412">(C1080*D1080*H1080*3.6*10^(-3))*10^(9)</f>
        <v>0</v>
      </c>
      <c r="S1080" s="42">
        <f t="shared" ref="S1080:S1090" si="1413">(C1080*D1080*I1080*3.6*10^(-3))*10^(9)</f>
        <v>0</v>
      </c>
      <c r="T1080" s="43">
        <f t="shared" ref="T1080:T1090" si="1414">(C1080*D1080*J1080*3.6*10^(-3))*10^(9)</f>
        <v>0</v>
      </c>
      <c r="U1080" s="44">
        <f t="shared" ref="U1080:U1090" si="1415">C1080*D1080*10^(-3)*K1080*10^9</f>
        <v>0</v>
      </c>
      <c r="V1080" s="48">
        <f t="shared" ref="V1080:V1090" si="1416">C1080*D1080*10^(-3)*L1080*10^9</f>
        <v>0</v>
      </c>
      <c r="W1080" s="49">
        <f t="shared" ref="W1080:W1090" si="1417">C1080*D1080*10^(-3)*M1080*10^9</f>
        <v>0</v>
      </c>
      <c r="X1080" s="35"/>
      <c r="Y1080" s="12">
        <v>10.4</v>
      </c>
      <c r="Z1080" s="39">
        <f t="shared" ref="Z1080:Z1090" si="1418">C1080*Y1080*E1080*10^(-3)</f>
        <v>0</v>
      </c>
      <c r="AA1080" s="40">
        <f t="shared" ref="AA1080:AA1090" si="1419">C1080*Y1080*F1080*10^(-3)</f>
        <v>0</v>
      </c>
      <c r="AB1080" s="41">
        <f t="shared" ref="AB1080:AB1090" si="1420">C1080*Y1080*G1080*10^(-3)</f>
        <v>0</v>
      </c>
      <c r="AC1080" s="42">
        <f t="shared" ref="AC1080:AC1090" si="1421">(C1080*Y1080*H1080*3.6*10^(-3))*10^(9)</f>
        <v>0</v>
      </c>
      <c r="AD1080" s="42">
        <f t="shared" ref="AD1080:AD1090" si="1422">(C1080*Y1080*I1080*3.6*10^(-3))*10^(9)</f>
        <v>0</v>
      </c>
      <c r="AE1080" s="43">
        <f t="shared" ref="AE1080:AE1090" si="1423">(C1080*Y1080*J1080*3.6*10^(-3))*10^(9)</f>
        <v>0</v>
      </c>
      <c r="AF1080" s="44">
        <f t="shared" ref="AF1080:AF1090" si="1424">C1080*Y1080*10^(-3)*K1080*10^9</f>
        <v>0</v>
      </c>
      <c r="AG1080" s="48">
        <f t="shared" ref="AG1080:AG1090" si="1425">C1080*Y1080*10^(-3)*L1080*10^9</f>
        <v>0</v>
      </c>
      <c r="AH1080" s="49">
        <f t="shared" ref="AH1080:AH1090" si="1426">C1080*Y1080*10^(-3)*M1080*10^9</f>
        <v>0</v>
      </c>
    </row>
    <row r="1081" ht="13.5" customHeight="1">
      <c r="A1081" s="47" t="s">
        <v>118</v>
      </c>
      <c r="B1081" s="51">
        <v>3.001</v>
      </c>
      <c r="C1081" s="12">
        <f t="shared" si="1408"/>
        <v>0.2557307201</v>
      </c>
      <c r="D1081" s="12">
        <v>0.0132</v>
      </c>
      <c r="E1081" s="39">
        <v>657.0</v>
      </c>
      <c r="F1081" s="40">
        <v>702.0</v>
      </c>
      <c r="G1081" s="41">
        <v>866.0</v>
      </c>
      <c r="H1081" s="42">
        <v>0.214</v>
      </c>
      <c r="I1081" s="42">
        <v>0.82</v>
      </c>
      <c r="J1081" s="43">
        <v>2.7439999999999998</v>
      </c>
      <c r="K1081" s="44">
        <v>0.1</v>
      </c>
      <c r="L1081" s="45">
        <v>0.4</v>
      </c>
      <c r="M1081" s="46">
        <v>0.6</v>
      </c>
      <c r="N1081" s="35"/>
      <c r="O1081" s="39">
        <f t="shared" si="1409"/>
        <v>0.002217799097</v>
      </c>
      <c r="P1081" s="40">
        <f t="shared" si="1410"/>
        <v>0.002369703144</v>
      </c>
      <c r="Q1081" s="41">
        <f t="shared" si="1411"/>
        <v>0.002923309007</v>
      </c>
      <c r="R1081" s="42">
        <f t="shared" si="1412"/>
        <v>2600.597297</v>
      </c>
      <c r="S1081" s="42">
        <f t="shared" si="1413"/>
        <v>9964.90553</v>
      </c>
      <c r="T1081" s="43">
        <f t="shared" si="1414"/>
        <v>33345.97656</v>
      </c>
      <c r="U1081" s="44">
        <f t="shared" si="1415"/>
        <v>337.5645505</v>
      </c>
      <c r="V1081" s="48">
        <f t="shared" si="1416"/>
        <v>1350.258202</v>
      </c>
      <c r="W1081" s="49">
        <f t="shared" si="1417"/>
        <v>2025.387303</v>
      </c>
      <c r="X1081" s="35"/>
      <c r="Y1081" s="12">
        <v>10.4</v>
      </c>
      <c r="Z1081" s="39">
        <f t="shared" si="1418"/>
        <v>1.747356864</v>
      </c>
      <c r="AA1081" s="40">
        <f t="shared" si="1419"/>
        <v>1.867038841</v>
      </c>
      <c r="AB1081" s="41">
        <f t="shared" si="1420"/>
        <v>2.303213157</v>
      </c>
      <c r="AC1081" s="42">
        <f t="shared" si="1421"/>
        <v>2048955.446</v>
      </c>
      <c r="AD1081" s="42">
        <f t="shared" si="1422"/>
        <v>7851137.691</v>
      </c>
      <c r="AE1081" s="43">
        <f t="shared" si="1423"/>
        <v>26272587.59</v>
      </c>
      <c r="AF1081" s="44">
        <f t="shared" si="1424"/>
        <v>265959.9489</v>
      </c>
      <c r="AG1081" s="48">
        <f t="shared" si="1425"/>
        <v>1063839.795</v>
      </c>
      <c r="AH1081" s="49">
        <f t="shared" si="1426"/>
        <v>1595759.693</v>
      </c>
    </row>
    <row r="1082" ht="13.5" customHeight="1">
      <c r="A1082" s="47" t="s">
        <v>119</v>
      </c>
      <c r="B1082" s="51">
        <v>0.0</v>
      </c>
      <c r="C1082" s="12">
        <f t="shared" si="1408"/>
        <v>0</v>
      </c>
      <c r="D1082" s="12">
        <v>0.0132</v>
      </c>
      <c r="E1082" s="39">
        <v>410.0</v>
      </c>
      <c r="F1082" s="40">
        <v>490.0</v>
      </c>
      <c r="G1082" s="41">
        <v>650.0</v>
      </c>
      <c r="H1082" s="42">
        <v>0.076</v>
      </c>
      <c r="I1082" s="42">
        <v>0.5820000000000001</v>
      </c>
      <c r="J1082" s="43">
        <v>2.794</v>
      </c>
      <c r="K1082" s="44">
        <v>0.1</v>
      </c>
      <c r="L1082" s="45">
        <v>0.2</v>
      </c>
      <c r="M1082" s="46">
        <v>1.0</v>
      </c>
      <c r="N1082" s="35"/>
      <c r="O1082" s="39">
        <f t="shared" si="1409"/>
        <v>0</v>
      </c>
      <c r="P1082" s="40">
        <f t="shared" si="1410"/>
        <v>0</v>
      </c>
      <c r="Q1082" s="41">
        <f t="shared" si="1411"/>
        <v>0</v>
      </c>
      <c r="R1082" s="42">
        <f t="shared" si="1412"/>
        <v>0</v>
      </c>
      <c r="S1082" s="42">
        <f t="shared" si="1413"/>
        <v>0</v>
      </c>
      <c r="T1082" s="43">
        <f t="shared" si="1414"/>
        <v>0</v>
      </c>
      <c r="U1082" s="44">
        <f t="shared" si="1415"/>
        <v>0</v>
      </c>
      <c r="V1082" s="48">
        <f t="shared" si="1416"/>
        <v>0</v>
      </c>
      <c r="W1082" s="49">
        <f t="shared" si="1417"/>
        <v>0</v>
      </c>
      <c r="X1082" s="35"/>
      <c r="Y1082" s="12">
        <v>10.4</v>
      </c>
      <c r="Z1082" s="39">
        <f t="shared" si="1418"/>
        <v>0</v>
      </c>
      <c r="AA1082" s="40">
        <f t="shared" si="1419"/>
        <v>0</v>
      </c>
      <c r="AB1082" s="41">
        <f t="shared" si="1420"/>
        <v>0</v>
      </c>
      <c r="AC1082" s="42">
        <f t="shared" si="1421"/>
        <v>0</v>
      </c>
      <c r="AD1082" s="42">
        <f t="shared" si="1422"/>
        <v>0</v>
      </c>
      <c r="AE1082" s="43">
        <f t="shared" si="1423"/>
        <v>0</v>
      </c>
      <c r="AF1082" s="44">
        <f t="shared" si="1424"/>
        <v>0</v>
      </c>
      <c r="AG1082" s="48">
        <f t="shared" si="1425"/>
        <v>0</v>
      </c>
      <c r="AH1082" s="49">
        <f t="shared" si="1426"/>
        <v>0</v>
      </c>
    </row>
    <row r="1083" ht="13.5" customHeight="1">
      <c r="A1083" s="47" t="s">
        <v>120</v>
      </c>
      <c r="B1083" s="51">
        <v>0.0</v>
      </c>
      <c r="C1083" s="12">
        <f t="shared" si="1408"/>
        <v>0</v>
      </c>
      <c r="D1083" s="12">
        <v>0.0132</v>
      </c>
      <c r="E1083" s="39">
        <v>3.7</v>
      </c>
      <c r="F1083" s="40">
        <v>12.0</v>
      </c>
      <c r="G1083" s="41">
        <v>110.0</v>
      </c>
      <c r="H1083" s="42">
        <v>0.018</v>
      </c>
      <c r="I1083" s="42">
        <v>0.2478118532</v>
      </c>
      <c r="J1083" s="43">
        <v>3.004</v>
      </c>
      <c r="K1083" s="44">
        <v>0.1</v>
      </c>
      <c r="L1083" s="45">
        <v>0.1</v>
      </c>
      <c r="M1083" s="46">
        <v>1.0</v>
      </c>
      <c r="N1083" s="35"/>
      <c r="O1083" s="39">
        <f t="shared" si="1409"/>
        <v>0</v>
      </c>
      <c r="P1083" s="40">
        <f t="shared" si="1410"/>
        <v>0</v>
      </c>
      <c r="Q1083" s="41">
        <f t="shared" si="1411"/>
        <v>0</v>
      </c>
      <c r="R1083" s="42">
        <f t="shared" si="1412"/>
        <v>0</v>
      </c>
      <c r="S1083" s="42">
        <f t="shared" si="1413"/>
        <v>0</v>
      </c>
      <c r="T1083" s="43">
        <f t="shared" si="1414"/>
        <v>0</v>
      </c>
      <c r="U1083" s="44">
        <f t="shared" si="1415"/>
        <v>0</v>
      </c>
      <c r="V1083" s="48">
        <f t="shared" si="1416"/>
        <v>0</v>
      </c>
      <c r="W1083" s="49">
        <f t="shared" si="1417"/>
        <v>0</v>
      </c>
      <c r="X1083" s="35"/>
      <c r="Y1083" s="12">
        <v>10.4</v>
      </c>
      <c r="Z1083" s="39">
        <f t="shared" si="1418"/>
        <v>0</v>
      </c>
      <c r="AA1083" s="40">
        <f t="shared" si="1419"/>
        <v>0</v>
      </c>
      <c r="AB1083" s="41">
        <f t="shared" si="1420"/>
        <v>0</v>
      </c>
      <c r="AC1083" s="42">
        <f t="shared" si="1421"/>
        <v>0</v>
      </c>
      <c r="AD1083" s="42">
        <f t="shared" si="1422"/>
        <v>0</v>
      </c>
      <c r="AE1083" s="43">
        <f t="shared" si="1423"/>
        <v>0</v>
      </c>
      <c r="AF1083" s="44">
        <f t="shared" si="1424"/>
        <v>0</v>
      </c>
      <c r="AG1083" s="48">
        <f t="shared" si="1425"/>
        <v>0</v>
      </c>
      <c r="AH1083" s="49">
        <f t="shared" si="1426"/>
        <v>0</v>
      </c>
    </row>
    <row r="1084" ht="13.5" customHeight="1">
      <c r="A1084" s="47" t="s">
        <v>121</v>
      </c>
      <c r="B1084" s="51">
        <v>8.734</v>
      </c>
      <c r="C1084" s="12">
        <f t="shared" si="1408"/>
        <v>0.7442692799</v>
      </c>
      <c r="D1084" s="12">
        <v>0.0132</v>
      </c>
      <c r="E1084" s="39">
        <v>1.0</v>
      </c>
      <c r="F1084" s="40">
        <v>24.0</v>
      </c>
      <c r="G1084" s="41">
        <v>2200.0</v>
      </c>
      <c r="H1084" s="42">
        <v>0.3</v>
      </c>
      <c r="I1084" s="42">
        <v>9.305266939500001</v>
      </c>
      <c r="J1084" s="43">
        <v>851.554</v>
      </c>
      <c r="K1084" s="44">
        <v>3.3</v>
      </c>
      <c r="L1084" s="48">
        <v>10.0</v>
      </c>
      <c r="M1084" s="49">
        <v>16.9</v>
      </c>
      <c r="N1084" s="35"/>
      <c r="O1084" s="39">
        <f t="shared" si="1409"/>
        <v>0.000009824354495</v>
      </c>
      <c r="P1084" s="40">
        <f t="shared" si="1410"/>
        <v>0.0002357845079</v>
      </c>
      <c r="Q1084" s="41">
        <f t="shared" si="1411"/>
        <v>0.02161357989</v>
      </c>
      <c r="R1084" s="42">
        <f t="shared" si="1412"/>
        <v>10610.30285</v>
      </c>
      <c r="S1084" s="42">
        <f t="shared" si="1413"/>
        <v>329105.6679</v>
      </c>
      <c r="T1084" s="43">
        <f t="shared" si="1414"/>
        <v>30117486.12</v>
      </c>
      <c r="U1084" s="44">
        <f t="shared" si="1415"/>
        <v>32420.36983</v>
      </c>
      <c r="V1084" s="48">
        <f t="shared" si="1416"/>
        <v>98243.54495</v>
      </c>
      <c r="W1084" s="49">
        <f t="shared" si="1417"/>
        <v>166031.591</v>
      </c>
      <c r="X1084" s="35"/>
      <c r="Y1084" s="12">
        <v>10.4</v>
      </c>
      <c r="Z1084" s="39">
        <f t="shared" si="1418"/>
        <v>0.007740400511</v>
      </c>
      <c r="AA1084" s="40">
        <f t="shared" si="1419"/>
        <v>0.1857696123</v>
      </c>
      <c r="AB1084" s="41">
        <f t="shared" si="1420"/>
        <v>17.02888112</v>
      </c>
      <c r="AC1084" s="42">
        <f t="shared" si="1421"/>
        <v>8359632.552</v>
      </c>
      <c r="AD1084" s="42">
        <f t="shared" si="1422"/>
        <v>259295374.7</v>
      </c>
      <c r="AE1084" s="43">
        <f t="shared" si="1423"/>
        <v>23728928461</v>
      </c>
      <c r="AF1084" s="44">
        <f t="shared" si="1424"/>
        <v>25543321.69</v>
      </c>
      <c r="AG1084" s="48">
        <f t="shared" si="1425"/>
        <v>77404005.11</v>
      </c>
      <c r="AH1084" s="49">
        <f t="shared" si="1426"/>
        <v>130812768.6</v>
      </c>
    </row>
    <row r="1085" ht="13.5" customHeight="1">
      <c r="A1085" s="47" t="s">
        <v>122</v>
      </c>
      <c r="B1085" s="51">
        <v>0.0</v>
      </c>
      <c r="C1085" s="12">
        <f t="shared" si="1408"/>
        <v>0</v>
      </c>
      <c r="D1085" s="12">
        <v>0.0132</v>
      </c>
      <c r="E1085" s="39">
        <v>130.0</v>
      </c>
      <c r="F1085" s="40">
        <v>230.0</v>
      </c>
      <c r="G1085" s="50">
        <v>420.0</v>
      </c>
      <c r="H1085" s="42">
        <v>20.0</v>
      </c>
      <c r="I1085" s="42">
        <v>35.2904137931</v>
      </c>
      <c r="J1085" s="43">
        <v>65.554</v>
      </c>
      <c r="K1085" s="44">
        <v>13.0</v>
      </c>
      <c r="L1085" s="48">
        <v>500.0</v>
      </c>
      <c r="M1085" s="49">
        <v>810.0</v>
      </c>
      <c r="N1085" s="35"/>
      <c r="O1085" s="39">
        <f t="shared" si="1409"/>
        <v>0</v>
      </c>
      <c r="P1085" s="40">
        <f t="shared" si="1410"/>
        <v>0</v>
      </c>
      <c r="Q1085" s="41">
        <f t="shared" si="1411"/>
        <v>0</v>
      </c>
      <c r="R1085" s="42">
        <f t="shared" si="1412"/>
        <v>0</v>
      </c>
      <c r="S1085" s="42">
        <f t="shared" si="1413"/>
        <v>0</v>
      </c>
      <c r="T1085" s="43">
        <f t="shared" si="1414"/>
        <v>0</v>
      </c>
      <c r="U1085" s="44">
        <f t="shared" si="1415"/>
        <v>0</v>
      </c>
      <c r="V1085" s="48">
        <f t="shared" si="1416"/>
        <v>0</v>
      </c>
      <c r="W1085" s="49">
        <f t="shared" si="1417"/>
        <v>0</v>
      </c>
      <c r="X1085" s="35"/>
      <c r="Y1085" s="12">
        <v>10.4</v>
      </c>
      <c r="Z1085" s="39">
        <f t="shared" si="1418"/>
        <v>0</v>
      </c>
      <c r="AA1085" s="40">
        <f t="shared" si="1419"/>
        <v>0</v>
      </c>
      <c r="AB1085" s="41">
        <f t="shared" si="1420"/>
        <v>0</v>
      </c>
      <c r="AC1085" s="42">
        <f t="shared" si="1421"/>
        <v>0</v>
      </c>
      <c r="AD1085" s="42">
        <f t="shared" si="1422"/>
        <v>0</v>
      </c>
      <c r="AE1085" s="43">
        <f t="shared" si="1423"/>
        <v>0</v>
      </c>
      <c r="AF1085" s="44">
        <f t="shared" si="1424"/>
        <v>0</v>
      </c>
      <c r="AG1085" s="48">
        <f t="shared" si="1425"/>
        <v>0</v>
      </c>
      <c r="AH1085" s="49">
        <f t="shared" si="1426"/>
        <v>0</v>
      </c>
    </row>
    <row r="1086" ht="13.5" customHeight="1">
      <c r="A1086" s="32" t="s">
        <v>123</v>
      </c>
      <c r="B1086" s="51">
        <v>0.0</v>
      </c>
      <c r="C1086" s="12">
        <f t="shared" si="1408"/>
        <v>0</v>
      </c>
      <c r="D1086" s="12">
        <v>0.0132</v>
      </c>
      <c r="E1086" s="39">
        <v>7.0</v>
      </c>
      <c r="F1086" s="40">
        <v>11.0</v>
      </c>
      <c r="G1086" s="41">
        <v>56.0</v>
      </c>
      <c r="H1086" s="42">
        <v>2.0E-4</v>
      </c>
      <c r="I1086" s="42">
        <v>0.11828163270000001</v>
      </c>
      <c r="J1086" s="43">
        <v>1.5552000000000001</v>
      </c>
      <c r="K1086" s="44">
        <v>0.3</v>
      </c>
      <c r="L1086" s="48">
        <v>1.0</v>
      </c>
      <c r="M1086" s="49">
        <v>1.3</v>
      </c>
      <c r="N1086" s="35"/>
      <c r="O1086" s="39">
        <f t="shared" si="1409"/>
        <v>0</v>
      </c>
      <c r="P1086" s="40">
        <f t="shared" si="1410"/>
        <v>0</v>
      </c>
      <c r="Q1086" s="41">
        <f t="shared" si="1411"/>
        <v>0</v>
      </c>
      <c r="R1086" s="42">
        <f t="shared" si="1412"/>
        <v>0</v>
      </c>
      <c r="S1086" s="42">
        <f t="shared" si="1413"/>
        <v>0</v>
      </c>
      <c r="T1086" s="43">
        <f t="shared" si="1414"/>
        <v>0</v>
      </c>
      <c r="U1086" s="44">
        <f t="shared" si="1415"/>
        <v>0</v>
      </c>
      <c r="V1086" s="48">
        <f t="shared" si="1416"/>
        <v>0</v>
      </c>
      <c r="W1086" s="49">
        <f t="shared" si="1417"/>
        <v>0</v>
      </c>
      <c r="X1086" s="35"/>
      <c r="Y1086" s="12">
        <v>10.4</v>
      </c>
      <c r="Z1086" s="39">
        <f t="shared" si="1418"/>
        <v>0</v>
      </c>
      <c r="AA1086" s="40">
        <f t="shared" si="1419"/>
        <v>0</v>
      </c>
      <c r="AB1086" s="41">
        <f t="shared" si="1420"/>
        <v>0</v>
      </c>
      <c r="AC1086" s="42">
        <f t="shared" si="1421"/>
        <v>0</v>
      </c>
      <c r="AD1086" s="42">
        <f t="shared" si="1422"/>
        <v>0</v>
      </c>
      <c r="AE1086" s="43">
        <f t="shared" si="1423"/>
        <v>0</v>
      </c>
      <c r="AF1086" s="44">
        <f t="shared" si="1424"/>
        <v>0</v>
      </c>
      <c r="AG1086" s="48">
        <f t="shared" si="1425"/>
        <v>0</v>
      </c>
      <c r="AH1086" s="49">
        <f t="shared" si="1426"/>
        <v>0</v>
      </c>
    </row>
    <row r="1087" ht="13.5" customHeight="1">
      <c r="A1087" s="32" t="s">
        <v>124</v>
      </c>
      <c r="B1087" s="51">
        <v>0.0</v>
      </c>
      <c r="C1087" s="12">
        <f t="shared" si="1408"/>
        <v>0</v>
      </c>
      <c r="D1087" s="12">
        <v>0.0132</v>
      </c>
      <c r="E1087" s="39">
        <v>8.0</v>
      </c>
      <c r="F1087" s="40">
        <v>12.0</v>
      </c>
      <c r="G1087" s="41">
        <v>35.0</v>
      </c>
      <c r="H1087" s="42">
        <v>2.0E-4</v>
      </c>
      <c r="I1087" s="42">
        <v>0.11834814810000001</v>
      </c>
      <c r="J1087" s="43">
        <v>1.5552000000000001</v>
      </c>
      <c r="K1087" s="44">
        <v>0.3</v>
      </c>
      <c r="L1087" s="48">
        <v>1.0</v>
      </c>
      <c r="M1087" s="49">
        <v>1.3</v>
      </c>
      <c r="N1087" s="35"/>
      <c r="O1087" s="39">
        <f t="shared" si="1409"/>
        <v>0</v>
      </c>
      <c r="P1087" s="40">
        <f t="shared" si="1410"/>
        <v>0</v>
      </c>
      <c r="Q1087" s="41">
        <f t="shared" si="1411"/>
        <v>0</v>
      </c>
      <c r="R1087" s="42">
        <f t="shared" si="1412"/>
        <v>0</v>
      </c>
      <c r="S1087" s="42">
        <f t="shared" si="1413"/>
        <v>0</v>
      </c>
      <c r="T1087" s="43">
        <f t="shared" si="1414"/>
        <v>0</v>
      </c>
      <c r="U1087" s="44">
        <f t="shared" si="1415"/>
        <v>0</v>
      </c>
      <c r="V1087" s="48">
        <f t="shared" si="1416"/>
        <v>0</v>
      </c>
      <c r="W1087" s="49">
        <f t="shared" si="1417"/>
        <v>0</v>
      </c>
      <c r="X1087" s="35"/>
      <c r="Y1087" s="12">
        <v>10.4</v>
      </c>
      <c r="Z1087" s="39">
        <f t="shared" si="1418"/>
        <v>0</v>
      </c>
      <c r="AA1087" s="40">
        <f t="shared" si="1419"/>
        <v>0</v>
      </c>
      <c r="AB1087" s="41">
        <f t="shared" si="1420"/>
        <v>0</v>
      </c>
      <c r="AC1087" s="42">
        <f t="shared" si="1421"/>
        <v>0</v>
      </c>
      <c r="AD1087" s="42">
        <f t="shared" si="1422"/>
        <v>0</v>
      </c>
      <c r="AE1087" s="43">
        <f t="shared" si="1423"/>
        <v>0</v>
      </c>
      <c r="AF1087" s="44">
        <f t="shared" si="1424"/>
        <v>0</v>
      </c>
      <c r="AG1087" s="48">
        <f t="shared" si="1425"/>
        <v>0</v>
      </c>
      <c r="AH1087" s="49">
        <f t="shared" si="1426"/>
        <v>0</v>
      </c>
    </row>
    <row r="1088" ht="13.5" customHeight="1">
      <c r="A1088" s="32" t="s">
        <v>125</v>
      </c>
      <c r="B1088" s="51">
        <v>0.0</v>
      </c>
      <c r="C1088" s="12">
        <f t="shared" si="1408"/>
        <v>0</v>
      </c>
      <c r="D1088" s="12">
        <v>0.0132</v>
      </c>
      <c r="E1088" s="39">
        <v>18.0</v>
      </c>
      <c r="F1088" s="40">
        <v>48.0</v>
      </c>
      <c r="G1088" s="41">
        <v>180.0</v>
      </c>
      <c r="H1088" s="42">
        <v>0.0064</v>
      </c>
      <c r="I1088" s="42">
        <v>0.17932592590000002</v>
      </c>
      <c r="J1088" s="43">
        <v>1.857</v>
      </c>
      <c r="K1088" s="44">
        <v>0.3</v>
      </c>
      <c r="L1088" s="45">
        <v>10.0</v>
      </c>
      <c r="M1088" s="46">
        <v>15.0</v>
      </c>
      <c r="N1088" s="35"/>
      <c r="O1088" s="39">
        <f t="shared" si="1409"/>
        <v>0</v>
      </c>
      <c r="P1088" s="40">
        <f t="shared" si="1410"/>
        <v>0</v>
      </c>
      <c r="Q1088" s="41">
        <f t="shared" si="1411"/>
        <v>0</v>
      </c>
      <c r="R1088" s="42">
        <f t="shared" si="1412"/>
        <v>0</v>
      </c>
      <c r="S1088" s="42">
        <f t="shared" si="1413"/>
        <v>0</v>
      </c>
      <c r="T1088" s="43">
        <f t="shared" si="1414"/>
        <v>0</v>
      </c>
      <c r="U1088" s="44">
        <f t="shared" si="1415"/>
        <v>0</v>
      </c>
      <c r="V1088" s="48">
        <f t="shared" si="1416"/>
        <v>0</v>
      </c>
      <c r="W1088" s="49">
        <f t="shared" si="1417"/>
        <v>0</v>
      </c>
      <c r="X1088" s="35"/>
      <c r="Y1088" s="12">
        <v>10.4</v>
      </c>
      <c r="Z1088" s="39">
        <f t="shared" si="1418"/>
        <v>0</v>
      </c>
      <c r="AA1088" s="40">
        <f t="shared" si="1419"/>
        <v>0</v>
      </c>
      <c r="AB1088" s="41">
        <f t="shared" si="1420"/>
        <v>0</v>
      </c>
      <c r="AC1088" s="42">
        <f t="shared" si="1421"/>
        <v>0</v>
      </c>
      <c r="AD1088" s="42">
        <f t="shared" si="1422"/>
        <v>0</v>
      </c>
      <c r="AE1088" s="43">
        <f t="shared" si="1423"/>
        <v>0</v>
      </c>
      <c r="AF1088" s="44">
        <f t="shared" si="1424"/>
        <v>0</v>
      </c>
      <c r="AG1088" s="48">
        <f t="shared" si="1425"/>
        <v>0</v>
      </c>
      <c r="AH1088" s="49">
        <f t="shared" si="1426"/>
        <v>0</v>
      </c>
    </row>
    <row r="1089" ht="13.5" customHeight="1">
      <c r="A1089" s="32" t="s">
        <v>126</v>
      </c>
      <c r="B1089" s="51">
        <v>0.0</v>
      </c>
      <c r="C1089" s="12">
        <f t="shared" si="1408"/>
        <v>0</v>
      </c>
      <c r="D1089" s="12">
        <v>0.0132</v>
      </c>
      <c r="E1089" s="39">
        <v>6.0</v>
      </c>
      <c r="F1089" s="40">
        <v>38.0</v>
      </c>
      <c r="G1089" s="41">
        <v>79.0</v>
      </c>
      <c r="H1089" s="42">
        <v>0.0073</v>
      </c>
      <c r="I1089" s="42">
        <v>0.4548123288</v>
      </c>
      <c r="J1089" s="43">
        <v>2.313</v>
      </c>
      <c r="K1089" s="44">
        <v>0.3</v>
      </c>
      <c r="L1089" s="45">
        <v>2.5</v>
      </c>
      <c r="M1089" s="46">
        <v>5.1</v>
      </c>
      <c r="N1089" s="35"/>
      <c r="O1089" s="39">
        <f t="shared" si="1409"/>
        <v>0</v>
      </c>
      <c r="P1089" s="40">
        <f t="shared" si="1410"/>
        <v>0</v>
      </c>
      <c r="Q1089" s="41">
        <f t="shared" si="1411"/>
        <v>0</v>
      </c>
      <c r="R1089" s="42">
        <f t="shared" si="1412"/>
        <v>0</v>
      </c>
      <c r="S1089" s="42">
        <f t="shared" si="1413"/>
        <v>0</v>
      </c>
      <c r="T1089" s="43">
        <f t="shared" si="1414"/>
        <v>0</v>
      </c>
      <c r="U1089" s="44">
        <f t="shared" si="1415"/>
        <v>0</v>
      </c>
      <c r="V1089" s="48">
        <f t="shared" si="1416"/>
        <v>0</v>
      </c>
      <c r="W1089" s="49">
        <f t="shared" si="1417"/>
        <v>0</v>
      </c>
      <c r="X1089" s="35"/>
      <c r="Y1089" s="12">
        <v>10.4</v>
      </c>
      <c r="Z1089" s="39">
        <f t="shared" si="1418"/>
        <v>0</v>
      </c>
      <c r="AA1089" s="40">
        <f t="shared" si="1419"/>
        <v>0</v>
      </c>
      <c r="AB1089" s="41">
        <f t="shared" si="1420"/>
        <v>0</v>
      </c>
      <c r="AC1089" s="42">
        <f t="shared" si="1421"/>
        <v>0</v>
      </c>
      <c r="AD1089" s="42">
        <f t="shared" si="1422"/>
        <v>0</v>
      </c>
      <c r="AE1089" s="43">
        <f t="shared" si="1423"/>
        <v>0</v>
      </c>
      <c r="AF1089" s="44">
        <f t="shared" si="1424"/>
        <v>0</v>
      </c>
      <c r="AG1089" s="48">
        <f t="shared" si="1425"/>
        <v>0</v>
      </c>
      <c r="AH1089" s="49">
        <f t="shared" si="1426"/>
        <v>0</v>
      </c>
    </row>
    <row r="1090" ht="13.5" customHeight="1">
      <c r="A1090" s="32" t="s">
        <v>127</v>
      </c>
      <c r="B1090" s="51">
        <v>0.0</v>
      </c>
      <c r="C1090" s="12">
        <f t="shared" si="1408"/>
        <v>0</v>
      </c>
      <c r="D1090" s="12">
        <v>0.0132</v>
      </c>
      <c r="E1090" s="52">
        <v>8.8</v>
      </c>
      <c r="F1090" s="53">
        <v>27.0</v>
      </c>
      <c r="G1090" s="54">
        <v>63.0</v>
      </c>
      <c r="H1090" s="55">
        <v>0.118</v>
      </c>
      <c r="I1090" s="55">
        <v>0.9284059041</v>
      </c>
      <c r="J1090" s="56">
        <v>3.734</v>
      </c>
      <c r="K1090" s="57">
        <v>7.8</v>
      </c>
      <c r="L1090" s="58">
        <v>15.0</v>
      </c>
      <c r="M1090" s="59">
        <v>19.3</v>
      </c>
      <c r="N1090" s="35"/>
      <c r="O1090" s="39">
        <f t="shared" si="1409"/>
        <v>0</v>
      </c>
      <c r="P1090" s="40">
        <f t="shared" si="1410"/>
        <v>0</v>
      </c>
      <c r="Q1090" s="41">
        <f t="shared" si="1411"/>
        <v>0</v>
      </c>
      <c r="R1090" s="42">
        <f t="shared" si="1412"/>
        <v>0</v>
      </c>
      <c r="S1090" s="42">
        <f t="shared" si="1413"/>
        <v>0</v>
      </c>
      <c r="T1090" s="43">
        <f t="shared" si="1414"/>
        <v>0</v>
      </c>
      <c r="U1090" s="44">
        <f t="shared" si="1415"/>
        <v>0</v>
      </c>
      <c r="V1090" s="48">
        <f t="shared" si="1416"/>
        <v>0</v>
      </c>
      <c r="W1090" s="49">
        <f t="shared" si="1417"/>
        <v>0</v>
      </c>
      <c r="X1090" s="35"/>
      <c r="Y1090" s="12">
        <v>10.4</v>
      </c>
      <c r="Z1090" s="39">
        <f t="shared" si="1418"/>
        <v>0</v>
      </c>
      <c r="AA1090" s="40">
        <f t="shared" si="1419"/>
        <v>0</v>
      </c>
      <c r="AB1090" s="41">
        <f t="shared" si="1420"/>
        <v>0</v>
      </c>
      <c r="AC1090" s="42">
        <f t="shared" si="1421"/>
        <v>0</v>
      </c>
      <c r="AD1090" s="42">
        <f t="shared" si="1422"/>
        <v>0</v>
      </c>
      <c r="AE1090" s="43">
        <f t="shared" si="1423"/>
        <v>0</v>
      </c>
      <c r="AF1090" s="44">
        <f t="shared" si="1424"/>
        <v>0</v>
      </c>
      <c r="AG1090" s="48">
        <f t="shared" si="1425"/>
        <v>0</v>
      </c>
      <c r="AH1090" s="49">
        <f t="shared" si="1426"/>
        <v>0</v>
      </c>
    </row>
    <row r="1091" ht="13.5" customHeight="1">
      <c r="A1091" s="60" t="s">
        <v>90</v>
      </c>
      <c r="B1091" s="61">
        <f>SUM(B1080:B1090)</f>
        <v>11.735</v>
      </c>
      <c r="C1091" s="60"/>
      <c r="D1091" s="60"/>
      <c r="E1091" s="60"/>
      <c r="F1091" s="60"/>
      <c r="G1091" s="60"/>
      <c r="H1091" s="60"/>
      <c r="I1091" s="60"/>
      <c r="J1091" s="60"/>
      <c r="K1091" s="60"/>
      <c r="L1091" s="60"/>
      <c r="M1091" s="60"/>
      <c r="N1091" s="60"/>
      <c r="O1091" s="61">
        <f t="shared" ref="O1091:W1091" si="1427">SUM(O1080:O1090)</f>
        <v>0.002227623451</v>
      </c>
      <c r="P1091" s="61">
        <f t="shared" si="1427"/>
        <v>0.002605487652</v>
      </c>
      <c r="Q1091" s="61">
        <f t="shared" si="1427"/>
        <v>0.0245368889</v>
      </c>
      <c r="R1091" s="61">
        <f t="shared" si="1427"/>
        <v>13210.90015</v>
      </c>
      <c r="S1091" s="61">
        <f t="shared" si="1427"/>
        <v>339070.5734</v>
      </c>
      <c r="T1091" s="61">
        <f t="shared" si="1427"/>
        <v>30150832.1</v>
      </c>
      <c r="U1091" s="61">
        <f t="shared" si="1427"/>
        <v>32757.93438</v>
      </c>
      <c r="V1091" s="61">
        <f t="shared" si="1427"/>
        <v>99593.80315</v>
      </c>
      <c r="W1091" s="61">
        <f t="shared" si="1427"/>
        <v>168056.9783</v>
      </c>
      <c r="X1091" s="60"/>
      <c r="Y1091" s="35"/>
      <c r="Z1091" s="61">
        <f t="shared" ref="Z1091:AH1091" si="1428">SUM(Z1080:Z1090)</f>
        <v>1.755097265</v>
      </c>
      <c r="AA1091" s="61">
        <f t="shared" si="1428"/>
        <v>2.052808453</v>
      </c>
      <c r="AB1091" s="61">
        <f t="shared" si="1428"/>
        <v>19.33209428</v>
      </c>
      <c r="AC1091" s="61">
        <f t="shared" si="1428"/>
        <v>10408588</v>
      </c>
      <c r="AD1091" s="61">
        <f t="shared" si="1428"/>
        <v>267146512.4</v>
      </c>
      <c r="AE1091" s="61">
        <f t="shared" si="1428"/>
        <v>23755201049</v>
      </c>
      <c r="AF1091" s="61">
        <f t="shared" si="1428"/>
        <v>25809281.64</v>
      </c>
      <c r="AG1091" s="61">
        <f t="shared" si="1428"/>
        <v>78467844.91</v>
      </c>
      <c r="AH1091" s="61">
        <f t="shared" si="1428"/>
        <v>132408528.3</v>
      </c>
    </row>
    <row r="1092" ht="13.5" customHeight="1">
      <c r="A1092" s="35"/>
      <c r="B1092" s="35"/>
      <c r="C1092" s="35"/>
      <c r="D1092" s="35"/>
      <c r="E1092" s="35"/>
      <c r="F1092" s="35"/>
      <c r="G1092" s="35"/>
      <c r="H1092" s="35"/>
      <c r="I1092" s="35"/>
      <c r="J1092" s="35"/>
      <c r="K1092" s="35"/>
      <c r="L1092" s="35"/>
      <c r="M1092" s="35"/>
      <c r="N1092" s="35"/>
      <c r="O1092" s="35"/>
      <c r="P1092" s="35"/>
      <c r="Q1092" s="35"/>
      <c r="R1092" s="35"/>
      <c r="S1092" s="35"/>
      <c r="T1092" s="35"/>
      <c r="U1092" s="35"/>
      <c r="V1092" s="35"/>
      <c r="W1092" s="35"/>
      <c r="X1092" s="35"/>
      <c r="Y1092" s="35"/>
      <c r="Z1092" s="35"/>
      <c r="AA1092" s="35"/>
      <c r="AB1092" s="35"/>
      <c r="AC1092" s="35"/>
      <c r="AD1092" s="35"/>
      <c r="AE1092" s="35"/>
      <c r="AF1092" s="35"/>
      <c r="AG1092" s="35"/>
      <c r="AH1092" s="35"/>
    </row>
    <row r="1093" ht="13.5" customHeight="1">
      <c r="A1093" s="64" t="s">
        <v>148</v>
      </c>
      <c r="B1093" s="35"/>
      <c r="C1093" s="12"/>
      <c r="D1093" s="12"/>
      <c r="E1093" s="35"/>
      <c r="F1093" s="35"/>
      <c r="G1093" s="35"/>
      <c r="H1093" s="35"/>
      <c r="I1093" s="35"/>
      <c r="J1093" s="35"/>
      <c r="K1093" s="35"/>
      <c r="L1093" s="35"/>
      <c r="M1093" s="35"/>
      <c r="N1093" s="35"/>
      <c r="O1093" s="35"/>
      <c r="P1093" s="35"/>
      <c r="Q1093" s="35"/>
      <c r="R1093" s="35"/>
      <c r="S1093" s="35"/>
      <c r="T1093" s="35"/>
      <c r="U1093" s="35"/>
      <c r="V1093" s="35"/>
      <c r="W1093" s="35"/>
      <c r="X1093" s="35"/>
      <c r="Y1093" s="35"/>
      <c r="Z1093" s="35"/>
      <c r="AA1093" s="35"/>
      <c r="AB1093" s="35"/>
      <c r="AC1093" s="35"/>
      <c r="AD1093" s="35"/>
      <c r="AE1093" s="35"/>
      <c r="AF1093" s="35"/>
      <c r="AG1093" s="35"/>
      <c r="AH1093" s="35"/>
    </row>
    <row r="1094" ht="13.5" customHeight="1">
      <c r="A1094" s="12" t="s">
        <v>105</v>
      </c>
      <c r="C1094" s="12"/>
      <c r="D1094" s="12"/>
      <c r="E1094" s="36" t="s">
        <v>129</v>
      </c>
      <c r="F1094" s="3"/>
      <c r="G1094" s="4"/>
      <c r="H1094" s="37" t="s">
        <v>130</v>
      </c>
      <c r="I1094" s="3"/>
      <c r="J1094" s="4"/>
      <c r="K1094" s="38" t="s">
        <v>131</v>
      </c>
      <c r="L1094" s="3"/>
      <c r="M1094" s="4"/>
      <c r="N1094" s="35"/>
      <c r="O1094" s="36" t="s">
        <v>110</v>
      </c>
      <c r="P1094" s="3"/>
      <c r="Q1094" s="4"/>
      <c r="R1094" s="37" t="s">
        <v>111</v>
      </c>
      <c r="S1094" s="3"/>
      <c r="T1094" s="4"/>
      <c r="U1094" s="38" t="s">
        <v>112</v>
      </c>
      <c r="V1094" s="3"/>
      <c r="W1094" s="4"/>
      <c r="X1094" s="35"/>
      <c r="Y1094" s="35"/>
      <c r="Z1094" s="36" t="s">
        <v>110</v>
      </c>
      <c r="AA1094" s="3"/>
      <c r="AB1094" s="4"/>
      <c r="AC1094" s="37" t="s">
        <v>111</v>
      </c>
      <c r="AD1094" s="3"/>
      <c r="AE1094" s="4"/>
      <c r="AF1094" s="38" t="s">
        <v>112</v>
      </c>
      <c r="AG1094" s="3"/>
      <c r="AH1094" s="4"/>
    </row>
    <row r="1095" ht="13.5" customHeight="1">
      <c r="A1095" s="12" t="s">
        <v>94</v>
      </c>
      <c r="B1095" s="12" t="s">
        <v>114</v>
      </c>
      <c r="C1095" s="12" t="s">
        <v>115</v>
      </c>
      <c r="D1095" s="12"/>
      <c r="E1095" s="39" t="s">
        <v>12</v>
      </c>
      <c r="F1095" s="40" t="s">
        <v>13</v>
      </c>
      <c r="G1095" s="41" t="s">
        <v>14</v>
      </c>
      <c r="H1095" s="42" t="s">
        <v>12</v>
      </c>
      <c r="I1095" s="42" t="s">
        <v>13</v>
      </c>
      <c r="J1095" s="43" t="s">
        <v>14</v>
      </c>
      <c r="K1095" s="44" t="s">
        <v>12</v>
      </c>
      <c r="L1095" s="45" t="s">
        <v>116</v>
      </c>
      <c r="M1095" s="46" t="s">
        <v>14</v>
      </c>
      <c r="N1095" s="35"/>
      <c r="O1095" s="39" t="s">
        <v>12</v>
      </c>
      <c r="P1095" s="40" t="s">
        <v>13</v>
      </c>
      <c r="Q1095" s="41" t="s">
        <v>14</v>
      </c>
      <c r="R1095" s="42" t="s">
        <v>12</v>
      </c>
      <c r="S1095" s="42" t="s">
        <v>13</v>
      </c>
      <c r="T1095" s="43" t="s">
        <v>14</v>
      </c>
      <c r="U1095" s="44" t="s">
        <v>12</v>
      </c>
      <c r="V1095" s="45" t="s">
        <v>116</v>
      </c>
      <c r="W1095" s="46" t="s">
        <v>14</v>
      </c>
      <c r="X1095" s="35"/>
      <c r="Y1095" s="35"/>
      <c r="Z1095" s="39" t="s">
        <v>12</v>
      </c>
      <c r="AA1095" s="40" t="s">
        <v>13</v>
      </c>
      <c r="AB1095" s="41" t="s">
        <v>14</v>
      </c>
      <c r="AC1095" s="42" t="s">
        <v>12</v>
      </c>
      <c r="AD1095" s="42" t="s">
        <v>13</v>
      </c>
      <c r="AE1095" s="43" t="s">
        <v>14</v>
      </c>
      <c r="AF1095" s="44" t="s">
        <v>12</v>
      </c>
      <c r="AG1095" s="45" t="s">
        <v>116</v>
      </c>
      <c r="AH1095" s="46" t="s">
        <v>14</v>
      </c>
    </row>
    <row r="1096" ht="13.5" customHeight="1">
      <c r="A1096" s="47" t="s">
        <v>117</v>
      </c>
      <c r="B1096" s="51">
        <v>0.0</v>
      </c>
      <c r="C1096" s="12">
        <f t="shared" ref="C1096:C1106" si="1429">B1096/$B$1107</f>
        <v>0</v>
      </c>
      <c r="D1096" s="12">
        <v>0.0132</v>
      </c>
      <c r="E1096" s="39">
        <v>740.0</v>
      </c>
      <c r="F1096" s="40">
        <v>820.0</v>
      </c>
      <c r="G1096" s="41">
        <v>910.0</v>
      </c>
      <c r="H1096" s="42">
        <v>0.079</v>
      </c>
      <c r="I1096" s="42">
        <v>1.1480588235000002</v>
      </c>
      <c r="J1096" s="43">
        <v>3.654</v>
      </c>
      <c r="K1096" s="44">
        <v>0.2</v>
      </c>
      <c r="L1096" s="48">
        <v>5.0</v>
      </c>
      <c r="M1096" s="49">
        <v>15.0</v>
      </c>
      <c r="N1096" s="35"/>
      <c r="O1096" s="39">
        <f t="shared" ref="O1096:O1106" si="1430">C1096*D1096*E1096*10^(-3)</f>
        <v>0</v>
      </c>
      <c r="P1096" s="40">
        <f t="shared" ref="P1096:P1106" si="1431">C1096*D1096*F1096*10^(-3)</f>
        <v>0</v>
      </c>
      <c r="Q1096" s="41">
        <f t="shared" ref="Q1096:Q1106" si="1432">C1096*D1096*G1096*10^(-3)</f>
        <v>0</v>
      </c>
      <c r="R1096" s="42">
        <f t="shared" ref="R1096:R1106" si="1433">(C1096*D1096*H1096*3.6*10^(-3))*10^(9)</f>
        <v>0</v>
      </c>
      <c r="S1096" s="42">
        <f t="shared" ref="S1096:S1106" si="1434">(C1096*D1096*I1096*3.6*10^(-3))*10^(9)</f>
        <v>0</v>
      </c>
      <c r="T1096" s="43">
        <f t="shared" ref="T1096:T1106" si="1435">(C1096*D1096*J1096*3.6*10^(-3))*10^(9)</f>
        <v>0</v>
      </c>
      <c r="U1096" s="44">
        <f t="shared" ref="U1096:U1106" si="1436">C1096*D1096*10^(-3)*K1096*10^9</f>
        <v>0</v>
      </c>
      <c r="V1096" s="48">
        <f t="shared" ref="V1096:V1106" si="1437">C1096*D1096*10^(-3)*L1096*10^9</f>
        <v>0</v>
      </c>
      <c r="W1096" s="49">
        <f t="shared" ref="W1096:W1106" si="1438">C1096*D1096*10^(-3)*M1096*10^9</f>
        <v>0</v>
      </c>
      <c r="X1096" s="35"/>
      <c r="Y1096" s="12">
        <v>19.0</v>
      </c>
      <c r="Z1096" s="39">
        <f t="shared" ref="Z1096:Z1106" si="1439">C1096*Y1096*E1096*10^(-3)</f>
        <v>0</v>
      </c>
      <c r="AA1096" s="40">
        <f t="shared" ref="AA1096:AA1106" si="1440">C1096*Y1096*F1096*10^(-3)</f>
        <v>0</v>
      </c>
      <c r="AB1096" s="41">
        <f t="shared" ref="AB1096:AB1106" si="1441">C1096*Y1096*G1096*10^(-3)</f>
        <v>0</v>
      </c>
      <c r="AC1096" s="42">
        <f t="shared" ref="AC1096:AC1106" si="1442">(C1096*Y1096*H1096*3.6*10^(-3))*10^(9)</f>
        <v>0</v>
      </c>
      <c r="AD1096" s="42">
        <f t="shared" ref="AD1096:AD1106" si="1443">(C1096*Y1096*I1096*3.6*10^(-3))*10^(9)</f>
        <v>0</v>
      </c>
      <c r="AE1096" s="43">
        <f t="shared" ref="AE1096:AE1106" si="1444">(C1096*Y1096*J1096*3.6*10^(-3))*10^(9)</f>
        <v>0</v>
      </c>
      <c r="AF1096" s="44">
        <f t="shared" ref="AF1096:AF1106" si="1445">C1096*Y1096*10^(-3)*K1096*10^9</f>
        <v>0</v>
      </c>
      <c r="AG1096" s="48">
        <f t="shared" ref="AG1096:AG1106" si="1446">C1096*Y1096*10^(-3)*L1096*10^9</f>
        <v>0</v>
      </c>
      <c r="AH1096" s="49">
        <f t="shared" ref="AH1096:AH1106" si="1447">C1096*Y1096*10^(-3)*M1096*10^9</f>
        <v>0</v>
      </c>
    </row>
    <row r="1097" ht="13.5" customHeight="1">
      <c r="A1097" s="47" t="s">
        <v>118</v>
      </c>
      <c r="B1097" s="51">
        <v>20.814</v>
      </c>
      <c r="C1097" s="12">
        <f t="shared" si="1429"/>
        <v>0.9801280844</v>
      </c>
      <c r="D1097" s="12">
        <v>0.0132</v>
      </c>
      <c r="E1097" s="39">
        <v>657.0</v>
      </c>
      <c r="F1097" s="40">
        <v>702.0</v>
      </c>
      <c r="G1097" s="41">
        <v>866.0</v>
      </c>
      <c r="H1097" s="42">
        <v>0.214</v>
      </c>
      <c r="I1097" s="42">
        <v>0.82</v>
      </c>
      <c r="J1097" s="43">
        <v>2.7439999999999998</v>
      </c>
      <c r="K1097" s="44">
        <v>0.1</v>
      </c>
      <c r="L1097" s="45">
        <v>0.4</v>
      </c>
      <c r="M1097" s="46">
        <v>0.6</v>
      </c>
      <c r="N1097" s="35"/>
      <c r="O1097" s="39">
        <f t="shared" si="1430"/>
        <v>0.008500062799</v>
      </c>
      <c r="P1097" s="40">
        <f t="shared" si="1431"/>
        <v>0.009082258881</v>
      </c>
      <c r="Q1097" s="41">
        <f t="shared" si="1432"/>
        <v>0.01120404016</v>
      </c>
      <c r="R1097" s="42">
        <f t="shared" si="1433"/>
        <v>9967.196926</v>
      </c>
      <c r="S1097" s="42">
        <f t="shared" si="1434"/>
        <v>38192.06299</v>
      </c>
      <c r="T1097" s="43">
        <f t="shared" si="1435"/>
        <v>127803.6839</v>
      </c>
      <c r="U1097" s="44">
        <f t="shared" si="1436"/>
        <v>1293.769071</v>
      </c>
      <c r="V1097" s="48">
        <f t="shared" si="1437"/>
        <v>5175.076286</v>
      </c>
      <c r="W1097" s="49">
        <f t="shared" si="1438"/>
        <v>7762.614428</v>
      </c>
      <c r="X1097" s="35"/>
      <c r="Y1097" s="12">
        <v>19.0</v>
      </c>
      <c r="Z1097" s="39">
        <f t="shared" si="1439"/>
        <v>12.23493888</v>
      </c>
      <c r="AA1097" s="40">
        <f t="shared" si="1440"/>
        <v>13.07294839</v>
      </c>
      <c r="AB1097" s="41">
        <f t="shared" si="1441"/>
        <v>16.1270275</v>
      </c>
      <c r="AC1097" s="42">
        <f t="shared" si="1442"/>
        <v>14346722.85</v>
      </c>
      <c r="AD1097" s="42">
        <f t="shared" si="1443"/>
        <v>54973424</v>
      </c>
      <c r="AE1097" s="43">
        <f t="shared" si="1444"/>
        <v>183959848.1</v>
      </c>
      <c r="AF1097" s="44">
        <f t="shared" si="1445"/>
        <v>1862243.36</v>
      </c>
      <c r="AG1097" s="48">
        <f t="shared" si="1446"/>
        <v>7448973.441</v>
      </c>
      <c r="AH1097" s="49">
        <f t="shared" si="1447"/>
        <v>11173460.16</v>
      </c>
    </row>
    <row r="1098" ht="13.5" customHeight="1">
      <c r="A1098" s="47" t="s">
        <v>119</v>
      </c>
      <c r="B1098" s="51">
        <v>0.0</v>
      </c>
      <c r="C1098" s="12">
        <f t="shared" si="1429"/>
        <v>0</v>
      </c>
      <c r="D1098" s="12">
        <v>0.0132</v>
      </c>
      <c r="E1098" s="39">
        <v>410.0</v>
      </c>
      <c r="F1098" s="40">
        <v>490.0</v>
      </c>
      <c r="G1098" s="41">
        <v>650.0</v>
      </c>
      <c r="H1098" s="42">
        <v>0.076</v>
      </c>
      <c r="I1098" s="42">
        <v>0.5820000000000001</v>
      </c>
      <c r="J1098" s="43">
        <v>2.794</v>
      </c>
      <c r="K1098" s="44">
        <v>0.1</v>
      </c>
      <c r="L1098" s="45">
        <v>0.2</v>
      </c>
      <c r="M1098" s="46">
        <v>1.0</v>
      </c>
      <c r="N1098" s="35"/>
      <c r="O1098" s="39">
        <f t="shared" si="1430"/>
        <v>0</v>
      </c>
      <c r="P1098" s="40">
        <f t="shared" si="1431"/>
        <v>0</v>
      </c>
      <c r="Q1098" s="41">
        <f t="shared" si="1432"/>
        <v>0</v>
      </c>
      <c r="R1098" s="42">
        <f t="shared" si="1433"/>
        <v>0</v>
      </c>
      <c r="S1098" s="42">
        <f t="shared" si="1434"/>
        <v>0</v>
      </c>
      <c r="T1098" s="43">
        <f t="shared" si="1435"/>
        <v>0</v>
      </c>
      <c r="U1098" s="44">
        <f t="shared" si="1436"/>
        <v>0</v>
      </c>
      <c r="V1098" s="48">
        <f t="shared" si="1437"/>
        <v>0</v>
      </c>
      <c r="W1098" s="49">
        <f t="shared" si="1438"/>
        <v>0</v>
      </c>
      <c r="X1098" s="35"/>
      <c r="Y1098" s="12">
        <v>19.0</v>
      </c>
      <c r="Z1098" s="39">
        <f t="shared" si="1439"/>
        <v>0</v>
      </c>
      <c r="AA1098" s="40">
        <f t="shared" si="1440"/>
        <v>0</v>
      </c>
      <c r="AB1098" s="41">
        <f t="shared" si="1441"/>
        <v>0</v>
      </c>
      <c r="AC1098" s="42">
        <f t="shared" si="1442"/>
        <v>0</v>
      </c>
      <c r="AD1098" s="42">
        <f t="shared" si="1443"/>
        <v>0</v>
      </c>
      <c r="AE1098" s="43">
        <f t="shared" si="1444"/>
        <v>0</v>
      </c>
      <c r="AF1098" s="44">
        <f t="shared" si="1445"/>
        <v>0</v>
      </c>
      <c r="AG1098" s="48">
        <f t="shared" si="1446"/>
        <v>0</v>
      </c>
      <c r="AH1098" s="49">
        <f t="shared" si="1447"/>
        <v>0</v>
      </c>
    </row>
    <row r="1099" ht="13.5" customHeight="1">
      <c r="A1099" s="47" t="s">
        <v>120</v>
      </c>
      <c r="B1099" s="51">
        <v>0.0</v>
      </c>
      <c r="C1099" s="12">
        <f t="shared" si="1429"/>
        <v>0</v>
      </c>
      <c r="D1099" s="12">
        <v>0.0132</v>
      </c>
      <c r="E1099" s="39">
        <v>3.7</v>
      </c>
      <c r="F1099" s="40">
        <v>12.0</v>
      </c>
      <c r="G1099" s="41">
        <v>110.0</v>
      </c>
      <c r="H1099" s="42">
        <v>0.018</v>
      </c>
      <c r="I1099" s="42">
        <v>0.2478118532</v>
      </c>
      <c r="J1099" s="43">
        <v>3.004</v>
      </c>
      <c r="K1099" s="44">
        <v>0.1</v>
      </c>
      <c r="L1099" s="45">
        <v>0.1</v>
      </c>
      <c r="M1099" s="46">
        <v>1.0</v>
      </c>
      <c r="N1099" s="35"/>
      <c r="O1099" s="39">
        <f t="shared" si="1430"/>
        <v>0</v>
      </c>
      <c r="P1099" s="40">
        <f t="shared" si="1431"/>
        <v>0</v>
      </c>
      <c r="Q1099" s="41">
        <f t="shared" si="1432"/>
        <v>0</v>
      </c>
      <c r="R1099" s="42">
        <f t="shared" si="1433"/>
        <v>0</v>
      </c>
      <c r="S1099" s="42">
        <f t="shared" si="1434"/>
        <v>0</v>
      </c>
      <c r="T1099" s="43">
        <f t="shared" si="1435"/>
        <v>0</v>
      </c>
      <c r="U1099" s="44">
        <f t="shared" si="1436"/>
        <v>0</v>
      </c>
      <c r="V1099" s="48">
        <f t="shared" si="1437"/>
        <v>0</v>
      </c>
      <c r="W1099" s="49">
        <f t="shared" si="1438"/>
        <v>0</v>
      </c>
      <c r="X1099" s="35"/>
      <c r="Y1099" s="12">
        <v>19.0</v>
      </c>
      <c r="Z1099" s="39">
        <f t="shared" si="1439"/>
        <v>0</v>
      </c>
      <c r="AA1099" s="40">
        <f t="shared" si="1440"/>
        <v>0</v>
      </c>
      <c r="AB1099" s="41">
        <f t="shared" si="1441"/>
        <v>0</v>
      </c>
      <c r="AC1099" s="42">
        <f t="shared" si="1442"/>
        <v>0</v>
      </c>
      <c r="AD1099" s="42">
        <f t="shared" si="1443"/>
        <v>0</v>
      </c>
      <c r="AE1099" s="43">
        <f t="shared" si="1444"/>
        <v>0</v>
      </c>
      <c r="AF1099" s="44">
        <f t="shared" si="1445"/>
        <v>0</v>
      </c>
      <c r="AG1099" s="48">
        <f t="shared" si="1446"/>
        <v>0</v>
      </c>
      <c r="AH1099" s="49">
        <f t="shared" si="1447"/>
        <v>0</v>
      </c>
    </row>
    <row r="1100" ht="13.5" customHeight="1">
      <c r="A1100" s="47" t="s">
        <v>121</v>
      </c>
      <c r="B1100" s="51">
        <v>0.348</v>
      </c>
      <c r="C1100" s="12">
        <f t="shared" si="1429"/>
        <v>0.01638726691</v>
      </c>
      <c r="D1100" s="12">
        <v>0.0132</v>
      </c>
      <c r="E1100" s="39">
        <v>1.0</v>
      </c>
      <c r="F1100" s="40">
        <v>24.0</v>
      </c>
      <c r="G1100" s="41">
        <v>2200.0</v>
      </c>
      <c r="H1100" s="42">
        <v>0.3</v>
      </c>
      <c r="I1100" s="42">
        <v>9.305266939500001</v>
      </c>
      <c r="J1100" s="43">
        <v>851.554</v>
      </c>
      <c r="K1100" s="44">
        <v>3.3</v>
      </c>
      <c r="L1100" s="48">
        <v>10.0</v>
      </c>
      <c r="M1100" s="49">
        <v>16.9</v>
      </c>
      <c r="N1100" s="35"/>
      <c r="O1100" s="39">
        <f t="shared" si="1430"/>
        <v>0.0000002163119231</v>
      </c>
      <c r="P1100" s="40">
        <f t="shared" si="1431"/>
        <v>0.000005191486156</v>
      </c>
      <c r="Q1100" s="41">
        <f t="shared" si="1432"/>
        <v>0.0004758862309</v>
      </c>
      <c r="R1100" s="42">
        <f t="shared" si="1433"/>
        <v>233.616877</v>
      </c>
      <c r="S1100" s="42">
        <f t="shared" si="1434"/>
        <v>7246.224674</v>
      </c>
      <c r="T1100" s="43">
        <f t="shared" si="1435"/>
        <v>663124.6203</v>
      </c>
      <c r="U1100" s="44">
        <f t="shared" si="1436"/>
        <v>713.8293464</v>
      </c>
      <c r="V1100" s="48">
        <f t="shared" si="1437"/>
        <v>2163.119231</v>
      </c>
      <c r="W1100" s="49">
        <f t="shared" si="1438"/>
        <v>3655.671501</v>
      </c>
      <c r="X1100" s="35"/>
      <c r="Y1100" s="12">
        <v>19.0</v>
      </c>
      <c r="Z1100" s="39">
        <f t="shared" si="1439"/>
        <v>0.0003113580712</v>
      </c>
      <c r="AA1100" s="40">
        <f t="shared" si="1440"/>
        <v>0.007472593709</v>
      </c>
      <c r="AB1100" s="41">
        <f t="shared" si="1441"/>
        <v>0.6849877566</v>
      </c>
      <c r="AC1100" s="42">
        <f t="shared" si="1442"/>
        <v>336266.7169</v>
      </c>
      <c r="AD1100" s="42">
        <f t="shared" si="1443"/>
        <v>10430171.88</v>
      </c>
      <c r="AE1100" s="43">
        <f t="shared" si="1444"/>
        <v>954497559.5</v>
      </c>
      <c r="AF1100" s="44">
        <f t="shared" si="1445"/>
        <v>1027481.635</v>
      </c>
      <c r="AG1100" s="48">
        <f t="shared" si="1446"/>
        <v>3113580.712</v>
      </c>
      <c r="AH1100" s="49">
        <f t="shared" si="1447"/>
        <v>5261951.403</v>
      </c>
    </row>
    <row r="1101" ht="13.5" customHeight="1">
      <c r="A1101" s="47" t="s">
        <v>122</v>
      </c>
      <c r="B1101" s="51">
        <v>0.0</v>
      </c>
      <c r="C1101" s="12">
        <f t="shared" si="1429"/>
        <v>0</v>
      </c>
      <c r="D1101" s="12">
        <v>0.0132</v>
      </c>
      <c r="E1101" s="39">
        <v>130.0</v>
      </c>
      <c r="F1101" s="40">
        <v>230.0</v>
      </c>
      <c r="G1101" s="50">
        <v>420.0</v>
      </c>
      <c r="H1101" s="42">
        <v>20.0</v>
      </c>
      <c r="I1101" s="42">
        <v>35.2904137931</v>
      </c>
      <c r="J1101" s="43">
        <v>65.554</v>
      </c>
      <c r="K1101" s="44">
        <v>13.0</v>
      </c>
      <c r="L1101" s="48">
        <v>500.0</v>
      </c>
      <c r="M1101" s="49">
        <v>810.0</v>
      </c>
      <c r="N1101" s="35"/>
      <c r="O1101" s="39">
        <f t="shared" si="1430"/>
        <v>0</v>
      </c>
      <c r="P1101" s="40">
        <f t="shared" si="1431"/>
        <v>0</v>
      </c>
      <c r="Q1101" s="41">
        <f t="shared" si="1432"/>
        <v>0</v>
      </c>
      <c r="R1101" s="42">
        <f t="shared" si="1433"/>
        <v>0</v>
      </c>
      <c r="S1101" s="42">
        <f t="shared" si="1434"/>
        <v>0</v>
      </c>
      <c r="T1101" s="43">
        <f t="shared" si="1435"/>
        <v>0</v>
      </c>
      <c r="U1101" s="44">
        <f t="shared" si="1436"/>
        <v>0</v>
      </c>
      <c r="V1101" s="48">
        <f t="shared" si="1437"/>
        <v>0</v>
      </c>
      <c r="W1101" s="49">
        <f t="shared" si="1438"/>
        <v>0</v>
      </c>
      <c r="X1101" s="35"/>
      <c r="Y1101" s="12">
        <v>19.0</v>
      </c>
      <c r="Z1101" s="39">
        <f t="shared" si="1439"/>
        <v>0</v>
      </c>
      <c r="AA1101" s="40">
        <f t="shared" si="1440"/>
        <v>0</v>
      </c>
      <c r="AB1101" s="41">
        <f t="shared" si="1441"/>
        <v>0</v>
      </c>
      <c r="AC1101" s="42">
        <f t="shared" si="1442"/>
        <v>0</v>
      </c>
      <c r="AD1101" s="42">
        <f t="shared" si="1443"/>
        <v>0</v>
      </c>
      <c r="AE1101" s="43">
        <f t="shared" si="1444"/>
        <v>0</v>
      </c>
      <c r="AF1101" s="44">
        <f t="shared" si="1445"/>
        <v>0</v>
      </c>
      <c r="AG1101" s="48">
        <f t="shared" si="1446"/>
        <v>0</v>
      </c>
      <c r="AH1101" s="49">
        <f t="shared" si="1447"/>
        <v>0</v>
      </c>
    </row>
    <row r="1102" ht="13.5" customHeight="1">
      <c r="A1102" s="32" t="s">
        <v>123</v>
      </c>
      <c r="B1102" s="51">
        <v>0.0</v>
      </c>
      <c r="C1102" s="12">
        <f t="shared" si="1429"/>
        <v>0</v>
      </c>
      <c r="D1102" s="12">
        <v>0.0132</v>
      </c>
      <c r="E1102" s="39">
        <v>7.0</v>
      </c>
      <c r="F1102" s="40">
        <v>11.0</v>
      </c>
      <c r="G1102" s="41">
        <v>56.0</v>
      </c>
      <c r="H1102" s="42">
        <v>2.0E-4</v>
      </c>
      <c r="I1102" s="42">
        <v>0.11828163270000001</v>
      </c>
      <c r="J1102" s="43">
        <v>1.5552000000000001</v>
      </c>
      <c r="K1102" s="44">
        <v>0.3</v>
      </c>
      <c r="L1102" s="48">
        <v>1.0</v>
      </c>
      <c r="M1102" s="49">
        <v>1.3</v>
      </c>
      <c r="N1102" s="35"/>
      <c r="O1102" s="39">
        <f t="shared" si="1430"/>
        <v>0</v>
      </c>
      <c r="P1102" s="40">
        <f t="shared" si="1431"/>
        <v>0</v>
      </c>
      <c r="Q1102" s="41">
        <f t="shared" si="1432"/>
        <v>0</v>
      </c>
      <c r="R1102" s="42">
        <f t="shared" si="1433"/>
        <v>0</v>
      </c>
      <c r="S1102" s="42">
        <f t="shared" si="1434"/>
        <v>0</v>
      </c>
      <c r="T1102" s="43">
        <f t="shared" si="1435"/>
        <v>0</v>
      </c>
      <c r="U1102" s="44">
        <f t="shared" si="1436"/>
        <v>0</v>
      </c>
      <c r="V1102" s="48">
        <f t="shared" si="1437"/>
        <v>0</v>
      </c>
      <c r="W1102" s="49">
        <f t="shared" si="1438"/>
        <v>0</v>
      </c>
      <c r="X1102" s="35"/>
      <c r="Y1102" s="12">
        <v>19.0</v>
      </c>
      <c r="Z1102" s="39">
        <f t="shared" si="1439"/>
        <v>0</v>
      </c>
      <c r="AA1102" s="40">
        <f t="shared" si="1440"/>
        <v>0</v>
      </c>
      <c r="AB1102" s="41">
        <f t="shared" si="1441"/>
        <v>0</v>
      </c>
      <c r="AC1102" s="42">
        <f t="shared" si="1442"/>
        <v>0</v>
      </c>
      <c r="AD1102" s="42">
        <f t="shared" si="1443"/>
        <v>0</v>
      </c>
      <c r="AE1102" s="43">
        <f t="shared" si="1444"/>
        <v>0</v>
      </c>
      <c r="AF1102" s="44">
        <f t="shared" si="1445"/>
        <v>0</v>
      </c>
      <c r="AG1102" s="48">
        <f t="shared" si="1446"/>
        <v>0</v>
      </c>
      <c r="AH1102" s="49">
        <f t="shared" si="1447"/>
        <v>0</v>
      </c>
    </row>
    <row r="1103" ht="13.5" customHeight="1">
      <c r="A1103" s="32" t="s">
        <v>124</v>
      </c>
      <c r="B1103" s="51">
        <v>0.006</v>
      </c>
      <c r="C1103" s="12">
        <f t="shared" si="1429"/>
        <v>0.0002825390846</v>
      </c>
      <c r="D1103" s="12">
        <v>0.0132</v>
      </c>
      <c r="E1103" s="39">
        <v>8.0</v>
      </c>
      <c r="F1103" s="40">
        <v>12.0</v>
      </c>
      <c r="G1103" s="41">
        <v>35.0</v>
      </c>
      <c r="H1103" s="42">
        <v>2.0E-4</v>
      </c>
      <c r="I1103" s="42">
        <v>0.11834814810000001</v>
      </c>
      <c r="J1103" s="43">
        <v>1.5552000000000001</v>
      </c>
      <c r="K1103" s="44">
        <v>0.3</v>
      </c>
      <c r="L1103" s="48">
        <v>1.0</v>
      </c>
      <c r="M1103" s="49">
        <v>1.3</v>
      </c>
      <c r="N1103" s="35"/>
      <c r="O1103" s="39">
        <f t="shared" si="1430"/>
        <v>0.00000002983612733</v>
      </c>
      <c r="P1103" s="40">
        <f t="shared" si="1431"/>
        <v>0.000000044754191</v>
      </c>
      <c r="Q1103" s="41">
        <f t="shared" si="1432"/>
        <v>0.0000001305330571</v>
      </c>
      <c r="R1103" s="42">
        <f t="shared" si="1433"/>
        <v>0.00268525146</v>
      </c>
      <c r="S1103" s="42">
        <f t="shared" si="1434"/>
        <v>1.588972687</v>
      </c>
      <c r="T1103" s="43">
        <f t="shared" si="1435"/>
        <v>20.88051535</v>
      </c>
      <c r="U1103" s="44">
        <f t="shared" si="1436"/>
        <v>1.118854775</v>
      </c>
      <c r="V1103" s="48">
        <f t="shared" si="1437"/>
        <v>3.729515916</v>
      </c>
      <c r="W1103" s="49">
        <f t="shared" si="1438"/>
        <v>4.848370691</v>
      </c>
      <c r="X1103" s="35"/>
      <c r="Y1103" s="12">
        <v>19.0</v>
      </c>
      <c r="Z1103" s="39">
        <f t="shared" si="1439"/>
        <v>0.00004294594086</v>
      </c>
      <c r="AA1103" s="40">
        <f t="shared" si="1440"/>
        <v>0.00006441891128</v>
      </c>
      <c r="AB1103" s="41">
        <f t="shared" si="1441"/>
        <v>0.0001878884912</v>
      </c>
      <c r="AC1103" s="42">
        <f t="shared" si="1442"/>
        <v>3.865134677</v>
      </c>
      <c r="AD1103" s="42">
        <f t="shared" si="1443"/>
        <v>2287.157656</v>
      </c>
      <c r="AE1103" s="43">
        <f t="shared" si="1444"/>
        <v>30055.28725</v>
      </c>
      <c r="AF1103" s="44">
        <f t="shared" si="1445"/>
        <v>1610.472782</v>
      </c>
      <c r="AG1103" s="48">
        <f t="shared" si="1446"/>
        <v>5368.242607</v>
      </c>
      <c r="AH1103" s="49">
        <f t="shared" si="1447"/>
        <v>6978.715389</v>
      </c>
    </row>
    <row r="1104" ht="13.5" customHeight="1">
      <c r="A1104" s="32" t="s">
        <v>125</v>
      </c>
      <c r="B1104" s="51">
        <v>0.068</v>
      </c>
      <c r="C1104" s="12">
        <f t="shared" si="1429"/>
        <v>0.003202109625</v>
      </c>
      <c r="D1104" s="12">
        <v>0.0132</v>
      </c>
      <c r="E1104" s="39">
        <v>18.0</v>
      </c>
      <c r="F1104" s="40">
        <v>48.0</v>
      </c>
      <c r="G1104" s="41">
        <v>180.0</v>
      </c>
      <c r="H1104" s="42">
        <v>0.0064</v>
      </c>
      <c r="I1104" s="42">
        <v>0.17932592590000002</v>
      </c>
      <c r="J1104" s="43">
        <v>1.857</v>
      </c>
      <c r="K1104" s="44">
        <v>0.3</v>
      </c>
      <c r="L1104" s="45">
        <v>10.0</v>
      </c>
      <c r="M1104" s="46">
        <v>15.0</v>
      </c>
      <c r="N1104" s="35"/>
      <c r="O1104" s="39">
        <f t="shared" si="1430"/>
        <v>0.0000007608212469</v>
      </c>
      <c r="P1104" s="40">
        <f t="shared" si="1431"/>
        <v>0.000002028856659</v>
      </c>
      <c r="Q1104" s="41">
        <f t="shared" si="1432"/>
        <v>0.000007608212469</v>
      </c>
      <c r="R1104" s="42">
        <f t="shared" si="1433"/>
        <v>0.9738511961</v>
      </c>
      <c r="S1104" s="42">
        <f t="shared" si="1434"/>
        <v>27.28699491</v>
      </c>
      <c r="T1104" s="43">
        <f t="shared" si="1435"/>
        <v>282.5690111</v>
      </c>
      <c r="U1104" s="44">
        <f t="shared" si="1436"/>
        <v>12.68035412</v>
      </c>
      <c r="V1104" s="48">
        <f t="shared" si="1437"/>
        <v>422.6784705</v>
      </c>
      <c r="W1104" s="49">
        <f t="shared" si="1438"/>
        <v>634.0177058</v>
      </c>
      <c r="X1104" s="35"/>
      <c r="Y1104" s="12">
        <v>19.0</v>
      </c>
      <c r="Z1104" s="39">
        <f t="shared" si="1439"/>
        <v>0.001095121492</v>
      </c>
      <c r="AA1104" s="40">
        <f t="shared" si="1440"/>
        <v>0.002920323978</v>
      </c>
      <c r="AB1104" s="41">
        <f t="shared" si="1441"/>
        <v>0.01095121492</v>
      </c>
      <c r="AC1104" s="42">
        <f t="shared" si="1442"/>
        <v>1401.75551</v>
      </c>
      <c r="AD1104" s="42">
        <f t="shared" si="1443"/>
        <v>39276.7351</v>
      </c>
      <c r="AE1104" s="43">
        <f t="shared" si="1444"/>
        <v>406728.1221</v>
      </c>
      <c r="AF1104" s="44">
        <f t="shared" si="1445"/>
        <v>18252.02486</v>
      </c>
      <c r="AG1104" s="48">
        <f t="shared" si="1446"/>
        <v>608400.8288</v>
      </c>
      <c r="AH1104" s="49">
        <f t="shared" si="1447"/>
        <v>912601.2432</v>
      </c>
    </row>
    <row r="1105" ht="13.5" customHeight="1">
      <c r="A1105" s="32" t="s">
        <v>126</v>
      </c>
      <c r="B1105" s="51">
        <v>0.0</v>
      </c>
      <c r="C1105" s="12">
        <f t="shared" si="1429"/>
        <v>0</v>
      </c>
      <c r="D1105" s="12">
        <v>0.0132</v>
      </c>
      <c r="E1105" s="39">
        <v>6.0</v>
      </c>
      <c r="F1105" s="40">
        <v>38.0</v>
      </c>
      <c r="G1105" s="41">
        <v>79.0</v>
      </c>
      <c r="H1105" s="42">
        <v>0.0073</v>
      </c>
      <c r="I1105" s="42">
        <v>0.4548123288</v>
      </c>
      <c r="J1105" s="43">
        <v>2.313</v>
      </c>
      <c r="K1105" s="44">
        <v>0.3</v>
      </c>
      <c r="L1105" s="45">
        <v>2.5</v>
      </c>
      <c r="M1105" s="46">
        <v>5.1</v>
      </c>
      <c r="N1105" s="35"/>
      <c r="O1105" s="39">
        <f t="shared" si="1430"/>
        <v>0</v>
      </c>
      <c r="P1105" s="40">
        <f t="shared" si="1431"/>
        <v>0</v>
      </c>
      <c r="Q1105" s="41">
        <f t="shared" si="1432"/>
        <v>0</v>
      </c>
      <c r="R1105" s="42">
        <f t="shared" si="1433"/>
        <v>0</v>
      </c>
      <c r="S1105" s="42">
        <f t="shared" si="1434"/>
        <v>0</v>
      </c>
      <c r="T1105" s="43">
        <f t="shared" si="1435"/>
        <v>0</v>
      </c>
      <c r="U1105" s="44">
        <f t="shared" si="1436"/>
        <v>0</v>
      </c>
      <c r="V1105" s="48">
        <f t="shared" si="1437"/>
        <v>0</v>
      </c>
      <c r="W1105" s="49">
        <f t="shared" si="1438"/>
        <v>0</v>
      </c>
      <c r="X1105" s="35"/>
      <c r="Y1105" s="12">
        <v>19.0</v>
      </c>
      <c r="Z1105" s="39">
        <f t="shared" si="1439"/>
        <v>0</v>
      </c>
      <c r="AA1105" s="40">
        <f t="shared" si="1440"/>
        <v>0</v>
      </c>
      <c r="AB1105" s="41">
        <f t="shared" si="1441"/>
        <v>0</v>
      </c>
      <c r="AC1105" s="42">
        <f t="shared" si="1442"/>
        <v>0</v>
      </c>
      <c r="AD1105" s="42">
        <f t="shared" si="1443"/>
        <v>0</v>
      </c>
      <c r="AE1105" s="43">
        <f t="shared" si="1444"/>
        <v>0</v>
      </c>
      <c r="AF1105" s="44">
        <f t="shared" si="1445"/>
        <v>0</v>
      </c>
      <c r="AG1105" s="48">
        <f t="shared" si="1446"/>
        <v>0</v>
      </c>
      <c r="AH1105" s="49">
        <f t="shared" si="1447"/>
        <v>0</v>
      </c>
    </row>
    <row r="1106" ht="13.5" customHeight="1">
      <c r="A1106" s="32" t="s">
        <v>127</v>
      </c>
      <c r="B1106" s="51">
        <v>0.0</v>
      </c>
      <c r="C1106" s="12">
        <f t="shared" si="1429"/>
        <v>0</v>
      </c>
      <c r="D1106" s="12">
        <v>0.0132</v>
      </c>
      <c r="E1106" s="52">
        <v>8.8</v>
      </c>
      <c r="F1106" s="53">
        <v>27.0</v>
      </c>
      <c r="G1106" s="54">
        <v>63.0</v>
      </c>
      <c r="H1106" s="55">
        <v>0.118</v>
      </c>
      <c r="I1106" s="55">
        <v>0.9284059041</v>
      </c>
      <c r="J1106" s="56">
        <v>3.734</v>
      </c>
      <c r="K1106" s="57">
        <v>7.8</v>
      </c>
      <c r="L1106" s="58">
        <v>15.0</v>
      </c>
      <c r="M1106" s="59">
        <v>19.3</v>
      </c>
      <c r="N1106" s="35"/>
      <c r="O1106" s="39">
        <f t="shared" si="1430"/>
        <v>0</v>
      </c>
      <c r="P1106" s="40">
        <f t="shared" si="1431"/>
        <v>0</v>
      </c>
      <c r="Q1106" s="41">
        <f t="shared" si="1432"/>
        <v>0</v>
      </c>
      <c r="R1106" s="42">
        <f t="shared" si="1433"/>
        <v>0</v>
      </c>
      <c r="S1106" s="42">
        <f t="shared" si="1434"/>
        <v>0</v>
      </c>
      <c r="T1106" s="43">
        <f t="shared" si="1435"/>
        <v>0</v>
      </c>
      <c r="U1106" s="44">
        <f t="shared" si="1436"/>
        <v>0</v>
      </c>
      <c r="V1106" s="48">
        <f t="shared" si="1437"/>
        <v>0</v>
      </c>
      <c r="W1106" s="49">
        <f t="shared" si="1438"/>
        <v>0</v>
      </c>
      <c r="X1106" s="35"/>
      <c r="Y1106" s="12">
        <v>19.0</v>
      </c>
      <c r="Z1106" s="39">
        <f t="shared" si="1439"/>
        <v>0</v>
      </c>
      <c r="AA1106" s="40">
        <f t="shared" si="1440"/>
        <v>0</v>
      </c>
      <c r="AB1106" s="41">
        <f t="shared" si="1441"/>
        <v>0</v>
      </c>
      <c r="AC1106" s="42">
        <f t="shared" si="1442"/>
        <v>0</v>
      </c>
      <c r="AD1106" s="42">
        <f t="shared" si="1443"/>
        <v>0</v>
      </c>
      <c r="AE1106" s="43">
        <f t="shared" si="1444"/>
        <v>0</v>
      </c>
      <c r="AF1106" s="44">
        <f t="shared" si="1445"/>
        <v>0</v>
      </c>
      <c r="AG1106" s="48">
        <f t="shared" si="1446"/>
        <v>0</v>
      </c>
      <c r="AH1106" s="49">
        <f t="shared" si="1447"/>
        <v>0</v>
      </c>
    </row>
    <row r="1107" ht="13.5" customHeight="1">
      <c r="A1107" s="60" t="s">
        <v>90</v>
      </c>
      <c r="B1107" s="61">
        <f>SUM(B1096:B1106)</f>
        <v>21.236</v>
      </c>
      <c r="C1107" s="60"/>
      <c r="D1107" s="60"/>
      <c r="E1107" s="60"/>
      <c r="F1107" s="60"/>
      <c r="G1107" s="60"/>
      <c r="H1107" s="60"/>
      <c r="I1107" s="60"/>
      <c r="J1107" s="60"/>
      <c r="K1107" s="60"/>
      <c r="L1107" s="60"/>
      <c r="M1107" s="60"/>
      <c r="N1107" s="60"/>
      <c r="O1107" s="61">
        <f t="shared" ref="O1107:W1107" si="1448">SUM(O1096:O1106)</f>
        <v>0.008501069768</v>
      </c>
      <c r="P1107" s="61">
        <f t="shared" si="1448"/>
        <v>0.009089523978</v>
      </c>
      <c r="Q1107" s="61">
        <f t="shared" si="1448"/>
        <v>0.01168766513</v>
      </c>
      <c r="R1107" s="61">
        <f t="shared" si="1448"/>
        <v>10201.79034</v>
      </c>
      <c r="S1107" s="61">
        <f t="shared" si="1448"/>
        <v>45467.16363</v>
      </c>
      <c r="T1107" s="61">
        <f t="shared" si="1448"/>
        <v>791231.7537</v>
      </c>
      <c r="U1107" s="61">
        <f t="shared" si="1448"/>
        <v>2021.397627</v>
      </c>
      <c r="V1107" s="61">
        <f t="shared" si="1448"/>
        <v>7764.603503</v>
      </c>
      <c r="W1107" s="61">
        <f t="shared" si="1448"/>
        <v>12057.15201</v>
      </c>
      <c r="X1107" s="60"/>
      <c r="Y1107" s="35"/>
      <c r="Z1107" s="61">
        <f t="shared" ref="Z1107:AH1107" si="1449">SUM(Z1096:Z1106)</f>
        <v>12.2363883</v>
      </c>
      <c r="AA1107" s="61">
        <f t="shared" si="1449"/>
        <v>13.08340573</v>
      </c>
      <c r="AB1107" s="61">
        <f t="shared" si="1449"/>
        <v>16.82315436</v>
      </c>
      <c r="AC1107" s="61">
        <f t="shared" si="1449"/>
        <v>14684395.19</v>
      </c>
      <c r="AD1107" s="61">
        <f t="shared" si="1449"/>
        <v>65445159.77</v>
      </c>
      <c r="AE1107" s="61">
        <f t="shared" si="1449"/>
        <v>1138894191</v>
      </c>
      <c r="AF1107" s="61">
        <f t="shared" si="1449"/>
        <v>2909587.493</v>
      </c>
      <c r="AG1107" s="61">
        <f t="shared" si="1449"/>
        <v>11176323.22</v>
      </c>
      <c r="AH1107" s="61">
        <f t="shared" si="1449"/>
        <v>17354991.52</v>
      </c>
    </row>
    <row r="1108" ht="13.5" customHeight="1">
      <c r="A1108" s="35"/>
      <c r="B1108" s="35"/>
      <c r="C1108" s="35"/>
      <c r="D1108" s="35"/>
      <c r="E1108" s="35"/>
      <c r="F1108" s="35"/>
      <c r="G1108" s="35"/>
      <c r="H1108" s="35"/>
      <c r="I1108" s="35"/>
      <c r="J1108" s="35"/>
      <c r="K1108" s="35"/>
      <c r="L1108" s="35"/>
      <c r="M1108" s="35"/>
      <c r="N1108" s="35"/>
      <c r="O1108" s="35"/>
      <c r="P1108" s="35"/>
      <c r="Q1108" s="35"/>
      <c r="R1108" s="35"/>
      <c r="S1108" s="35"/>
      <c r="T1108" s="35"/>
      <c r="U1108" s="35"/>
      <c r="V1108" s="35"/>
      <c r="W1108" s="35"/>
      <c r="X1108" s="35"/>
      <c r="Y1108" s="35"/>
      <c r="Z1108" s="35"/>
      <c r="AA1108" s="35"/>
      <c r="AB1108" s="35"/>
      <c r="AC1108" s="35"/>
      <c r="AD1108" s="35"/>
      <c r="AE1108" s="35"/>
      <c r="AF1108" s="35"/>
      <c r="AG1108" s="35"/>
      <c r="AH1108" s="35"/>
    </row>
    <row r="1109" ht="13.5" customHeight="1">
      <c r="A1109" s="64" t="s">
        <v>84</v>
      </c>
      <c r="B1109" s="35"/>
      <c r="C1109" s="12"/>
      <c r="D1109" s="12"/>
      <c r="E1109" s="35"/>
      <c r="F1109" s="35"/>
      <c r="G1109" s="35"/>
      <c r="H1109" s="35"/>
      <c r="I1109" s="35"/>
      <c r="J1109" s="35"/>
      <c r="K1109" s="35"/>
      <c r="L1109" s="35"/>
      <c r="M1109" s="35"/>
      <c r="N1109" s="35"/>
      <c r="O1109" s="35"/>
      <c r="P1109" s="35"/>
      <c r="Q1109" s="35"/>
      <c r="R1109" s="35"/>
      <c r="S1109" s="35"/>
      <c r="T1109" s="35"/>
      <c r="U1109" s="35"/>
      <c r="V1109" s="35"/>
      <c r="W1109" s="35"/>
      <c r="X1109" s="35"/>
      <c r="Y1109" s="35"/>
      <c r="Z1109" s="35"/>
      <c r="AA1109" s="35"/>
      <c r="AB1109" s="35"/>
      <c r="AC1109" s="35"/>
      <c r="AD1109" s="35"/>
      <c r="AE1109" s="35"/>
      <c r="AF1109" s="35"/>
      <c r="AG1109" s="35"/>
      <c r="AH1109" s="35"/>
    </row>
    <row r="1110" ht="13.5" customHeight="1">
      <c r="A1110" s="12" t="s">
        <v>105</v>
      </c>
      <c r="C1110" s="12"/>
      <c r="D1110" s="12"/>
      <c r="E1110" s="36" t="s">
        <v>129</v>
      </c>
      <c r="F1110" s="3"/>
      <c r="G1110" s="4"/>
      <c r="H1110" s="37" t="s">
        <v>130</v>
      </c>
      <c r="I1110" s="3"/>
      <c r="J1110" s="4"/>
      <c r="K1110" s="38" t="s">
        <v>131</v>
      </c>
      <c r="L1110" s="3"/>
      <c r="M1110" s="4"/>
      <c r="N1110" s="35"/>
      <c r="O1110" s="36" t="s">
        <v>110</v>
      </c>
      <c r="P1110" s="3"/>
      <c r="Q1110" s="4"/>
      <c r="R1110" s="37" t="s">
        <v>111</v>
      </c>
      <c r="S1110" s="3"/>
      <c r="T1110" s="4"/>
      <c r="U1110" s="38" t="s">
        <v>112</v>
      </c>
      <c r="V1110" s="3"/>
      <c r="W1110" s="4"/>
      <c r="X1110" s="35"/>
      <c r="Y1110" s="35"/>
      <c r="Z1110" s="36" t="s">
        <v>110</v>
      </c>
      <c r="AA1110" s="3"/>
      <c r="AB1110" s="4"/>
      <c r="AC1110" s="37" t="s">
        <v>111</v>
      </c>
      <c r="AD1110" s="3"/>
      <c r="AE1110" s="4"/>
      <c r="AF1110" s="38" t="s">
        <v>112</v>
      </c>
      <c r="AG1110" s="3"/>
      <c r="AH1110" s="4"/>
    </row>
    <row r="1111" ht="13.5" customHeight="1">
      <c r="A1111" s="12" t="s">
        <v>94</v>
      </c>
      <c r="B1111" s="12" t="s">
        <v>114</v>
      </c>
      <c r="C1111" s="12" t="s">
        <v>115</v>
      </c>
      <c r="D1111" s="12"/>
      <c r="E1111" s="39" t="s">
        <v>12</v>
      </c>
      <c r="F1111" s="40" t="s">
        <v>13</v>
      </c>
      <c r="G1111" s="41" t="s">
        <v>14</v>
      </c>
      <c r="H1111" s="42" t="s">
        <v>12</v>
      </c>
      <c r="I1111" s="42" t="s">
        <v>13</v>
      </c>
      <c r="J1111" s="43" t="s">
        <v>14</v>
      </c>
      <c r="K1111" s="44" t="s">
        <v>12</v>
      </c>
      <c r="L1111" s="45" t="s">
        <v>116</v>
      </c>
      <c r="M1111" s="46" t="s">
        <v>14</v>
      </c>
      <c r="N1111" s="35"/>
      <c r="O1111" s="39" t="s">
        <v>12</v>
      </c>
      <c r="P1111" s="40" t="s">
        <v>13</v>
      </c>
      <c r="Q1111" s="41" t="s">
        <v>14</v>
      </c>
      <c r="R1111" s="42" t="s">
        <v>12</v>
      </c>
      <c r="S1111" s="42" t="s">
        <v>13</v>
      </c>
      <c r="T1111" s="43" t="s">
        <v>14</v>
      </c>
      <c r="U1111" s="44" t="s">
        <v>12</v>
      </c>
      <c r="V1111" s="45" t="s">
        <v>116</v>
      </c>
      <c r="W1111" s="46" t="s">
        <v>14</v>
      </c>
      <c r="X1111" s="35"/>
      <c r="Y1111" s="35"/>
      <c r="Z1111" s="39" t="s">
        <v>12</v>
      </c>
      <c r="AA1111" s="40" t="s">
        <v>13</v>
      </c>
      <c r="AB1111" s="41" t="s">
        <v>14</v>
      </c>
      <c r="AC1111" s="42" t="s">
        <v>12</v>
      </c>
      <c r="AD1111" s="42" t="s">
        <v>13</v>
      </c>
      <c r="AE1111" s="43" t="s">
        <v>14</v>
      </c>
      <c r="AF1111" s="44" t="s">
        <v>12</v>
      </c>
      <c r="AG1111" s="45" t="s">
        <v>116</v>
      </c>
      <c r="AH1111" s="46" t="s">
        <v>14</v>
      </c>
    </row>
    <row r="1112" ht="13.5" customHeight="1">
      <c r="A1112" s="47" t="s">
        <v>117</v>
      </c>
      <c r="B1112" s="51">
        <v>0.0</v>
      </c>
      <c r="C1112" s="12">
        <f t="shared" ref="C1112:C1122" si="1450">B1112/$B$1123</f>
        <v>0</v>
      </c>
      <c r="D1112" s="12">
        <v>0.0132</v>
      </c>
      <c r="E1112" s="39">
        <v>740.0</v>
      </c>
      <c r="F1112" s="40">
        <v>820.0</v>
      </c>
      <c r="G1112" s="41">
        <v>910.0</v>
      </c>
      <c r="H1112" s="42">
        <v>0.079</v>
      </c>
      <c r="I1112" s="42">
        <v>1.1480588235000002</v>
      </c>
      <c r="J1112" s="43">
        <v>3.654</v>
      </c>
      <c r="K1112" s="44">
        <v>0.2</v>
      </c>
      <c r="L1112" s="48">
        <v>5.0</v>
      </c>
      <c r="M1112" s="49">
        <v>15.0</v>
      </c>
      <c r="N1112" s="35"/>
      <c r="O1112" s="39">
        <f t="shared" ref="O1112:O1122" si="1451">C1112*D1112*E1112*10^(-3)</f>
        <v>0</v>
      </c>
      <c r="P1112" s="40">
        <f t="shared" ref="P1112:P1122" si="1452">C1112*D1112*F1112*10^(-3)</f>
        <v>0</v>
      </c>
      <c r="Q1112" s="41">
        <f t="shared" ref="Q1112:Q1122" si="1453">C1112*D1112*G1112*10^(-3)</f>
        <v>0</v>
      </c>
      <c r="R1112" s="42">
        <f t="shared" ref="R1112:R1122" si="1454">(C1112*D1112*H1112*3.6*10^(-3))*10^(9)</f>
        <v>0</v>
      </c>
      <c r="S1112" s="42">
        <f t="shared" ref="S1112:S1122" si="1455">(C1112*D1112*I1112*3.6*10^(-3))*10^(9)</f>
        <v>0</v>
      </c>
      <c r="T1112" s="43">
        <f t="shared" ref="T1112:T1122" si="1456">(C1112*D1112*J1112*3.6*10^(-3))*10^(9)</f>
        <v>0</v>
      </c>
      <c r="U1112" s="44">
        <f t="shared" ref="U1112:U1122" si="1457">C1112*D1112*10^(-3)*K1112*10^9</f>
        <v>0</v>
      </c>
      <c r="V1112" s="48">
        <f t="shared" ref="V1112:V1122" si="1458">C1112*D1112*10^(-3)*L1112*10^9</f>
        <v>0</v>
      </c>
      <c r="W1112" s="49">
        <f t="shared" ref="W1112:W1122" si="1459">C1112*D1112*10^(-3)*M1112*10^9</f>
        <v>0</v>
      </c>
      <c r="X1112" s="35"/>
      <c r="Y1112" s="12">
        <v>5.8</v>
      </c>
      <c r="Z1112" s="39">
        <f t="shared" ref="Z1112:Z1122" si="1460">C1112*Y1112*E1112*10^(-3)</f>
        <v>0</v>
      </c>
      <c r="AA1112" s="40">
        <f t="shared" ref="AA1112:AA1122" si="1461">C1112*Y1112*F1112*10^(-3)</f>
        <v>0</v>
      </c>
      <c r="AB1112" s="41">
        <f t="shared" ref="AB1112:AB1122" si="1462">C1112*Y1112*G1112*10^(-3)</f>
        <v>0</v>
      </c>
      <c r="AC1112" s="42">
        <f t="shared" ref="AC1112:AC1122" si="1463">(C1112*Y1112*H1112*3.6*10^(-3))*10^(9)</f>
        <v>0</v>
      </c>
      <c r="AD1112" s="42">
        <f t="shared" ref="AD1112:AD1122" si="1464">(C1112*Y1112*I1112*3.6*10^(-3))*10^(9)</f>
        <v>0</v>
      </c>
      <c r="AE1112" s="43">
        <f t="shared" ref="AE1112:AE1122" si="1465">(C1112*Y1112*J1112*3.6*10^(-3))*10^(9)</f>
        <v>0</v>
      </c>
      <c r="AF1112" s="44">
        <f t="shared" ref="AF1112:AF1122" si="1466">C1112*Y1112*10^(-3)*K1112*10^9</f>
        <v>0</v>
      </c>
      <c r="AG1112" s="48">
        <f t="shared" ref="AG1112:AG1122" si="1467">C1112*Y1112*10^(-3)*L1112*10^9</f>
        <v>0</v>
      </c>
      <c r="AH1112" s="49">
        <f t="shared" ref="AH1112:AH1122" si="1468">C1112*Y1112*10^(-3)*M1112*10^9</f>
        <v>0</v>
      </c>
    </row>
    <row r="1113" ht="13.5" customHeight="1">
      <c r="A1113" s="47" t="s">
        <v>118</v>
      </c>
      <c r="B1113" s="51">
        <v>0.0</v>
      </c>
      <c r="C1113" s="12">
        <f t="shared" si="1450"/>
        <v>0</v>
      </c>
      <c r="D1113" s="12">
        <v>0.0132</v>
      </c>
      <c r="E1113" s="39">
        <v>657.0</v>
      </c>
      <c r="F1113" s="40">
        <v>702.0</v>
      </c>
      <c r="G1113" s="41">
        <v>866.0</v>
      </c>
      <c r="H1113" s="42">
        <v>0.214</v>
      </c>
      <c r="I1113" s="42">
        <v>0.82</v>
      </c>
      <c r="J1113" s="43">
        <v>2.7439999999999998</v>
      </c>
      <c r="K1113" s="44">
        <v>0.1</v>
      </c>
      <c r="L1113" s="45">
        <v>0.4</v>
      </c>
      <c r="M1113" s="46">
        <v>0.6</v>
      </c>
      <c r="N1113" s="35"/>
      <c r="O1113" s="39">
        <f t="shared" si="1451"/>
        <v>0</v>
      </c>
      <c r="P1113" s="40">
        <f t="shared" si="1452"/>
        <v>0</v>
      </c>
      <c r="Q1113" s="41">
        <f t="shared" si="1453"/>
        <v>0</v>
      </c>
      <c r="R1113" s="42">
        <f t="shared" si="1454"/>
        <v>0</v>
      </c>
      <c r="S1113" s="42">
        <f t="shared" si="1455"/>
        <v>0</v>
      </c>
      <c r="T1113" s="43">
        <f t="shared" si="1456"/>
        <v>0</v>
      </c>
      <c r="U1113" s="44">
        <f t="shared" si="1457"/>
        <v>0</v>
      </c>
      <c r="V1113" s="48">
        <f t="shared" si="1458"/>
        <v>0</v>
      </c>
      <c r="W1113" s="49">
        <f t="shared" si="1459"/>
        <v>0</v>
      </c>
      <c r="X1113" s="35"/>
      <c r="Y1113" s="12">
        <v>5.8</v>
      </c>
      <c r="Z1113" s="39">
        <f t="shared" si="1460"/>
        <v>0</v>
      </c>
      <c r="AA1113" s="40">
        <f t="shared" si="1461"/>
        <v>0</v>
      </c>
      <c r="AB1113" s="41">
        <f t="shared" si="1462"/>
        <v>0</v>
      </c>
      <c r="AC1113" s="42">
        <f t="shared" si="1463"/>
        <v>0</v>
      </c>
      <c r="AD1113" s="42">
        <f t="shared" si="1464"/>
        <v>0</v>
      </c>
      <c r="AE1113" s="43">
        <f t="shared" si="1465"/>
        <v>0</v>
      </c>
      <c r="AF1113" s="44">
        <f t="shared" si="1466"/>
        <v>0</v>
      </c>
      <c r="AG1113" s="48">
        <f t="shared" si="1467"/>
        <v>0</v>
      </c>
      <c r="AH1113" s="49">
        <f t="shared" si="1468"/>
        <v>0</v>
      </c>
    </row>
    <row r="1114" ht="13.5" customHeight="1">
      <c r="A1114" s="47" t="s">
        <v>119</v>
      </c>
      <c r="B1114" s="51">
        <v>3.376</v>
      </c>
      <c r="C1114" s="12">
        <f t="shared" si="1450"/>
        <v>0.433320498</v>
      </c>
      <c r="D1114" s="12">
        <v>0.0132</v>
      </c>
      <c r="E1114" s="39">
        <v>410.0</v>
      </c>
      <c r="F1114" s="40">
        <v>490.0</v>
      </c>
      <c r="G1114" s="41">
        <v>650.0</v>
      </c>
      <c r="H1114" s="42">
        <v>0.076</v>
      </c>
      <c r="I1114" s="42">
        <v>0.5820000000000001</v>
      </c>
      <c r="J1114" s="43">
        <v>2.794</v>
      </c>
      <c r="K1114" s="44">
        <v>0.1</v>
      </c>
      <c r="L1114" s="45">
        <v>0.2</v>
      </c>
      <c r="M1114" s="46">
        <v>1.0</v>
      </c>
      <c r="N1114" s="35"/>
      <c r="O1114" s="39">
        <f t="shared" si="1451"/>
        <v>0.002345130535</v>
      </c>
      <c r="P1114" s="40">
        <f t="shared" si="1452"/>
        <v>0.002802716981</v>
      </c>
      <c r="Q1114" s="41">
        <f t="shared" si="1453"/>
        <v>0.003717889873</v>
      </c>
      <c r="R1114" s="42">
        <f t="shared" si="1454"/>
        <v>1564.945645</v>
      </c>
      <c r="S1114" s="42">
        <f t="shared" si="1455"/>
        <v>11984.18902</v>
      </c>
      <c r="T1114" s="43">
        <f t="shared" si="1456"/>
        <v>57532.34384</v>
      </c>
      <c r="U1114" s="44">
        <f t="shared" si="1457"/>
        <v>571.9830574</v>
      </c>
      <c r="V1114" s="48">
        <f t="shared" si="1458"/>
        <v>1143.966115</v>
      </c>
      <c r="W1114" s="49">
        <f t="shared" si="1459"/>
        <v>5719.830574</v>
      </c>
      <c r="X1114" s="35"/>
      <c r="Y1114" s="12">
        <v>5.8</v>
      </c>
      <c r="Z1114" s="39">
        <f t="shared" si="1460"/>
        <v>1.030436144</v>
      </c>
      <c r="AA1114" s="40">
        <f t="shared" si="1461"/>
        <v>1.231496855</v>
      </c>
      <c r="AB1114" s="41">
        <f t="shared" si="1462"/>
        <v>1.633618277</v>
      </c>
      <c r="AC1114" s="42">
        <f t="shared" si="1463"/>
        <v>687627.6319</v>
      </c>
      <c r="AD1114" s="42">
        <f t="shared" si="1464"/>
        <v>5265780.023</v>
      </c>
      <c r="AE1114" s="43">
        <f t="shared" si="1465"/>
        <v>25279363.2</v>
      </c>
      <c r="AF1114" s="44">
        <f t="shared" si="1466"/>
        <v>251325.8888</v>
      </c>
      <c r="AG1114" s="48">
        <f t="shared" si="1467"/>
        <v>502651.7777</v>
      </c>
      <c r="AH1114" s="49">
        <f t="shared" si="1468"/>
        <v>2513258.888</v>
      </c>
    </row>
    <row r="1115" ht="13.5" customHeight="1">
      <c r="A1115" s="47" t="s">
        <v>120</v>
      </c>
      <c r="B1115" s="51">
        <v>2.076</v>
      </c>
      <c r="C1115" s="12">
        <f t="shared" si="1450"/>
        <v>0.2664613015</v>
      </c>
      <c r="D1115" s="12">
        <v>0.0132</v>
      </c>
      <c r="E1115" s="39">
        <v>3.7</v>
      </c>
      <c r="F1115" s="40">
        <v>12.0</v>
      </c>
      <c r="G1115" s="41">
        <v>110.0</v>
      </c>
      <c r="H1115" s="42">
        <v>0.018</v>
      </c>
      <c r="I1115" s="42">
        <v>0.2478118532</v>
      </c>
      <c r="J1115" s="43">
        <v>3.004</v>
      </c>
      <c r="K1115" s="44">
        <v>0.1</v>
      </c>
      <c r="L1115" s="45">
        <v>0.1</v>
      </c>
      <c r="M1115" s="46">
        <v>1.0</v>
      </c>
      <c r="N1115" s="35"/>
      <c r="O1115" s="39">
        <f t="shared" si="1451"/>
        <v>0.00001301396997</v>
      </c>
      <c r="P1115" s="40">
        <f t="shared" si="1452"/>
        <v>0.00004220747016</v>
      </c>
      <c r="Q1115" s="41">
        <f t="shared" si="1453"/>
        <v>0.0003869018098</v>
      </c>
      <c r="R1115" s="42">
        <f t="shared" si="1454"/>
        <v>227.9203389</v>
      </c>
      <c r="S1115" s="42">
        <f t="shared" si="1455"/>
        <v>3137.85342</v>
      </c>
      <c r="T1115" s="43">
        <f t="shared" si="1456"/>
        <v>38037.37211</v>
      </c>
      <c r="U1115" s="44">
        <f t="shared" si="1457"/>
        <v>351.728918</v>
      </c>
      <c r="V1115" s="48">
        <f t="shared" si="1458"/>
        <v>351.728918</v>
      </c>
      <c r="W1115" s="49">
        <f t="shared" si="1459"/>
        <v>3517.28918</v>
      </c>
      <c r="X1115" s="35"/>
      <c r="Y1115" s="12">
        <v>5.8</v>
      </c>
      <c r="Z1115" s="39">
        <f t="shared" si="1460"/>
        <v>0.00571825953</v>
      </c>
      <c r="AA1115" s="40">
        <f t="shared" si="1461"/>
        <v>0.01854570658</v>
      </c>
      <c r="AB1115" s="41">
        <f t="shared" si="1462"/>
        <v>0.1700023104</v>
      </c>
      <c r="AC1115" s="42">
        <f t="shared" si="1463"/>
        <v>100146.8156</v>
      </c>
      <c r="AD1115" s="42">
        <f t="shared" si="1464"/>
        <v>1378753.775</v>
      </c>
      <c r="AE1115" s="43">
        <f t="shared" si="1465"/>
        <v>16713390.77</v>
      </c>
      <c r="AF1115" s="44">
        <f t="shared" si="1466"/>
        <v>154547.5549</v>
      </c>
      <c r="AG1115" s="48">
        <f t="shared" si="1467"/>
        <v>154547.5549</v>
      </c>
      <c r="AH1115" s="49">
        <f t="shared" si="1468"/>
        <v>1545475.549</v>
      </c>
    </row>
    <row r="1116" ht="13.5" customHeight="1">
      <c r="A1116" s="47" t="s">
        <v>121</v>
      </c>
      <c r="B1116" s="51">
        <v>2.318</v>
      </c>
      <c r="C1116" s="12">
        <f t="shared" si="1450"/>
        <v>0.2975227827</v>
      </c>
      <c r="D1116" s="12">
        <v>0.0132</v>
      </c>
      <c r="E1116" s="39">
        <v>1.0</v>
      </c>
      <c r="F1116" s="40">
        <v>24.0</v>
      </c>
      <c r="G1116" s="41">
        <v>2200.0</v>
      </c>
      <c r="H1116" s="42">
        <v>0.3</v>
      </c>
      <c r="I1116" s="42">
        <v>9.305266939500001</v>
      </c>
      <c r="J1116" s="43">
        <v>851.554</v>
      </c>
      <c r="K1116" s="44">
        <v>3.3</v>
      </c>
      <c r="L1116" s="48">
        <v>10.0</v>
      </c>
      <c r="M1116" s="49">
        <v>16.9</v>
      </c>
      <c r="N1116" s="35"/>
      <c r="O1116" s="39">
        <f t="shared" si="1451"/>
        <v>0.000003927300732</v>
      </c>
      <c r="P1116" s="40">
        <f t="shared" si="1452"/>
        <v>0.00009425521756</v>
      </c>
      <c r="Q1116" s="41">
        <f t="shared" si="1453"/>
        <v>0.00864006161</v>
      </c>
      <c r="R1116" s="42">
        <f t="shared" si="1454"/>
        <v>4241.48479</v>
      </c>
      <c r="S1116" s="42">
        <f t="shared" si="1455"/>
        <v>131560.494</v>
      </c>
      <c r="T1116" s="43">
        <f t="shared" si="1456"/>
        <v>12039511.13</v>
      </c>
      <c r="U1116" s="44">
        <f t="shared" si="1457"/>
        <v>12960.09241</v>
      </c>
      <c r="V1116" s="48">
        <f t="shared" si="1458"/>
        <v>39273.00732</v>
      </c>
      <c r="W1116" s="49">
        <f t="shared" si="1459"/>
        <v>66371.38236</v>
      </c>
      <c r="X1116" s="35"/>
      <c r="Y1116" s="12">
        <v>5.8</v>
      </c>
      <c r="Z1116" s="39">
        <f t="shared" si="1460"/>
        <v>0.00172563214</v>
      </c>
      <c r="AA1116" s="40">
        <f t="shared" si="1461"/>
        <v>0.04141517135</v>
      </c>
      <c r="AB1116" s="41">
        <f t="shared" si="1462"/>
        <v>3.796390707</v>
      </c>
      <c r="AC1116" s="42">
        <f t="shared" si="1463"/>
        <v>1863682.711</v>
      </c>
      <c r="AD1116" s="42">
        <f t="shared" si="1464"/>
        <v>57806883.72</v>
      </c>
      <c r="AE1116" s="43">
        <f t="shared" si="1465"/>
        <v>5290088224</v>
      </c>
      <c r="AF1116" s="44">
        <f t="shared" si="1466"/>
        <v>5694586.061</v>
      </c>
      <c r="AG1116" s="48">
        <f t="shared" si="1467"/>
        <v>17256321.4</v>
      </c>
      <c r="AH1116" s="49">
        <f t="shared" si="1468"/>
        <v>29163183.16</v>
      </c>
    </row>
    <row r="1117" ht="13.5" customHeight="1">
      <c r="A1117" s="47" t="s">
        <v>122</v>
      </c>
      <c r="B1117" s="51">
        <v>0.0</v>
      </c>
      <c r="C1117" s="12">
        <f t="shared" si="1450"/>
        <v>0</v>
      </c>
      <c r="D1117" s="12">
        <v>0.0132</v>
      </c>
      <c r="E1117" s="39">
        <v>130.0</v>
      </c>
      <c r="F1117" s="40">
        <v>230.0</v>
      </c>
      <c r="G1117" s="50">
        <v>420.0</v>
      </c>
      <c r="H1117" s="42">
        <v>20.0</v>
      </c>
      <c r="I1117" s="42">
        <v>35.2904137931</v>
      </c>
      <c r="J1117" s="43">
        <v>65.554</v>
      </c>
      <c r="K1117" s="44">
        <v>13.0</v>
      </c>
      <c r="L1117" s="48">
        <v>500.0</v>
      </c>
      <c r="M1117" s="49">
        <v>810.0</v>
      </c>
      <c r="N1117" s="35"/>
      <c r="O1117" s="39">
        <f t="shared" si="1451"/>
        <v>0</v>
      </c>
      <c r="P1117" s="40">
        <f t="shared" si="1452"/>
        <v>0</v>
      </c>
      <c r="Q1117" s="41">
        <f t="shared" si="1453"/>
        <v>0</v>
      </c>
      <c r="R1117" s="42">
        <f t="shared" si="1454"/>
        <v>0</v>
      </c>
      <c r="S1117" s="42">
        <f t="shared" si="1455"/>
        <v>0</v>
      </c>
      <c r="T1117" s="43">
        <f t="shared" si="1456"/>
        <v>0</v>
      </c>
      <c r="U1117" s="44">
        <f t="shared" si="1457"/>
        <v>0</v>
      </c>
      <c r="V1117" s="48">
        <f t="shared" si="1458"/>
        <v>0</v>
      </c>
      <c r="W1117" s="49">
        <f t="shared" si="1459"/>
        <v>0</v>
      </c>
      <c r="X1117" s="35"/>
      <c r="Y1117" s="12">
        <v>5.8</v>
      </c>
      <c r="Z1117" s="39">
        <f t="shared" si="1460"/>
        <v>0</v>
      </c>
      <c r="AA1117" s="40">
        <f t="shared" si="1461"/>
        <v>0</v>
      </c>
      <c r="AB1117" s="41">
        <f t="shared" si="1462"/>
        <v>0</v>
      </c>
      <c r="AC1117" s="42">
        <f t="shared" si="1463"/>
        <v>0</v>
      </c>
      <c r="AD1117" s="42">
        <f t="shared" si="1464"/>
        <v>0</v>
      </c>
      <c r="AE1117" s="43">
        <f t="shared" si="1465"/>
        <v>0</v>
      </c>
      <c r="AF1117" s="44">
        <f t="shared" si="1466"/>
        <v>0</v>
      </c>
      <c r="AG1117" s="48">
        <f t="shared" si="1467"/>
        <v>0</v>
      </c>
      <c r="AH1117" s="49">
        <f t="shared" si="1468"/>
        <v>0</v>
      </c>
    </row>
    <row r="1118" ht="13.5" customHeight="1">
      <c r="A1118" s="32" t="s">
        <v>123</v>
      </c>
      <c r="B1118" s="51">
        <v>0.0</v>
      </c>
      <c r="C1118" s="12">
        <f t="shared" si="1450"/>
        <v>0</v>
      </c>
      <c r="D1118" s="12">
        <v>0.0132</v>
      </c>
      <c r="E1118" s="39">
        <v>7.0</v>
      </c>
      <c r="F1118" s="40">
        <v>11.0</v>
      </c>
      <c r="G1118" s="41">
        <v>56.0</v>
      </c>
      <c r="H1118" s="42">
        <v>2.0E-4</v>
      </c>
      <c r="I1118" s="42">
        <v>0.11828163270000001</v>
      </c>
      <c r="J1118" s="43">
        <v>1.5552000000000001</v>
      </c>
      <c r="K1118" s="44">
        <v>0.3</v>
      </c>
      <c r="L1118" s="48">
        <v>1.0</v>
      </c>
      <c r="M1118" s="49">
        <v>1.3</v>
      </c>
      <c r="N1118" s="35"/>
      <c r="O1118" s="39">
        <f t="shared" si="1451"/>
        <v>0</v>
      </c>
      <c r="P1118" s="40">
        <f t="shared" si="1452"/>
        <v>0</v>
      </c>
      <c r="Q1118" s="41">
        <f t="shared" si="1453"/>
        <v>0</v>
      </c>
      <c r="R1118" s="42">
        <f t="shared" si="1454"/>
        <v>0</v>
      </c>
      <c r="S1118" s="42">
        <f t="shared" si="1455"/>
        <v>0</v>
      </c>
      <c r="T1118" s="43">
        <f t="shared" si="1456"/>
        <v>0</v>
      </c>
      <c r="U1118" s="44">
        <f t="shared" si="1457"/>
        <v>0</v>
      </c>
      <c r="V1118" s="48">
        <f t="shared" si="1458"/>
        <v>0</v>
      </c>
      <c r="W1118" s="49">
        <f t="shared" si="1459"/>
        <v>0</v>
      </c>
      <c r="X1118" s="35"/>
      <c r="Y1118" s="12">
        <v>5.8</v>
      </c>
      <c r="Z1118" s="39">
        <f t="shared" si="1460"/>
        <v>0</v>
      </c>
      <c r="AA1118" s="40">
        <f t="shared" si="1461"/>
        <v>0</v>
      </c>
      <c r="AB1118" s="41">
        <f t="shared" si="1462"/>
        <v>0</v>
      </c>
      <c r="AC1118" s="42">
        <f t="shared" si="1463"/>
        <v>0</v>
      </c>
      <c r="AD1118" s="42">
        <f t="shared" si="1464"/>
        <v>0</v>
      </c>
      <c r="AE1118" s="43">
        <f t="shared" si="1465"/>
        <v>0</v>
      </c>
      <c r="AF1118" s="44">
        <f t="shared" si="1466"/>
        <v>0</v>
      </c>
      <c r="AG1118" s="48">
        <f t="shared" si="1467"/>
        <v>0</v>
      </c>
      <c r="AH1118" s="49">
        <f t="shared" si="1468"/>
        <v>0</v>
      </c>
    </row>
    <row r="1119" ht="13.5" customHeight="1">
      <c r="A1119" s="32" t="s">
        <v>124</v>
      </c>
      <c r="B1119" s="51">
        <v>0.002</v>
      </c>
      <c r="C1119" s="12">
        <f t="shared" si="1450"/>
        <v>0.0002567064562</v>
      </c>
      <c r="D1119" s="12">
        <v>0.0132</v>
      </c>
      <c r="E1119" s="39">
        <v>8.0</v>
      </c>
      <c r="F1119" s="40">
        <v>12.0</v>
      </c>
      <c r="G1119" s="41">
        <v>35.0</v>
      </c>
      <c r="H1119" s="42">
        <v>2.0E-4</v>
      </c>
      <c r="I1119" s="42">
        <v>0.11834814810000001</v>
      </c>
      <c r="J1119" s="43">
        <v>1.5552000000000001</v>
      </c>
      <c r="K1119" s="44">
        <v>0.3</v>
      </c>
      <c r="L1119" s="48">
        <v>1.0</v>
      </c>
      <c r="M1119" s="49">
        <v>1.3</v>
      </c>
      <c r="N1119" s="35"/>
      <c r="O1119" s="39">
        <f t="shared" si="1451"/>
        <v>0.00000002710820177</v>
      </c>
      <c r="P1119" s="40">
        <f t="shared" si="1452"/>
        <v>0.00000004066230266</v>
      </c>
      <c r="Q1119" s="41">
        <f t="shared" si="1453"/>
        <v>0.0000001185983827</v>
      </c>
      <c r="R1119" s="42">
        <f t="shared" si="1454"/>
        <v>0.002439738159</v>
      </c>
      <c r="S1119" s="42">
        <f t="shared" si="1455"/>
        <v>1.443692465</v>
      </c>
      <c r="T1119" s="43">
        <f t="shared" si="1456"/>
        <v>18.97140393</v>
      </c>
      <c r="U1119" s="44">
        <f t="shared" si="1457"/>
        <v>1.016557566</v>
      </c>
      <c r="V1119" s="48">
        <f t="shared" si="1458"/>
        <v>3.388525221</v>
      </c>
      <c r="W1119" s="49">
        <f t="shared" si="1459"/>
        <v>4.405082788</v>
      </c>
      <c r="X1119" s="35"/>
      <c r="Y1119" s="12">
        <v>5.8</v>
      </c>
      <c r="Z1119" s="39">
        <f t="shared" si="1460"/>
        <v>0.00001191117957</v>
      </c>
      <c r="AA1119" s="40">
        <f t="shared" si="1461"/>
        <v>0.00001786676935</v>
      </c>
      <c r="AB1119" s="41">
        <f t="shared" si="1462"/>
        <v>0.0000521114106</v>
      </c>
      <c r="AC1119" s="42">
        <f t="shared" si="1463"/>
        <v>1.072006161</v>
      </c>
      <c r="AD1119" s="42">
        <f t="shared" si="1464"/>
        <v>634.3497195</v>
      </c>
      <c r="AE1119" s="43">
        <f t="shared" si="1465"/>
        <v>8335.919908</v>
      </c>
      <c r="AF1119" s="44">
        <f t="shared" si="1466"/>
        <v>446.6692337</v>
      </c>
      <c r="AG1119" s="48">
        <f t="shared" si="1467"/>
        <v>1488.897446</v>
      </c>
      <c r="AH1119" s="49">
        <f t="shared" si="1468"/>
        <v>1935.56668</v>
      </c>
    </row>
    <row r="1120" ht="13.5" customHeight="1">
      <c r="A1120" s="32" t="s">
        <v>125</v>
      </c>
      <c r="B1120" s="51">
        <v>0.019</v>
      </c>
      <c r="C1120" s="12">
        <f t="shared" si="1450"/>
        <v>0.002438711334</v>
      </c>
      <c r="D1120" s="12">
        <v>0.0132</v>
      </c>
      <c r="E1120" s="39">
        <v>18.0</v>
      </c>
      <c r="F1120" s="40">
        <v>48.0</v>
      </c>
      <c r="G1120" s="41">
        <v>180.0</v>
      </c>
      <c r="H1120" s="42">
        <v>0.0064</v>
      </c>
      <c r="I1120" s="42">
        <v>0.17932592590000002</v>
      </c>
      <c r="J1120" s="43">
        <v>1.857</v>
      </c>
      <c r="K1120" s="44">
        <v>0.3</v>
      </c>
      <c r="L1120" s="45">
        <v>10.0</v>
      </c>
      <c r="M1120" s="46">
        <v>15.0</v>
      </c>
      <c r="N1120" s="35"/>
      <c r="O1120" s="39">
        <f t="shared" si="1451"/>
        <v>0.0000005794378129</v>
      </c>
      <c r="P1120" s="40">
        <f t="shared" si="1452"/>
        <v>0.000001545167501</v>
      </c>
      <c r="Q1120" s="41">
        <f t="shared" si="1453"/>
        <v>0.000005794378129</v>
      </c>
      <c r="R1120" s="42">
        <f t="shared" si="1454"/>
        <v>0.7416804005</v>
      </c>
      <c r="S1120" s="42">
        <f t="shared" si="1455"/>
        <v>20.78164446</v>
      </c>
      <c r="T1120" s="43">
        <f t="shared" si="1456"/>
        <v>215.2032037</v>
      </c>
      <c r="U1120" s="44">
        <f t="shared" si="1457"/>
        <v>9.657296881</v>
      </c>
      <c r="V1120" s="48">
        <f t="shared" si="1458"/>
        <v>321.909896</v>
      </c>
      <c r="W1120" s="49">
        <f t="shared" si="1459"/>
        <v>482.8648441</v>
      </c>
      <c r="X1120" s="35"/>
      <c r="Y1120" s="12">
        <v>5.8</v>
      </c>
      <c r="Z1120" s="39">
        <f t="shared" si="1460"/>
        <v>0.0002546014632</v>
      </c>
      <c r="AA1120" s="40">
        <f t="shared" si="1461"/>
        <v>0.0006789372353</v>
      </c>
      <c r="AB1120" s="41">
        <f t="shared" si="1462"/>
        <v>0.002546014632</v>
      </c>
      <c r="AC1120" s="42">
        <f t="shared" si="1463"/>
        <v>325.8898729</v>
      </c>
      <c r="AD1120" s="42">
        <f t="shared" si="1464"/>
        <v>9131.328626</v>
      </c>
      <c r="AE1120" s="43">
        <f t="shared" si="1465"/>
        <v>94558.98344</v>
      </c>
      <c r="AF1120" s="44">
        <f t="shared" si="1466"/>
        <v>4243.35772</v>
      </c>
      <c r="AG1120" s="48">
        <f t="shared" si="1467"/>
        <v>141445.2573</v>
      </c>
      <c r="AH1120" s="49">
        <f t="shared" si="1468"/>
        <v>212167.886</v>
      </c>
    </row>
    <row r="1121" ht="13.5" customHeight="1">
      <c r="A1121" s="32" t="s">
        <v>126</v>
      </c>
      <c r="B1121" s="51">
        <v>0.0</v>
      </c>
      <c r="C1121" s="12">
        <f t="shared" si="1450"/>
        <v>0</v>
      </c>
      <c r="D1121" s="12">
        <v>0.0132</v>
      </c>
      <c r="E1121" s="39">
        <v>6.0</v>
      </c>
      <c r="F1121" s="40">
        <v>38.0</v>
      </c>
      <c r="G1121" s="41">
        <v>79.0</v>
      </c>
      <c r="H1121" s="42">
        <v>0.0073</v>
      </c>
      <c r="I1121" s="42">
        <v>0.4548123288</v>
      </c>
      <c r="J1121" s="43">
        <v>2.313</v>
      </c>
      <c r="K1121" s="44">
        <v>0.3</v>
      </c>
      <c r="L1121" s="45">
        <v>2.5</v>
      </c>
      <c r="M1121" s="46">
        <v>5.1</v>
      </c>
      <c r="N1121" s="35"/>
      <c r="O1121" s="39">
        <f t="shared" si="1451"/>
        <v>0</v>
      </c>
      <c r="P1121" s="40">
        <f t="shared" si="1452"/>
        <v>0</v>
      </c>
      <c r="Q1121" s="41">
        <f t="shared" si="1453"/>
        <v>0</v>
      </c>
      <c r="R1121" s="42">
        <f t="shared" si="1454"/>
        <v>0</v>
      </c>
      <c r="S1121" s="42">
        <f t="shared" si="1455"/>
        <v>0</v>
      </c>
      <c r="T1121" s="43">
        <f t="shared" si="1456"/>
        <v>0</v>
      </c>
      <c r="U1121" s="44">
        <f t="shared" si="1457"/>
        <v>0</v>
      </c>
      <c r="V1121" s="48">
        <f t="shared" si="1458"/>
        <v>0</v>
      </c>
      <c r="W1121" s="49">
        <f t="shared" si="1459"/>
        <v>0</v>
      </c>
      <c r="X1121" s="35"/>
      <c r="Y1121" s="12">
        <v>5.8</v>
      </c>
      <c r="Z1121" s="39">
        <f t="shared" si="1460"/>
        <v>0</v>
      </c>
      <c r="AA1121" s="40">
        <f t="shared" si="1461"/>
        <v>0</v>
      </c>
      <c r="AB1121" s="41">
        <f t="shared" si="1462"/>
        <v>0</v>
      </c>
      <c r="AC1121" s="42">
        <f t="shared" si="1463"/>
        <v>0</v>
      </c>
      <c r="AD1121" s="42">
        <f t="shared" si="1464"/>
        <v>0</v>
      </c>
      <c r="AE1121" s="43">
        <f t="shared" si="1465"/>
        <v>0</v>
      </c>
      <c r="AF1121" s="44">
        <f t="shared" si="1466"/>
        <v>0</v>
      </c>
      <c r="AG1121" s="48">
        <f t="shared" si="1467"/>
        <v>0</v>
      </c>
      <c r="AH1121" s="49">
        <f t="shared" si="1468"/>
        <v>0</v>
      </c>
    </row>
    <row r="1122" ht="13.5" customHeight="1">
      <c r="A1122" s="32" t="s">
        <v>127</v>
      </c>
      <c r="B1122" s="51">
        <v>0.0</v>
      </c>
      <c r="C1122" s="12">
        <f t="shared" si="1450"/>
        <v>0</v>
      </c>
      <c r="D1122" s="12">
        <v>0.0132</v>
      </c>
      <c r="E1122" s="52">
        <v>8.8</v>
      </c>
      <c r="F1122" s="53">
        <v>27.0</v>
      </c>
      <c r="G1122" s="54">
        <v>63.0</v>
      </c>
      <c r="H1122" s="55">
        <v>0.118</v>
      </c>
      <c r="I1122" s="55">
        <v>0.9284059041</v>
      </c>
      <c r="J1122" s="56">
        <v>3.734</v>
      </c>
      <c r="K1122" s="57">
        <v>7.8</v>
      </c>
      <c r="L1122" s="58">
        <v>15.0</v>
      </c>
      <c r="M1122" s="59">
        <v>19.3</v>
      </c>
      <c r="N1122" s="35"/>
      <c r="O1122" s="39">
        <f t="shared" si="1451"/>
        <v>0</v>
      </c>
      <c r="P1122" s="40">
        <f t="shared" si="1452"/>
        <v>0</v>
      </c>
      <c r="Q1122" s="41">
        <f t="shared" si="1453"/>
        <v>0</v>
      </c>
      <c r="R1122" s="42">
        <f t="shared" si="1454"/>
        <v>0</v>
      </c>
      <c r="S1122" s="42">
        <f t="shared" si="1455"/>
        <v>0</v>
      </c>
      <c r="T1122" s="43">
        <f t="shared" si="1456"/>
        <v>0</v>
      </c>
      <c r="U1122" s="44">
        <f t="shared" si="1457"/>
        <v>0</v>
      </c>
      <c r="V1122" s="48">
        <f t="shared" si="1458"/>
        <v>0</v>
      </c>
      <c r="W1122" s="49">
        <f t="shared" si="1459"/>
        <v>0</v>
      </c>
      <c r="X1122" s="35"/>
      <c r="Y1122" s="12">
        <v>5.8</v>
      </c>
      <c r="Z1122" s="39">
        <f t="shared" si="1460"/>
        <v>0</v>
      </c>
      <c r="AA1122" s="40">
        <f t="shared" si="1461"/>
        <v>0</v>
      </c>
      <c r="AB1122" s="41">
        <f t="shared" si="1462"/>
        <v>0</v>
      </c>
      <c r="AC1122" s="42">
        <f t="shared" si="1463"/>
        <v>0</v>
      </c>
      <c r="AD1122" s="42">
        <f t="shared" si="1464"/>
        <v>0</v>
      </c>
      <c r="AE1122" s="43">
        <f t="shared" si="1465"/>
        <v>0</v>
      </c>
      <c r="AF1122" s="44">
        <f t="shared" si="1466"/>
        <v>0</v>
      </c>
      <c r="AG1122" s="48">
        <f t="shared" si="1467"/>
        <v>0</v>
      </c>
      <c r="AH1122" s="49">
        <f t="shared" si="1468"/>
        <v>0</v>
      </c>
    </row>
    <row r="1123" ht="13.5" customHeight="1">
      <c r="A1123" s="60" t="s">
        <v>90</v>
      </c>
      <c r="B1123" s="61">
        <f>SUM(B1112:B1122)</f>
        <v>7.791</v>
      </c>
      <c r="C1123" s="60"/>
      <c r="D1123" s="60"/>
      <c r="E1123" s="60"/>
      <c r="F1123" s="60"/>
      <c r="G1123" s="60"/>
      <c r="H1123" s="60"/>
      <c r="I1123" s="60"/>
      <c r="J1123" s="60"/>
      <c r="K1123" s="60"/>
      <c r="L1123" s="60"/>
      <c r="M1123" s="60"/>
      <c r="N1123" s="60"/>
      <c r="O1123" s="61">
        <f t="shared" ref="O1123:W1123" si="1469">SUM(O1112:O1122)</f>
        <v>0.002362678352</v>
      </c>
      <c r="P1123" s="61">
        <f t="shared" si="1469"/>
        <v>0.002940765499</v>
      </c>
      <c r="Q1123" s="61">
        <f t="shared" si="1469"/>
        <v>0.01275076627</v>
      </c>
      <c r="R1123" s="61">
        <f t="shared" si="1469"/>
        <v>6035.094894</v>
      </c>
      <c r="S1123" s="61">
        <f t="shared" si="1469"/>
        <v>146704.7617</v>
      </c>
      <c r="T1123" s="61">
        <f t="shared" si="1469"/>
        <v>12135315.02</v>
      </c>
      <c r="U1123" s="61">
        <f t="shared" si="1469"/>
        <v>13894.47824</v>
      </c>
      <c r="V1123" s="61">
        <f t="shared" si="1469"/>
        <v>41094.00077</v>
      </c>
      <c r="W1123" s="61">
        <f t="shared" si="1469"/>
        <v>76095.77204</v>
      </c>
      <c r="X1123" s="60"/>
      <c r="Y1123" s="35"/>
      <c r="Z1123" s="61">
        <f t="shared" ref="Z1123:AH1123" si="1470">SUM(Z1112:Z1122)</f>
        <v>1.038146549</v>
      </c>
      <c r="AA1123" s="61">
        <f t="shared" si="1470"/>
        <v>1.292154537</v>
      </c>
      <c r="AB1123" s="61">
        <f t="shared" si="1470"/>
        <v>5.602609421</v>
      </c>
      <c r="AC1123" s="61">
        <f t="shared" si="1470"/>
        <v>2651784.12</v>
      </c>
      <c r="AD1123" s="61">
        <f t="shared" si="1470"/>
        <v>64461183.19</v>
      </c>
      <c r="AE1123" s="61">
        <f t="shared" si="1470"/>
        <v>5332183873</v>
      </c>
      <c r="AF1123" s="61">
        <f t="shared" si="1470"/>
        <v>6105149.532</v>
      </c>
      <c r="AG1123" s="61">
        <f t="shared" si="1470"/>
        <v>18056454.88</v>
      </c>
      <c r="AH1123" s="61">
        <f t="shared" si="1470"/>
        <v>33436021.05</v>
      </c>
    </row>
    <row r="1124" ht="13.5" customHeight="1">
      <c r="A1124" s="35"/>
      <c r="B1124" s="35"/>
      <c r="C1124" s="35"/>
      <c r="D1124" s="35"/>
      <c r="E1124" s="35"/>
      <c r="F1124" s="35"/>
      <c r="G1124" s="35"/>
      <c r="H1124" s="35"/>
      <c r="I1124" s="35"/>
      <c r="J1124" s="35"/>
      <c r="K1124" s="35"/>
      <c r="L1124" s="35"/>
      <c r="M1124" s="35"/>
      <c r="N1124" s="35"/>
      <c r="O1124" s="35"/>
      <c r="P1124" s="35"/>
      <c r="Q1124" s="35"/>
      <c r="R1124" s="35"/>
      <c r="S1124" s="35"/>
      <c r="T1124" s="35"/>
      <c r="U1124" s="35"/>
      <c r="V1124" s="35"/>
      <c r="W1124" s="35"/>
      <c r="X1124" s="35"/>
      <c r="Y1124" s="35"/>
      <c r="Z1124" s="35"/>
      <c r="AA1124" s="35"/>
      <c r="AB1124" s="35"/>
      <c r="AC1124" s="35"/>
      <c r="AD1124" s="35"/>
      <c r="AE1124" s="35"/>
      <c r="AF1124" s="35"/>
      <c r="AG1124" s="35"/>
      <c r="AH1124" s="35"/>
    </row>
    <row r="1125" ht="13.5" customHeight="1">
      <c r="A1125" s="64" t="s">
        <v>85</v>
      </c>
      <c r="B1125" s="35"/>
      <c r="C1125" s="12"/>
      <c r="D1125" s="12"/>
      <c r="E1125" s="35"/>
      <c r="F1125" s="35"/>
      <c r="G1125" s="35"/>
      <c r="H1125" s="35"/>
      <c r="I1125" s="35"/>
      <c r="J1125" s="35"/>
      <c r="K1125" s="35"/>
      <c r="L1125" s="35"/>
      <c r="M1125" s="35"/>
      <c r="N1125" s="35"/>
      <c r="O1125" s="35"/>
      <c r="P1125" s="35"/>
      <c r="Q1125" s="35"/>
      <c r="R1125" s="35"/>
      <c r="S1125" s="35"/>
      <c r="T1125" s="35"/>
      <c r="U1125" s="35"/>
      <c r="V1125" s="35"/>
      <c r="W1125" s="35"/>
      <c r="X1125" s="35"/>
      <c r="Y1125" s="35"/>
      <c r="Z1125" s="35"/>
      <c r="AA1125" s="35"/>
      <c r="AB1125" s="35"/>
      <c r="AC1125" s="35"/>
      <c r="AD1125" s="35"/>
      <c r="AE1125" s="35"/>
      <c r="AF1125" s="35"/>
      <c r="AG1125" s="35"/>
      <c r="AH1125" s="35"/>
    </row>
    <row r="1126" ht="13.5" customHeight="1">
      <c r="A1126" s="12" t="s">
        <v>105</v>
      </c>
      <c r="C1126" s="12"/>
      <c r="D1126" s="12"/>
      <c r="E1126" s="36" t="s">
        <v>129</v>
      </c>
      <c r="F1126" s="3"/>
      <c r="G1126" s="4"/>
      <c r="H1126" s="37" t="s">
        <v>130</v>
      </c>
      <c r="I1126" s="3"/>
      <c r="J1126" s="4"/>
      <c r="K1126" s="38" t="s">
        <v>131</v>
      </c>
      <c r="L1126" s="3"/>
      <c r="M1126" s="4"/>
      <c r="N1126" s="35"/>
      <c r="O1126" s="36" t="s">
        <v>110</v>
      </c>
      <c r="P1126" s="3"/>
      <c r="Q1126" s="4"/>
      <c r="R1126" s="37" t="s">
        <v>111</v>
      </c>
      <c r="S1126" s="3"/>
      <c r="T1126" s="4"/>
      <c r="U1126" s="38" t="s">
        <v>112</v>
      </c>
      <c r="V1126" s="3"/>
      <c r="W1126" s="4"/>
      <c r="X1126" s="35"/>
      <c r="Y1126" s="35"/>
      <c r="Z1126" s="36" t="s">
        <v>110</v>
      </c>
      <c r="AA1126" s="3"/>
      <c r="AB1126" s="4"/>
      <c r="AC1126" s="37" t="s">
        <v>111</v>
      </c>
      <c r="AD1126" s="3"/>
      <c r="AE1126" s="4"/>
      <c r="AF1126" s="38" t="s">
        <v>112</v>
      </c>
      <c r="AG1126" s="3"/>
      <c r="AH1126" s="4"/>
    </row>
    <row r="1127" ht="13.5" customHeight="1">
      <c r="A1127" s="12" t="s">
        <v>94</v>
      </c>
      <c r="B1127" s="12" t="s">
        <v>114</v>
      </c>
      <c r="C1127" s="12" t="s">
        <v>115</v>
      </c>
      <c r="D1127" s="12"/>
      <c r="E1127" s="39" t="s">
        <v>12</v>
      </c>
      <c r="F1127" s="40" t="s">
        <v>13</v>
      </c>
      <c r="G1127" s="41" t="s">
        <v>14</v>
      </c>
      <c r="H1127" s="42" t="s">
        <v>12</v>
      </c>
      <c r="I1127" s="42" t="s">
        <v>13</v>
      </c>
      <c r="J1127" s="43" t="s">
        <v>14</v>
      </c>
      <c r="K1127" s="44" t="s">
        <v>12</v>
      </c>
      <c r="L1127" s="45" t="s">
        <v>116</v>
      </c>
      <c r="M1127" s="46" t="s">
        <v>14</v>
      </c>
      <c r="N1127" s="35"/>
      <c r="O1127" s="39" t="s">
        <v>12</v>
      </c>
      <c r="P1127" s="40" t="s">
        <v>13</v>
      </c>
      <c r="Q1127" s="41" t="s">
        <v>14</v>
      </c>
      <c r="R1127" s="42" t="s">
        <v>12</v>
      </c>
      <c r="S1127" s="42" t="s">
        <v>13</v>
      </c>
      <c r="T1127" s="43" t="s">
        <v>14</v>
      </c>
      <c r="U1127" s="44" t="s">
        <v>12</v>
      </c>
      <c r="V1127" s="45" t="s">
        <v>116</v>
      </c>
      <c r="W1127" s="46" t="s">
        <v>14</v>
      </c>
      <c r="X1127" s="35"/>
      <c r="Y1127" s="35"/>
      <c r="Z1127" s="39" t="s">
        <v>12</v>
      </c>
      <c r="AA1127" s="40" t="s">
        <v>13</v>
      </c>
      <c r="AB1127" s="41" t="s">
        <v>14</v>
      </c>
      <c r="AC1127" s="42" t="s">
        <v>12</v>
      </c>
      <c r="AD1127" s="42" t="s">
        <v>13</v>
      </c>
      <c r="AE1127" s="43" t="s">
        <v>14</v>
      </c>
      <c r="AF1127" s="44" t="s">
        <v>12</v>
      </c>
      <c r="AG1127" s="45" t="s">
        <v>116</v>
      </c>
      <c r="AH1127" s="46" t="s">
        <v>14</v>
      </c>
    </row>
    <row r="1128" ht="13.5" customHeight="1">
      <c r="A1128" s="47" t="s">
        <v>117</v>
      </c>
      <c r="B1128" s="51">
        <v>1.543</v>
      </c>
      <c r="C1128" s="12">
        <f t="shared" ref="C1128:C1138" si="1471">B1128/$B$1139</f>
        <v>0.06284108496</v>
      </c>
      <c r="D1128" s="12">
        <v>0.0132</v>
      </c>
      <c r="E1128" s="39">
        <v>740.0</v>
      </c>
      <c r="F1128" s="40">
        <v>820.0</v>
      </c>
      <c r="G1128" s="41">
        <v>910.0</v>
      </c>
      <c r="H1128" s="42">
        <v>0.079</v>
      </c>
      <c r="I1128" s="42">
        <v>1.1480588235000002</v>
      </c>
      <c r="J1128" s="43">
        <v>3.654</v>
      </c>
      <c r="K1128" s="44">
        <v>0.2</v>
      </c>
      <c r="L1128" s="48">
        <v>5.0</v>
      </c>
      <c r="M1128" s="49">
        <v>15.0</v>
      </c>
      <c r="N1128" s="35"/>
      <c r="O1128" s="39">
        <f t="shared" ref="O1128:O1138" si="1472">C1128*D1128*E1128*10^(-3)</f>
        <v>0.0006138317178</v>
      </c>
      <c r="P1128" s="40">
        <f t="shared" ref="P1128:P1138" si="1473">C1128*D1128*F1128*10^(-3)</f>
        <v>0.0006801919036</v>
      </c>
      <c r="Q1128" s="41">
        <f t="shared" ref="Q1128:Q1138" si="1474">C1128*D1128*G1128*10^(-3)</f>
        <v>0.0007548471125</v>
      </c>
      <c r="R1128" s="42">
        <f t="shared" ref="R1128:R1138" si="1475">(C1128*D1128*H1128*3.6*10^(-3))*10^(9)</f>
        <v>235.9104602</v>
      </c>
      <c r="S1128" s="42">
        <f t="shared" ref="S1128:S1138" si="1476">(C1128*D1128*I1128*3.6*10^(-3))*10^(9)</f>
        <v>3428.342853</v>
      </c>
      <c r="T1128" s="43">
        <f t="shared" ref="T1128:T1138" si="1477">(C1128*D1128*J1128*3.6*10^(-3))*10^(9)</f>
        <v>10911.60534</v>
      </c>
      <c r="U1128" s="44">
        <f t="shared" ref="U1128:U1138" si="1478">C1128*D1128*10^(-3)*K1128*10^9</f>
        <v>165.9004643</v>
      </c>
      <c r="V1128" s="48">
        <f t="shared" ref="V1128:V1138" si="1479">C1128*D1128*10^(-3)*L1128*10^9</f>
        <v>4147.511607</v>
      </c>
      <c r="W1128" s="49">
        <f t="shared" ref="W1128:W1138" si="1480">C1128*D1128*10^(-3)*M1128*10^9</f>
        <v>12442.53482</v>
      </c>
      <c r="X1128" s="35"/>
      <c r="Y1128" s="12">
        <v>18.8</v>
      </c>
      <c r="Z1128" s="39">
        <f t="shared" ref="Z1128:Z1138" si="1481">C1128*Y1128*E1128*10^(-3)</f>
        <v>0.8742451739</v>
      </c>
      <c r="AA1128" s="40">
        <f t="shared" ref="AA1128:AA1138" si="1482">C1128*Y1128*F1128*10^(-3)</f>
        <v>0.9687581657</v>
      </c>
      <c r="AB1128" s="41">
        <f t="shared" ref="AB1128:AB1138" si="1483">C1128*Y1128*G1128*10^(-3)</f>
        <v>1.075085281</v>
      </c>
      <c r="AC1128" s="42">
        <f t="shared" ref="AC1128:AC1138" si="1484">(C1128*Y1128*H1128*3.6*10^(-3))*10^(9)</f>
        <v>335993.6858</v>
      </c>
      <c r="AD1128" s="42">
        <f t="shared" ref="AD1128:AD1138" si="1485">(C1128*Y1128*I1128*3.6*10^(-3))*10^(9)</f>
        <v>4882791.336</v>
      </c>
      <c r="AE1128" s="43">
        <f t="shared" ref="AE1128:AE1138" si="1486">(C1128*Y1128*J1128*3.6*10^(-3))*10^(9)</f>
        <v>15540771.24</v>
      </c>
      <c r="AF1128" s="44">
        <f t="shared" ref="AF1128:AF1138" si="1487">C1128*Y1128*10^(-3)*K1128*10^9</f>
        <v>236282.4794</v>
      </c>
      <c r="AG1128" s="48">
        <f t="shared" ref="AG1128:AG1138" si="1488">C1128*Y1128*10^(-3)*L1128*10^9</f>
        <v>5907061.986</v>
      </c>
      <c r="AH1128" s="49">
        <f t="shared" ref="AH1128:AH1138" si="1489">C1128*Y1128*10^(-3)*M1128*10^9</f>
        <v>17721185.96</v>
      </c>
    </row>
    <row r="1129" ht="13.5" customHeight="1">
      <c r="A1129" s="47" t="s">
        <v>118</v>
      </c>
      <c r="B1129" s="51">
        <v>0.077</v>
      </c>
      <c r="C1129" s="12">
        <f t="shared" si="1471"/>
        <v>0.003135945264</v>
      </c>
      <c r="D1129" s="12">
        <v>0.0132</v>
      </c>
      <c r="E1129" s="39">
        <v>657.0</v>
      </c>
      <c r="F1129" s="40">
        <v>702.0</v>
      </c>
      <c r="G1129" s="41">
        <v>866.0</v>
      </c>
      <c r="H1129" s="42">
        <v>0.214</v>
      </c>
      <c r="I1129" s="42">
        <v>0.82</v>
      </c>
      <c r="J1129" s="43">
        <v>2.7439999999999998</v>
      </c>
      <c r="K1129" s="44">
        <v>0.1</v>
      </c>
      <c r="L1129" s="45">
        <v>0.4</v>
      </c>
      <c r="M1129" s="46">
        <v>0.6</v>
      </c>
      <c r="N1129" s="35"/>
      <c r="O1129" s="39">
        <f t="shared" si="1472"/>
        <v>0.0000271961717</v>
      </c>
      <c r="P1129" s="40">
        <f t="shared" si="1473"/>
        <v>0.00002905892319</v>
      </c>
      <c r="Q1129" s="41">
        <f t="shared" si="1474"/>
        <v>0.0000358476175</v>
      </c>
      <c r="R1129" s="42">
        <f t="shared" si="1475"/>
        <v>31.89030545</v>
      </c>
      <c r="S1129" s="42">
        <f t="shared" si="1476"/>
        <v>122.1964975</v>
      </c>
      <c r="T1129" s="43">
        <f t="shared" si="1477"/>
        <v>408.9112063</v>
      </c>
      <c r="U1129" s="44">
        <f t="shared" si="1478"/>
        <v>4.139447748</v>
      </c>
      <c r="V1129" s="48">
        <f t="shared" si="1479"/>
        <v>16.55779099</v>
      </c>
      <c r="W1129" s="49">
        <f t="shared" si="1480"/>
        <v>24.83668649</v>
      </c>
      <c r="X1129" s="35"/>
      <c r="Y1129" s="12">
        <v>18.8</v>
      </c>
      <c r="Z1129" s="39">
        <f t="shared" si="1481"/>
        <v>0.03873394152</v>
      </c>
      <c r="AA1129" s="40">
        <f t="shared" si="1482"/>
        <v>0.04138695121</v>
      </c>
      <c r="AB1129" s="41">
        <f t="shared" si="1483"/>
        <v>0.05105569765</v>
      </c>
      <c r="AC1129" s="42">
        <f t="shared" si="1484"/>
        <v>45419.52594</v>
      </c>
      <c r="AD1129" s="42">
        <f t="shared" si="1485"/>
        <v>174037.4359</v>
      </c>
      <c r="AE1129" s="43">
        <f t="shared" si="1486"/>
        <v>582388.6878</v>
      </c>
      <c r="AF1129" s="44">
        <f t="shared" si="1487"/>
        <v>5895.577095</v>
      </c>
      <c r="AG1129" s="48">
        <f t="shared" si="1488"/>
        <v>23582.30838</v>
      </c>
      <c r="AH1129" s="49">
        <f t="shared" si="1489"/>
        <v>35373.46257</v>
      </c>
    </row>
    <row r="1130" ht="13.5" customHeight="1">
      <c r="A1130" s="47" t="s">
        <v>119</v>
      </c>
      <c r="B1130" s="51">
        <v>8.798</v>
      </c>
      <c r="C1130" s="12">
        <f t="shared" si="1471"/>
        <v>0.3583122913</v>
      </c>
      <c r="D1130" s="12">
        <v>0.0132</v>
      </c>
      <c r="E1130" s="39">
        <v>410.0</v>
      </c>
      <c r="F1130" s="40">
        <v>490.0</v>
      </c>
      <c r="G1130" s="41">
        <v>650.0</v>
      </c>
      <c r="H1130" s="42">
        <v>0.076</v>
      </c>
      <c r="I1130" s="42">
        <v>0.5820000000000001</v>
      </c>
      <c r="J1130" s="43">
        <v>2.794</v>
      </c>
      <c r="K1130" s="44">
        <v>0.1</v>
      </c>
      <c r="L1130" s="45">
        <v>0.2</v>
      </c>
      <c r="M1130" s="46">
        <v>1.0</v>
      </c>
      <c r="N1130" s="35"/>
      <c r="O1130" s="39">
        <f t="shared" si="1472"/>
        <v>0.00193918612</v>
      </c>
      <c r="P1130" s="40">
        <f t="shared" si="1473"/>
        <v>0.0023175639</v>
      </c>
      <c r="Q1130" s="41">
        <f t="shared" si="1474"/>
        <v>0.003074319459</v>
      </c>
      <c r="R1130" s="42">
        <f t="shared" si="1475"/>
        <v>1294.052006</v>
      </c>
      <c r="S1130" s="42">
        <f t="shared" si="1476"/>
        <v>9909.714047</v>
      </c>
      <c r="T1130" s="43">
        <f t="shared" si="1477"/>
        <v>47573.43823</v>
      </c>
      <c r="U1130" s="44">
        <f t="shared" si="1478"/>
        <v>472.9722245</v>
      </c>
      <c r="V1130" s="48">
        <f t="shared" si="1479"/>
        <v>945.944449</v>
      </c>
      <c r="W1130" s="49">
        <f t="shared" si="1480"/>
        <v>4729.722245</v>
      </c>
      <c r="X1130" s="35"/>
      <c r="Y1130" s="12">
        <v>18.8</v>
      </c>
      <c r="Z1130" s="39">
        <f t="shared" si="1481"/>
        <v>2.761871141</v>
      </c>
      <c r="AA1130" s="40">
        <f t="shared" si="1482"/>
        <v>3.300772827</v>
      </c>
      <c r="AB1130" s="41">
        <f t="shared" si="1483"/>
        <v>4.378576199</v>
      </c>
      <c r="AC1130" s="42">
        <f t="shared" si="1484"/>
        <v>1843043.766</v>
      </c>
      <c r="AD1130" s="42">
        <f t="shared" si="1485"/>
        <v>14113835.16</v>
      </c>
      <c r="AE1130" s="43">
        <f t="shared" si="1486"/>
        <v>67756108.99</v>
      </c>
      <c r="AF1130" s="44">
        <f t="shared" si="1487"/>
        <v>673627.1076</v>
      </c>
      <c r="AG1130" s="48">
        <f t="shared" si="1488"/>
        <v>1347254.215</v>
      </c>
      <c r="AH1130" s="49">
        <f t="shared" si="1489"/>
        <v>6736271.076</v>
      </c>
    </row>
    <row r="1131" ht="13.5" customHeight="1">
      <c r="A1131" s="47" t="s">
        <v>120</v>
      </c>
      <c r="B1131" s="51">
        <v>0.0</v>
      </c>
      <c r="C1131" s="12">
        <f t="shared" si="1471"/>
        <v>0</v>
      </c>
      <c r="D1131" s="12">
        <v>0.0132</v>
      </c>
      <c r="E1131" s="39">
        <v>3.7</v>
      </c>
      <c r="F1131" s="40">
        <v>12.0</v>
      </c>
      <c r="G1131" s="41">
        <v>110.0</v>
      </c>
      <c r="H1131" s="42">
        <v>0.018</v>
      </c>
      <c r="I1131" s="42">
        <v>0.2478118532</v>
      </c>
      <c r="J1131" s="43">
        <v>3.004</v>
      </c>
      <c r="K1131" s="44">
        <v>0.1</v>
      </c>
      <c r="L1131" s="45">
        <v>0.1</v>
      </c>
      <c r="M1131" s="46">
        <v>1.0</v>
      </c>
      <c r="N1131" s="35"/>
      <c r="O1131" s="39">
        <f t="shared" si="1472"/>
        <v>0</v>
      </c>
      <c r="P1131" s="40">
        <f t="shared" si="1473"/>
        <v>0</v>
      </c>
      <c r="Q1131" s="41">
        <f t="shared" si="1474"/>
        <v>0</v>
      </c>
      <c r="R1131" s="42">
        <f t="shared" si="1475"/>
        <v>0</v>
      </c>
      <c r="S1131" s="42">
        <f t="shared" si="1476"/>
        <v>0</v>
      </c>
      <c r="T1131" s="43">
        <f t="shared" si="1477"/>
        <v>0</v>
      </c>
      <c r="U1131" s="44">
        <f t="shared" si="1478"/>
        <v>0</v>
      </c>
      <c r="V1131" s="48">
        <f t="shared" si="1479"/>
        <v>0</v>
      </c>
      <c r="W1131" s="49">
        <f t="shared" si="1480"/>
        <v>0</v>
      </c>
      <c r="X1131" s="35"/>
      <c r="Y1131" s="12">
        <v>18.8</v>
      </c>
      <c r="Z1131" s="39">
        <f t="shared" si="1481"/>
        <v>0</v>
      </c>
      <c r="AA1131" s="40">
        <f t="shared" si="1482"/>
        <v>0</v>
      </c>
      <c r="AB1131" s="41">
        <f t="shared" si="1483"/>
        <v>0</v>
      </c>
      <c r="AC1131" s="42">
        <f t="shared" si="1484"/>
        <v>0</v>
      </c>
      <c r="AD1131" s="42">
        <f t="shared" si="1485"/>
        <v>0</v>
      </c>
      <c r="AE1131" s="43">
        <f t="shared" si="1486"/>
        <v>0</v>
      </c>
      <c r="AF1131" s="44">
        <f t="shared" si="1487"/>
        <v>0</v>
      </c>
      <c r="AG1131" s="48">
        <f t="shared" si="1488"/>
        <v>0</v>
      </c>
      <c r="AH1131" s="49">
        <f t="shared" si="1489"/>
        <v>0</v>
      </c>
    </row>
    <row r="1132" ht="13.5" customHeight="1">
      <c r="A1132" s="47" t="s">
        <v>121</v>
      </c>
      <c r="B1132" s="51">
        <v>14.126</v>
      </c>
      <c r="C1132" s="12">
        <f t="shared" si="1471"/>
        <v>0.5753034129</v>
      </c>
      <c r="D1132" s="12">
        <v>0.0132</v>
      </c>
      <c r="E1132" s="39">
        <v>1.0</v>
      </c>
      <c r="F1132" s="40">
        <v>24.0</v>
      </c>
      <c r="G1132" s="41">
        <v>2200.0</v>
      </c>
      <c r="H1132" s="42">
        <v>0.3</v>
      </c>
      <c r="I1132" s="42">
        <v>9.305266939500001</v>
      </c>
      <c r="J1132" s="43">
        <v>851.554</v>
      </c>
      <c r="K1132" s="44">
        <v>3.3</v>
      </c>
      <c r="L1132" s="48">
        <v>10.0</v>
      </c>
      <c r="M1132" s="49">
        <v>16.9</v>
      </c>
      <c r="N1132" s="35"/>
      <c r="O1132" s="39">
        <f t="shared" si="1472"/>
        <v>0.00000759400505</v>
      </c>
      <c r="P1132" s="40">
        <f t="shared" si="1473"/>
        <v>0.0001822561212</v>
      </c>
      <c r="Q1132" s="41">
        <f t="shared" si="1474"/>
        <v>0.01670681111</v>
      </c>
      <c r="R1132" s="42">
        <f t="shared" si="1475"/>
        <v>8201.525454</v>
      </c>
      <c r="S1132" s="42">
        <f t="shared" si="1476"/>
        <v>254391.2789</v>
      </c>
      <c r="T1132" s="43">
        <f t="shared" si="1477"/>
        <v>23280139.36</v>
      </c>
      <c r="U1132" s="44">
        <f t="shared" si="1478"/>
        <v>25060.21667</v>
      </c>
      <c r="V1132" s="48">
        <f t="shared" si="1479"/>
        <v>75940.0505</v>
      </c>
      <c r="W1132" s="49">
        <f t="shared" si="1480"/>
        <v>128338.6853</v>
      </c>
      <c r="X1132" s="35"/>
      <c r="Y1132" s="12">
        <v>18.8</v>
      </c>
      <c r="Z1132" s="39">
        <f t="shared" si="1481"/>
        <v>0.01081570416</v>
      </c>
      <c r="AA1132" s="40">
        <f t="shared" si="1482"/>
        <v>0.2595768999</v>
      </c>
      <c r="AB1132" s="41">
        <f t="shared" si="1483"/>
        <v>23.79454916</v>
      </c>
      <c r="AC1132" s="42">
        <f t="shared" si="1484"/>
        <v>11680960.5</v>
      </c>
      <c r="AD1132" s="42">
        <f t="shared" si="1485"/>
        <v>362314851.7</v>
      </c>
      <c r="AE1132" s="43">
        <f t="shared" si="1486"/>
        <v>33156562112</v>
      </c>
      <c r="AF1132" s="44">
        <f t="shared" si="1487"/>
        <v>35691823.74</v>
      </c>
      <c r="AG1132" s="48">
        <f t="shared" si="1488"/>
        <v>108157041.6</v>
      </c>
      <c r="AH1132" s="49">
        <f t="shared" si="1489"/>
        <v>182785400.3</v>
      </c>
    </row>
    <row r="1133" ht="13.5" customHeight="1">
      <c r="A1133" s="47" t="s">
        <v>122</v>
      </c>
      <c r="B1133" s="51">
        <v>0.0</v>
      </c>
      <c r="C1133" s="12">
        <f t="shared" si="1471"/>
        <v>0</v>
      </c>
      <c r="D1133" s="12">
        <v>0.0132</v>
      </c>
      <c r="E1133" s="39">
        <v>130.0</v>
      </c>
      <c r="F1133" s="40">
        <v>230.0</v>
      </c>
      <c r="G1133" s="50">
        <v>420.0</v>
      </c>
      <c r="H1133" s="42">
        <v>20.0</v>
      </c>
      <c r="I1133" s="42">
        <v>35.2904137931</v>
      </c>
      <c r="J1133" s="43">
        <v>65.554</v>
      </c>
      <c r="K1133" s="44">
        <v>13.0</v>
      </c>
      <c r="L1133" s="48">
        <v>500.0</v>
      </c>
      <c r="M1133" s="49">
        <v>810.0</v>
      </c>
      <c r="N1133" s="35"/>
      <c r="O1133" s="39">
        <f t="shared" si="1472"/>
        <v>0</v>
      </c>
      <c r="P1133" s="40">
        <f t="shared" si="1473"/>
        <v>0</v>
      </c>
      <c r="Q1133" s="41">
        <f t="shared" si="1474"/>
        <v>0</v>
      </c>
      <c r="R1133" s="42">
        <f t="shared" si="1475"/>
        <v>0</v>
      </c>
      <c r="S1133" s="42">
        <f t="shared" si="1476"/>
        <v>0</v>
      </c>
      <c r="T1133" s="43">
        <f t="shared" si="1477"/>
        <v>0</v>
      </c>
      <c r="U1133" s="44">
        <f t="shared" si="1478"/>
        <v>0</v>
      </c>
      <c r="V1133" s="48">
        <f t="shared" si="1479"/>
        <v>0</v>
      </c>
      <c r="W1133" s="49">
        <f t="shared" si="1480"/>
        <v>0</v>
      </c>
      <c r="X1133" s="35"/>
      <c r="Y1133" s="12">
        <v>18.8</v>
      </c>
      <c r="Z1133" s="39">
        <f t="shared" si="1481"/>
        <v>0</v>
      </c>
      <c r="AA1133" s="40">
        <f t="shared" si="1482"/>
        <v>0</v>
      </c>
      <c r="AB1133" s="41">
        <f t="shared" si="1483"/>
        <v>0</v>
      </c>
      <c r="AC1133" s="42">
        <f t="shared" si="1484"/>
        <v>0</v>
      </c>
      <c r="AD1133" s="42">
        <f t="shared" si="1485"/>
        <v>0</v>
      </c>
      <c r="AE1133" s="43">
        <f t="shared" si="1486"/>
        <v>0</v>
      </c>
      <c r="AF1133" s="44">
        <f t="shared" si="1487"/>
        <v>0</v>
      </c>
      <c r="AG1133" s="48">
        <f t="shared" si="1488"/>
        <v>0</v>
      </c>
      <c r="AH1133" s="49">
        <f t="shared" si="1489"/>
        <v>0</v>
      </c>
    </row>
    <row r="1134" ht="13.5" customHeight="1">
      <c r="A1134" s="32" t="s">
        <v>123</v>
      </c>
      <c r="B1134" s="51">
        <v>0.0</v>
      </c>
      <c r="C1134" s="12">
        <f t="shared" si="1471"/>
        <v>0</v>
      </c>
      <c r="D1134" s="12">
        <v>0.0132</v>
      </c>
      <c r="E1134" s="39">
        <v>7.0</v>
      </c>
      <c r="F1134" s="40">
        <v>11.0</v>
      </c>
      <c r="G1134" s="41">
        <v>56.0</v>
      </c>
      <c r="H1134" s="42">
        <v>2.0E-4</v>
      </c>
      <c r="I1134" s="42">
        <v>0.11828163270000001</v>
      </c>
      <c r="J1134" s="43">
        <v>1.5552000000000001</v>
      </c>
      <c r="K1134" s="44">
        <v>0.3</v>
      </c>
      <c r="L1134" s="48">
        <v>1.0</v>
      </c>
      <c r="M1134" s="49">
        <v>1.3</v>
      </c>
      <c r="N1134" s="35"/>
      <c r="O1134" s="39">
        <f t="shared" si="1472"/>
        <v>0</v>
      </c>
      <c r="P1134" s="40">
        <f t="shared" si="1473"/>
        <v>0</v>
      </c>
      <c r="Q1134" s="41">
        <f t="shared" si="1474"/>
        <v>0</v>
      </c>
      <c r="R1134" s="42">
        <f t="shared" si="1475"/>
        <v>0</v>
      </c>
      <c r="S1134" s="42">
        <f t="shared" si="1476"/>
        <v>0</v>
      </c>
      <c r="T1134" s="43">
        <f t="shared" si="1477"/>
        <v>0</v>
      </c>
      <c r="U1134" s="44">
        <f t="shared" si="1478"/>
        <v>0</v>
      </c>
      <c r="V1134" s="48">
        <f t="shared" si="1479"/>
        <v>0</v>
      </c>
      <c r="W1134" s="49">
        <f t="shared" si="1480"/>
        <v>0</v>
      </c>
      <c r="X1134" s="35"/>
      <c r="Y1134" s="12">
        <v>18.8</v>
      </c>
      <c r="Z1134" s="39">
        <f t="shared" si="1481"/>
        <v>0</v>
      </c>
      <c r="AA1134" s="40">
        <f t="shared" si="1482"/>
        <v>0</v>
      </c>
      <c r="AB1134" s="41">
        <f t="shared" si="1483"/>
        <v>0</v>
      </c>
      <c r="AC1134" s="42">
        <f t="shared" si="1484"/>
        <v>0</v>
      </c>
      <c r="AD1134" s="42">
        <f t="shared" si="1485"/>
        <v>0</v>
      </c>
      <c r="AE1134" s="43">
        <f t="shared" si="1486"/>
        <v>0</v>
      </c>
      <c r="AF1134" s="44">
        <f t="shared" si="1487"/>
        <v>0</v>
      </c>
      <c r="AG1134" s="48">
        <f t="shared" si="1488"/>
        <v>0</v>
      </c>
      <c r="AH1134" s="49">
        <f t="shared" si="1489"/>
        <v>0</v>
      </c>
    </row>
    <row r="1135" ht="13.5" customHeight="1">
      <c r="A1135" s="32" t="s">
        <v>124</v>
      </c>
      <c r="B1135" s="51">
        <v>0.0</v>
      </c>
      <c r="C1135" s="12">
        <f t="shared" si="1471"/>
        <v>0</v>
      </c>
      <c r="D1135" s="12">
        <v>0.0132</v>
      </c>
      <c r="E1135" s="39">
        <v>8.0</v>
      </c>
      <c r="F1135" s="40">
        <v>12.0</v>
      </c>
      <c r="G1135" s="41">
        <v>35.0</v>
      </c>
      <c r="H1135" s="42">
        <v>2.0E-4</v>
      </c>
      <c r="I1135" s="42">
        <v>0.11834814810000001</v>
      </c>
      <c r="J1135" s="43">
        <v>1.5552000000000001</v>
      </c>
      <c r="K1135" s="44">
        <v>0.3</v>
      </c>
      <c r="L1135" s="48">
        <v>1.0</v>
      </c>
      <c r="M1135" s="49">
        <v>1.3</v>
      </c>
      <c r="N1135" s="35"/>
      <c r="O1135" s="39">
        <f t="shared" si="1472"/>
        <v>0</v>
      </c>
      <c r="P1135" s="40">
        <f t="shared" si="1473"/>
        <v>0</v>
      </c>
      <c r="Q1135" s="41">
        <f t="shared" si="1474"/>
        <v>0</v>
      </c>
      <c r="R1135" s="42">
        <f t="shared" si="1475"/>
        <v>0</v>
      </c>
      <c r="S1135" s="42">
        <f t="shared" si="1476"/>
        <v>0</v>
      </c>
      <c r="T1135" s="43">
        <f t="shared" si="1477"/>
        <v>0</v>
      </c>
      <c r="U1135" s="44">
        <f t="shared" si="1478"/>
        <v>0</v>
      </c>
      <c r="V1135" s="48">
        <f t="shared" si="1479"/>
        <v>0</v>
      </c>
      <c r="W1135" s="49">
        <f t="shared" si="1480"/>
        <v>0</v>
      </c>
      <c r="X1135" s="35"/>
      <c r="Y1135" s="12">
        <v>18.8</v>
      </c>
      <c r="Z1135" s="39">
        <f t="shared" si="1481"/>
        <v>0</v>
      </c>
      <c r="AA1135" s="40">
        <f t="shared" si="1482"/>
        <v>0</v>
      </c>
      <c r="AB1135" s="41">
        <f t="shared" si="1483"/>
        <v>0</v>
      </c>
      <c r="AC1135" s="42">
        <f t="shared" si="1484"/>
        <v>0</v>
      </c>
      <c r="AD1135" s="42">
        <f t="shared" si="1485"/>
        <v>0</v>
      </c>
      <c r="AE1135" s="43">
        <f t="shared" si="1486"/>
        <v>0</v>
      </c>
      <c r="AF1135" s="44">
        <f t="shared" si="1487"/>
        <v>0</v>
      </c>
      <c r="AG1135" s="48">
        <f t="shared" si="1488"/>
        <v>0</v>
      </c>
      <c r="AH1135" s="49">
        <f t="shared" si="1489"/>
        <v>0</v>
      </c>
    </row>
    <row r="1136" ht="13.5" customHeight="1">
      <c r="A1136" s="32" t="s">
        <v>125</v>
      </c>
      <c r="B1136" s="51">
        <v>0.01</v>
      </c>
      <c r="C1136" s="12">
        <f t="shared" si="1471"/>
        <v>0.0004072656186</v>
      </c>
      <c r="D1136" s="12">
        <v>0.0132</v>
      </c>
      <c r="E1136" s="39">
        <v>18.0</v>
      </c>
      <c r="F1136" s="40">
        <v>48.0</v>
      </c>
      <c r="G1136" s="41">
        <v>180.0</v>
      </c>
      <c r="H1136" s="42">
        <v>0.0064</v>
      </c>
      <c r="I1136" s="42">
        <v>0.17932592590000002</v>
      </c>
      <c r="J1136" s="43">
        <v>1.857</v>
      </c>
      <c r="K1136" s="44">
        <v>0.3</v>
      </c>
      <c r="L1136" s="45">
        <v>10.0</v>
      </c>
      <c r="M1136" s="46">
        <v>15.0</v>
      </c>
      <c r="N1136" s="35"/>
      <c r="O1136" s="39">
        <f t="shared" si="1472"/>
        <v>0.00000009676631099</v>
      </c>
      <c r="P1136" s="40">
        <f t="shared" si="1473"/>
        <v>0.000000258043496</v>
      </c>
      <c r="Q1136" s="41">
        <f t="shared" si="1474"/>
        <v>0.0000009676631099</v>
      </c>
      <c r="R1136" s="42">
        <f t="shared" si="1475"/>
        <v>0.1238608781</v>
      </c>
      <c r="S1136" s="42">
        <f t="shared" si="1476"/>
        <v>3.470541663</v>
      </c>
      <c r="T1136" s="43">
        <f t="shared" si="1477"/>
        <v>35.9390079</v>
      </c>
      <c r="U1136" s="44">
        <f t="shared" si="1478"/>
        <v>1.61277185</v>
      </c>
      <c r="V1136" s="48">
        <f t="shared" si="1479"/>
        <v>53.75906166</v>
      </c>
      <c r="W1136" s="49">
        <f t="shared" si="1480"/>
        <v>80.63859249</v>
      </c>
      <c r="X1136" s="35"/>
      <c r="Y1136" s="12">
        <v>18.8</v>
      </c>
      <c r="Z1136" s="39">
        <f t="shared" si="1481"/>
        <v>0.0001378186853</v>
      </c>
      <c r="AA1136" s="40">
        <f t="shared" si="1482"/>
        <v>0.0003675164943</v>
      </c>
      <c r="AB1136" s="41">
        <f t="shared" si="1483"/>
        <v>0.001378186853</v>
      </c>
      <c r="AC1136" s="42">
        <f t="shared" si="1484"/>
        <v>176.4079172</v>
      </c>
      <c r="AD1136" s="42">
        <f t="shared" si="1485"/>
        <v>4942.892671</v>
      </c>
      <c r="AE1136" s="43">
        <f t="shared" si="1486"/>
        <v>51185.85974</v>
      </c>
      <c r="AF1136" s="44">
        <f t="shared" si="1487"/>
        <v>2296.978089</v>
      </c>
      <c r="AG1136" s="48">
        <f t="shared" si="1488"/>
        <v>76565.9363</v>
      </c>
      <c r="AH1136" s="49">
        <f t="shared" si="1489"/>
        <v>114848.9045</v>
      </c>
    </row>
    <row r="1137" ht="13.5" customHeight="1">
      <c r="A1137" s="32" t="s">
        <v>126</v>
      </c>
      <c r="B1137" s="51">
        <v>0.0</v>
      </c>
      <c r="C1137" s="12">
        <f t="shared" si="1471"/>
        <v>0</v>
      </c>
      <c r="D1137" s="12">
        <v>0.0132</v>
      </c>
      <c r="E1137" s="39">
        <v>6.0</v>
      </c>
      <c r="F1137" s="40">
        <v>38.0</v>
      </c>
      <c r="G1137" s="41">
        <v>79.0</v>
      </c>
      <c r="H1137" s="42">
        <v>0.0073</v>
      </c>
      <c r="I1137" s="42">
        <v>0.4548123288</v>
      </c>
      <c r="J1137" s="43">
        <v>2.313</v>
      </c>
      <c r="K1137" s="44">
        <v>0.3</v>
      </c>
      <c r="L1137" s="45">
        <v>2.5</v>
      </c>
      <c r="M1137" s="46">
        <v>5.1</v>
      </c>
      <c r="N1137" s="35"/>
      <c r="O1137" s="39">
        <f t="shared" si="1472"/>
        <v>0</v>
      </c>
      <c r="P1137" s="40">
        <f t="shared" si="1473"/>
        <v>0</v>
      </c>
      <c r="Q1137" s="41">
        <f t="shared" si="1474"/>
        <v>0</v>
      </c>
      <c r="R1137" s="42">
        <f t="shared" si="1475"/>
        <v>0</v>
      </c>
      <c r="S1137" s="42">
        <f t="shared" si="1476"/>
        <v>0</v>
      </c>
      <c r="T1137" s="43">
        <f t="shared" si="1477"/>
        <v>0</v>
      </c>
      <c r="U1137" s="44">
        <f t="shared" si="1478"/>
        <v>0</v>
      </c>
      <c r="V1137" s="48">
        <f t="shared" si="1479"/>
        <v>0</v>
      </c>
      <c r="W1137" s="49">
        <f t="shared" si="1480"/>
        <v>0</v>
      </c>
      <c r="X1137" s="35"/>
      <c r="Y1137" s="12">
        <v>18.8</v>
      </c>
      <c r="Z1137" s="39">
        <f t="shared" si="1481"/>
        <v>0</v>
      </c>
      <c r="AA1137" s="40">
        <f t="shared" si="1482"/>
        <v>0</v>
      </c>
      <c r="AB1137" s="41">
        <f t="shared" si="1483"/>
        <v>0</v>
      </c>
      <c r="AC1137" s="42">
        <f t="shared" si="1484"/>
        <v>0</v>
      </c>
      <c r="AD1137" s="42">
        <f t="shared" si="1485"/>
        <v>0</v>
      </c>
      <c r="AE1137" s="43">
        <f t="shared" si="1486"/>
        <v>0</v>
      </c>
      <c r="AF1137" s="44">
        <f t="shared" si="1487"/>
        <v>0</v>
      </c>
      <c r="AG1137" s="48">
        <f t="shared" si="1488"/>
        <v>0</v>
      </c>
      <c r="AH1137" s="49">
        <f t="shared" si="1489"/>
        <v>0</v>
      </c>
    </row>
    <row r="1138" ht="13.5" customHeight="1">
      <c r="A1138" s="32" t="s">
        <v>127</v>
      </c>
      <c r="B1138" s="51">
        <v>0.0</v>
      </c>
      <c r="C1138" s="12">
        <f t="shared" si="1471"/>
        <v>0</v>
      </c>
      <c r="D1138" s="12">
        <v>0.0132</v>
      </c>
      <c r="E1138" s="52">
        <v>8.8</v>
      </c>
      <c r="F1138" s="53">
        <v>27.0</v>
      </c>
      <c r="G1138" s="54">
        <v>63.0</v>
      </c>
      <c r="H1138" s="55">
        <v>0.118</v>
      </c>
      <c r="I1138" s="55">
        <v>0.9284059041</v>
      </c>
      <c r="J1138" s="56">
        <v>3.734</v>
      </c>
      <c r="K1138" s="57">
        <v>7.8</v>
      </c>
      <c r="L1138" s="58">
        <v>15.0</v>
      </c>
      <c r="M1138" s="59">
        <v>19.3</v>
      </c>
      <c r="N1138" s="35"/>
      <c r="O1138" s="39">
        <f t="shared" si="1472"/>
        <v>0</v>
      </c>
      <c r="P1138" s="40">
        <f t="shared" si="1473"/>
        <v>0</v>
      </c>
      <c r="Q1138" s="41">
        <f t="shared" si="1474"/>
        <v>0</v>
      </c>
      <c r="R1138" s="42">
        <f t="shared" si="1475"/>
        <v>0</v>
      </c>
      <c r="S1138" s="42">
        <f t="shared" si="1476"/>
        <v>0</v>
      </c>
      <c r="T1138" s="43">
        <f t="shared" si="1477"/>
        <v>0</v>
      </c>
      <c r="U1138" s="44">
        <f t="shared" si="1478"/>
        <v>0</v>
      </c>
      <c r="V1138" s="48">
        <f t="shared" si="1479"/>
        <v>0</v>
      </c>
      <c r="W1138" s="49">
        <f t="shared" si="1480"/>
        <v>0</v>
      </c>
      <c r="X1138" s="35"/>
      <c r="Y1138" s="12">
        <v>18.8</v>
      </c>
      <c r="Z1138" s="39">
        <f t="shared" si="1481"/>
        <v>0</v>
      </c>
      <c r="AA1138" s="40">
        <f t="shared" si="1482"/>
        <v>0</v>
      </c>
      <c r="AB1138" s="41">
        <f t="shared" si="1483"/>
        <v>0</v>
      </c>
      <c r="AC1138" s="42">
        <f t="shared" si="1484"/>
        <v>0</v>
      </c>
      <c r="AD1138" s="42">
        <f t="shared" si="1485"/>
        <v>0</v>
      </c>
      <c r="AE1138" s="43">
        <f t="shared" si="1486"/>
        <v>0</v>
      </c>
      <c r="AF1138" s="44">
        <f t="shared" si="1487"/>
        <v>0</v>
      </c>
      <c r="AG1138" s="48">
        <f t="shared" si="1488"/>
        <v>0</v>
      </c>
      <c r="AH1138" s="49">
        <f t="shared" si="1489"/>
        <v>0</v>
      </c>
    </row>
    <row r="1139" ht="13.5" customHeight="1">
      <c r="A1139" s="60" t="s">
        <v>90</v>
      </c>
      <c r="B1139" s="61">
        <f>SUM(B1128:B1138)</f>
        <v>24.554</v>
      </c>
      <c r="C1139" s="60"/>
      <c r="D1139" s="60"/>
      <c r="E1139" s="60"/>
      <c r="F1139" s="60"/>
      <c r="G1139" s="60"/>
      <c r="H1139" s="60"/>
      <c r="I1139" s="60"/>
      <c r="J1139" s="60"/>
      <c r="K1139" s="60"/>
      <c r="L1139" s="60"/>
      <c r="M1139" s="60"/>
      <c r="N1139" s="60"/>
      <c r="O1139" s="61">
        <f t="shared" ref="O1139:W1139" si="1490">SUM(O1128:O1138)</f>
        <v>0.002587904781</v>
      </c>
      <c r="P1139" s="61">
        <f t="shared" si="1490"/>
        <v>0.003209328891</v>
      </c>
      <c r="Q1139" s="61">
        <f t="shared" si="1490"/>
        <v>0.02057279296</v>
      </c>
      <c r="R1139" s="61">
        <f t="shared" si="1490"/>
        <v>9763.502087</v>
      </c>
      <c r="S1139" s="61">
        <f t="shared" si="1490"/>
        <v>267855.0028</v>
      </c>
      <c r="T1139" s="61">
        <f t="shared" si="1490"/>
        <v>23339069.25</v>
      </c>
      <c r="U1139" s="61">
        <f t="shared" si="1490"/>
        <v>25704.84157</v>
      </c>
      <c r="V1139" s="61">
        <f t="shared" si="1490"/>
        <v>81103.82341</v>
      </c>
      <c r="W1139" s="61">
        <f t="shared" si="1490"/>
        <v>145616.4177</v>
      </c>
      <c r="X1139" s="60"/>
      <c r="Y1139" s="35"/>
      <c r="Z1139" s="61">
        <f t="shared" ref="Z1139:AH1139" si="1491">SUM(Z1128:Z1138)</f>
        <v>3.685803779</v>
      </c>
      <c r="AA1139" s="61">
        <f t="shared" si="1491"/>
        <v>4.570862361</v>
      </c>
      <c r="AB1139" s="61">
        <f t="shared" si="1491"/>
        <v>29.30064452</v>
      </c>
      <c r="AC1139" s="61">
        <f t="shared" si="1491"/>
        <v>13905593.88</v>
      </c>
      <c r="AD1139" s="61">
        <f t="shared" si="1491"/>
        <v>381490458.5</v>
      </c>
      <c r="AE1139" s="61">
        <f t="shared" si="1491"/>
        <v>33240492567</v>
      </c>
      <c r="AF1139" s="61">
        <f t="shared" si="1491"/>
        <v>36609925.88</v>
      </c>
      <c r="AG1139" s="61">
        <f t="shared" si="1491"/>
        <v>115511506.1</v>
      </c>
      <c r="AH1139" s="61">
        <f t="shared" si="1491"/>
        <v>207393079.7</v>
      </c>
    </row>
    <row r="1140" ht="13.5" customHeight="1">
      <c r="A1140" s="35"/>
      <c r="B1140" s="35"/>
      <c r="C1140" s="35"/>
      <c r="D1140" s="35"/>
      <c r="E1140" s="35"/>
      <c r="F1140" s="35"/>
      <c r="G1140" s="35"/>
      <c r="H1140" s="35"/>
      <c r="I1140" s="35"/>
      <c r="J1140" s="35"/>
      <c r="K1140" s="35"/>
      <c r="L1140" s="35"/>
      <c r="M1140" s="35"/>
      <c r="N1140" s="35"/>
      <c r="O1140" s="35"/>
      <c r="P1140" s="35"/>
      <c r="Q1140" s="35"/>
      <c r="R1140" s="35"/>
      <c r="S1140" s="35"/>
      <c r="T1140" s="35"/>
      <c r="U1140" s="35"/>
      <c r="V1140" s="35"/>
      <c r="W1140" s="35"/>
      <c r="X1140" s="35"/>
      <c r="Y1140" s="35"/>
      <c r="Z1140" s="35"/>
      <c r="AA1140" s="35"/>
      <c r="AB1140" s="35"/>
      <c r="AC1140" s="35"/>
      <c r="AD1140" s="35"/>
      <c r="AE1140" s="35"/>
      <c r="AF1140" s="35"/>
      <c r="AG1140" s="35"/>
      <c r="AH1140" s="35"/>
    </row>
    <row r="1141" ht="13.5" customHeight="1">
      <c r="A1141" s="64" t="s">
        <v>86</v>
      </c>
      <c r="B1141" s="35"/>
      <c r="C1141" s="12"/>
      <c r="D1141" s="12"/>
      <c r="E1141" s="35"/>
      <c r="F1141" s="35"/>
      <c r="G1141" s="35"/>
      <c r="H1141" s="35"/>
      <c r="I1141" s="35"/>
      <c r="J1141" s="35"/>
      <c r="K1141" s="35"/>
      <c r="L1141" s="35"/>
      <c r="M1141" s="35"/>
      <c r="N1141" s="35"/>
      <c r="O1141" s="35"/>
      <c r="P1141" s="35"/>
      <c r="Q1141" s="35"/>
      <c r="R1141" s="35"/>
      <c r="S1141" s="35"/>
      <c r="T1141" s="35"/>
      <c r="U1141" s="35"/>
      <c r="V1141" s="35"/>
      <c r="W1141" s="35"/>
      <c r="X1141" s="35"/>
      <c r="Y1141" s="35"/>
      <c r="Z1141" s="35"/>
      <c r="AA1141" s="35"/>
      <c r="AB1141" s="35"/>
      <c r="AC1141" s="35"/>
      <c r="AD1141" s="35"/>
      <c r="AE1141" s="35"/>
      <c r="AF1141" s="35"/>
      <c r="AG1141" s="35"/>
      <c r="AH1141" s="35"/>
    </row>
    <row r="1142" ht="13.5" customHeight="1">
      <c r="A1142" s="12" t="s">
        <v>105</v>
      </c>
      <c r="C1142" s="12"/>
      <c r="D1142" s="12"/>
      <c r="E1142" s="36" t="s">
        <v>129</v>
      </c>
      <c r="F1142" s="3"/>
      <c r="G1142" s="4"/>
      <c r="H1142" s="37" t="s">
        <v>130</v>
      </c>
      <c r="I1142" s="3"/>
      <c r="J1142" s="4"/>
      <c r="K1142" s="38" t="s">
        <v>131</v>
      </c>
      <c r="L1142" s="3"/>
      <c r="M1142" s="4"/>
      <c r="N1142" s="35"/>
      <c r="O1142" s="36" t="s">
        <v>110</v>
      </c>
      <c r="P1142" s="3"/>
      <c r="Q1142" s="4"/>
      <c r="R1142" s="37" t="s">
        <v>111</v>
      </c>
      <c r="S1142" s="3"/>
      <c r="T1142" s="4"/>
      <c r="U1142" s="38" t="s">
        <v>112</v>
      </c>
      <c r="V1142" s="3"/>
      <c r="W1142" s="4"/>
      <c r="X1142" s="35"/>
      <c r="Y1142" s="35"/>
      <c r="Z1142" s="36" t="s">
        <v>110</v>
      </c>
      <c r="AA1142" s="3"/>
      <c r="AB1142" s="4"/>
      <c r="AC1142" s="37" t="s">
        <v>111</v>
      </c>
      <c r="AD1142" s="3"/>
      <c r="AE1142" s="4"/>
      <c r="AF1142" s="38" t="s">
        <v>112</v>
      </c>
      <c r="AG1142" s="3"/>
      <c r="AH1142" s="4"/>
    </row>
    <row r="1143" ht="13.5" customHeight="1">
      <c r="A1143" s="12" t="s">
        <v>94</v>
      </c>
      <c r="B1143" s="12" t="s">
        <v>114</v>
      </c>
      <c r="C1143" s="12" t="s">
        <v>115</v>
      </c>
      <c r="D1143" s="12"/>
      <c r="E1143" s="39" t="s">
        <v>12</v>
      </c>
      <c r="F1143" s="40" t="s">
        <v>13</v>
      </c>
      <c r="G1143" s="41" t="s">
        <v>14</v>
      </c>
      <c r="H1143" s="42" t="s">
        <v>12</v>
      </c>
      <c r="I1143" s="42" t="s">
        <v>13</v>
      </c>
      <c r="J1143" s="43" t="s">
        <v>14</v>
      </c>
      <c r="K1143" s="44" t="s">
        <v>12</v>
      </c>
      <c r="L1143" s="45" t="s">
        <v>116</v>
      </c>
      <c r="M1143" s="46" t="s">
        <v>14</v>
      </c>
      <c r="N1143" s="35"/>
      <c r="O1143" s="39" t="s">
        <v>12</v>
      </c>
      <c r="P1143" s="40" t="s">
        <v>13</v>
      </c>
      <c r="Q1143" s="41" t="s">
        <v>14</v>
      </c>
      <c r="R1143" s="42" t="s">
        <v>12</v>
      </c>
      <c r="S1143" s="42" t="s">
        <v>13</v>
      </c>
      <c r="T1143" s="43" t="s">
        <v>14</v>
      </c>
      <c r="U1143" s="44" t="s">
        <v>12</v>
      </c>
      <c r="V1143" s="45" t="s">
        <v>116</v>
      </c>
      <c r="W1143" s="46" t="s">
        <v>14</v>
      </c>
      <c r="X1143" s="35"/>
      <c r="Y1143" s="35"/>
      <c r="Z1143" s="39" t="s">
        <v>12</v>
      </c>
      <c r="AA1143" s="40" t="s">
        <v>13</v>
      </c>
      <c r="AB1143" s="41" t="s">
        <v>14</v>
      </c>
      <c r="AC1143" s="42" t="s">
        <v>12</v>
      </c>
      <c r="AD1143" s="42" t="s">
        <v>13</v>
      </c>
      <c r="AE1143" s="43" t="s">
        <v>14</v>
      </c>
      <c r="AF1143" s="44" t="s">
        <v>12</v>
      </c>
      <c r="AG1143" s="45" t="s">
        <v>116</v>
      </c>
      <c r="AH1143" s="46" t="s">
        <v>14</v>
      </c>
    </row>
    <row r="1144" ht="13.5" customHeight="1">
      <c r="A1144" s="47" t="s">
        <v>117</v>
      </c>
      <c r="B1144" s="51">
        <v>0.026</v>
      </c>
      <c r="C1144" s="12">
        <f t="shared" ref="C1144:C1154" si="1492">B1144/$B$1155</f>
        <v>0.00008589646173</v>
      </c>
      <c r="D1144" s="12">
        <v>0.0132</v>
      </c>
      <c r="E1144" s="39">
        <v>740.0</v>
      </c>
      <c r="F1144" s="40">
        <v>820.0</v>
      </c>
      <c r="G1144" s="41">
        <v>910.0</v>
      </c>
      <c r="H1144" s="42">
        <v>0.079</v>
      </c>
      <c r="I1144" s="42">
        <v>1.1480588235000002</v>
      </c>
      <c r="J1144" s="43">
        <v>3.654</v>
      </c>
      <c r="K1144" s="44">
        <v>0.2</v>
      </c>
      <c r="L1144" s="48">
        <v>5.0</v>
      </c>
      <c r="M1144" s="49">
        <v>15.0</v>
      </c>
      <c r="N1144" s="35"/>
      <c r="O1144" s="39">
        <f t="shared" ref="O1144:O1154" si="1493">C1144*D1144*E1144*10^(-3)</f>
        <v>0.0000008390366381</v>
      </c>
      <c r="P1144" s="40">
        <f t="shared" ref="P1144:P1154" si="1494">C1144*D1144*F1144*10^(-3)</f>
        <v>0.0000009297433017</v>
      </c>
      <c r="Q1144" s="41">
        <f t="shared" ref="Q1144:Q1154" si="1495">C1144*D1144*G1144*10^(-3)</f>
        <v>0.000001031788298</v>
      </c>
      <c r="R1144" s="42">
        <f t="shared" ref="R1144:R1154" si="1496">(C1144*D1144*H1144*3.6*10^(-3))*10^(9)</f>
        <v>0.322462189</v>
      </c>
      <c r="S1144" s="42">
        <f t="shared" ref="S1144:S1154" si="1497">(C1144*D1144*I1144*3.6*10^(-3))*10^(9)</f>
        <v>4.686146346</v>
      </c>
      <c r="T1144" s="43">
        <f t="shared" ref="T1144:T1154" si="1498">(C1144*D1144*J1144*3.6*10^(-3))*10^(9)</f>
        <v>14.91489669</v>
      </c>
      <c r="U1144" s="44">
        <f t="shared" ref="U1144:U1154" si="1499">C1144*D1144*10^(-3)*K1144*10^9</f>
        <v>0.226766659</v>
      </c>
      <c r="V1144" s="48">
        <f t="shared" ref="V1144:V1154" si="1500">C1144*D1144*10^(-3)*L1144*10^9</f>
        <v>5.669166474</v>
      </c>
      <c r="W1144" s="49">
        <f t="shared" ref="W1144:W1154" si="1501">C1144*D1144*10^(-3)*M1144*10^9</f>
        <v>17.00749942</v>
      </c>
      <c r="X1144" s="35"/>
      <c r="Y1144" s="12">
        <v>35.2</v>
      </c>
      <c r="Z1144" s="39">
        <f t="shared" ref="Z1144:Z1154" si="1502">C1144*Y1144*E1144*10^(-3)</f>
        <v>0.002237431035</v>
      </c>
      <c r="AA1144" s="40">
        <f t="shared" ref="AA1144:AA1154" si="1503">C1144*Y1144*F1144*10^(-3)</f>
        <v>0.002479315471</v>
      </c>
      <c r="AB1144" s="41">
        <f t="shared" ref="AB1144:AB1154" si="1504">C1144*Y1144*G1144*10^(-3)</f>
        <v>0.002751435462</v>
      </c>
      <c r="AC1144" s="42">
        <f t="shared" ref="AC1144:AC1154" si="1505">(C1144*Y1144*H1144*3.6*10^(-3))*10^(9)</f>
        <v>859.8991708</v>
      </c>
      <c r="AD1144" s="42">
        <f t="shared" ref="AD1144:AD1154" si="1506">(C1144*Y1144*I1144*3.6*10^(-3))*10^(9)</f>
        <v>12496.39026</v>
      </c>
      <c r="AE1144" s="43">
        <f t="shared" ref="AE1144:AE1154" si="1507">(C1144*Y1144*J1144*3.6*10^(-3))*10^(9)</f>
        <v>39773.05785</v>
      </c>
      <c r="AF1144" s="44">
        <f t="shared" ref="AF1144:AF1154" si="1508">C1144*Y1144*10^(-3)*K1144*10^9</f>
        <v>604.7110906</v>
      </c>
      <c r="AG1144" s="48">
        <f t="shared" ref="AG1144:AG1154" si="1509">C1144*Y1144*10^(-3)*L1144*10^9</f>
        <v>15117.77726</v>
      </c>
      <c r="AH1144" s="49">
        <f t="shared" ref="AH1144:AH1154" si="1510">C1144*Y1144*10^(-3)*M1144*10^9</f>
        <v>45353.33179</v>
      </c>
    </row>
    <row r="1145" ht="13.5" customHeight="1">
      <c r="A1145" s="47" t="s">
        <v>118</v>
      </c>
      <c r="B1145" s="51">
        <v>264.0</v>
      </c>
      <c r="C1145" s="12">
        <f t="shared" si="1492"/>
        <v>0.8721794575</v>
      </c>
      <c r="D1145" s="12">
        <v>0.0132</v>
      </c>
      <c r="E1145" s="39">
        <v>657.0</v>
      </c>
      <c r="F1145" s="40">
        <v>702.0</v>
      </c>
      <c r="G1145" s="41">
        <v>866.0</v>
      </c>
      <c r="H1145" s="42">
        <v>0.214</v>
      </c>
      <c r="I1145" s="42">
        <v>0.82</v>
      </c>
      <c r="J1145" s="43">
        <v>2.7439999999999998</v>
      </c>
      <c r="K1145" s="44">
        <v>0.1</v>
      </c>
      <c r="L1145" s="45">
        <v>0.4</v>
      </c>
      <c r="M1145" s="46">
        <v>0.6</v>
      </c>
      <c r="N1145" s="35"/>
      <c r="O1145" s="39">
        <f t="shared" si="1493"/>
        <v>0.007563889127</v>
      </c>
      <c r="P1145" s="40">
        <f t="shared" si="1494"/>
        <v>0.008081963725</v>
      </c>
      <c r="Q1145" s="41">
        <f t="shared" si="1495"/>
        <v>0.009970057815</v>
      </c>
      <c r="R1145" s="42">
        <f t="shared" si="1496"/>
        <v>8869.437114</v>
      </c>
      <c r="S1145" s="42">
        <f t="shared" si="1497"/>
        <v>33985.69361</v>
      </c>
      <c r="T1145" s="43">
        <f t="shared" si="1498"/>
        <v>113727.7357</v>
      </c>
      <c r="U1145" s="44">
        <f t="shared" si="1499"/>
        <v>1151.276884</v>
      </c>
      <c r="V1145" s="48">
        <f t="shared" si="1500"/>
        <v>4605.107536</v>
      </c>
      <c r="W1145" s="49">
        <f t="shared" si="1501"/>
        <v>6907.661304</v>
      </c>
      <c r="X1145" s="35"/>
      <c r="Y1145" s="12">
        <v>35.2</v>
      </c>
      <c r="Z1145" s="39">
        <f t="shared" si="1502"/>
        <v>20.17037101</v>
      </c>
      <c r="AA1145" s="40">
        <f t="shared" si="1503"/>
        <v>21.55190327</v>
      </c>
      <c r="AB1145" s="41">
        <f t="shared" si="1504"/>
        <v>26.58682084</v>
      </c>
      <c r="AC1145" s="42">
        <f t="shared" si="1505"/>
        <v>23651832.3</v>
      </c>
      <c r="AD1145" s="42">
        <f t="shared" si="1506"/>
        <v>90628516.3</v>
      </c>
      <c r="AE1145" s="43">
        <f t="shared" si="1507"/>
        <v>303273961.9</v>
      </c>
      <c r="AF1145" s="44">
        <f t="shared" si="1508"/>
        <v>3070071.691</v>
      </c>
      <c r="AG1145" s="48">
        <f t="shared" si="1509"/>
        <v>12280286.76</v>
      </c>
      <c r="AH1145" s="49">
        <f t="shared" si="1510"/>
        <v>18420430.14</v>
      </c>
    </row>
    <row r="1146" ht="13.5" customHeight="1">
      <c r="A1146" s="47" t="s">
        <v>119</v>
      </c>
      <c r="B1146" s="51">
        <v>37.89</v>
      </c>
      <c r="C1146" s="12">
        <f t="shared" si="1492"/>
        <v>0.1251775744</v>
      </c>
      <c r="D1146" s="12">
        <v>0.0132</v>
      </c>
      <c r="E1146" s="39">
        <v>410.0</v>
      </c>
      <c r="F1146" s="40">
        <v>490.0</v>
      </c>
      <c r="G1146" s="41">
        <v>650.0</v>
      </c>
      <c r="H1146" s="42">
        <v>0.076</v>
      </c>
      <c r="I1146" s="42">
        <v>0.5820000000000001</v>
      </c>
      <c r="J1146" s="43">
        <v>2.794</v>
      </c>
      <c r="K1146" s="44">
        <v>0.1</v>
      </c>
      <c r="L1146" s="45">
        <v>0.2</v>
      </c>
      <c r="M1146" s="46">
        <v>1.0</v>
      </c>
      <c r="N1146" s="35"/>
      <c r="O1146" s="39">
        <f t="shared" si="1493"/>
        <v>0.0006774610327</v>
      </c>
      <c r="P1146" s="40">
        <f t="shared" si="1494"/>
        <v>0.0008096485513</v>
      </c>
      <c r="Q1146" s="41">
        <f t="shared" si="1495"/>
        <v>0.001074023588</v>
      </c>
      <c r="R1146" s="42">
        <f t="shared" si="1496"/>
        <v>452.0813136</v>
      </c>
      <c r="S1146" s="42">
        <f t="shared" si="1497"/>
        <v>3461.991112</v>
      </c>
      <c r="T1146" s="43">
        <f t="shared" si="1498"/>
        <v>16619.93671</v>
      </c>
      <c r="U1146" s="44">
        <f t="shared" si="1499"/>
        <v>165.2343982</v>
      </c>
      <c r="V1146" s="48">
        <f t="shared" si="1500"/>
        <v>330.4687965</v>
      </c>
      <c r="W1146" s="49">
        <f t="shared" si="1501"/>
        <v>1652.343982</v>
      </c>
      <c r="X1146" s="35"/>
      <c r="Y1146" s="12">
        <v>35.2</v>
      </c>
      <c r="Z1146" s="39">
        <f t="shared" si="1502"/>
        <v>1.806562754</v>
      </c>
      <c r="AA1146" s="40">
        <f t="shared" si="1503"/>
        <v>2.159062804</v>
      </c>
      <c r="AB1146" s="41">
        <f t="shared" si="1504"/>
        <v>2.864062903</v>
      </c>
      <c r="AC1146" s="42">
        <f t="shared" si="1505"/>
        <v>1205550.169</v>
      </c>
      <c r="AD1146" s="42">
        <f t="shared" si="1506"/>
        <v>9231976.298</v>
      </c>
      <c r="AE1146" s="43">
        <f t="shared" si="1507"/>
        <v>44319831.23</v>
      </c>
      <c r="AF1146" s="44">
        <f t="shared" si="1508"/>
        <v>440625.0619</v>
      </c>
      <c r="AG1146" s="48">
        <f t="shared" si="1509"/>
        <v>881250.1239</v>
      </c>
      <c r="AH1146" s="49">
        <f t="shared" si="1510"/>
        <v>4406250.619</v>
      </c>
    </row>
    <row r="1147" ht="13.5" customHeight="1">
      <c r="A1147" s="47" t="s">
        <v>120</v>
      </c>
      <c r="B1147" s="51">
        <v>0.0</v>
      </c>
      <c r="C1147" s="12">
        <f t="shared" si="1492"/>
        <v>0</v>
      </c>
      <c r="D1147" s="12">
        <v>0.0132</v>
      </c>
      <c r="E1147" s="39">
        <v>3.7</v>
      </c>
      <c r="F1147" s="40">
        <v>12.0</v>
      </c>
      <c r="G1147" s="41">
        <v>110.0</v>
      </c>
      <c r="H1147" s="42">
        <v>0.018</v>
      </c>
      <c r="I1147" s="42">
        <v>0.2478118532</v>
      </c>
      <c r="J1147" s="43">
        <v>3.004</v>
      </c>
      <c r="K1147" s="44">
        <v>0.1</v>
      </c>
      <c r="L1147" s="45">
        <v>0.1</v>
      </c>
      <c r="M1147" s="46">
        <v>1.0</v>
      </c>
      <c r="N1147" s="35"/>
      <c r="O1147" s="39">
        <f t="shared" si="1493"/>
        <v>0</v>
      </c>
      <c r="P1147" s="40">
        <f t="shared" si="1494"/>
        <v>0</v>
      </c>
      <c r="Q1147" s="41">
        <f t="shared" si="1495"/>
        <v>0</v>
      </c>
      <c r="R1147" s="42">
        <f t="shared" si="1496"/>
        <v>0</v>
      </c>
      <c r="S1147" s="42">
        <f t="shared" si="1497"/>
        <v>0</v>
      </c>
      <c r="T1147" s="43">
        <f t="shared" si="1498"/>
        <v>0</v>
      </c>
      <c r="U1147" s="44">
        <f t="shared" si="1499"/>
        <v>0</v>
      </c>
      <c r="V1147" s="48">
        <f t="shared" si="1500"/>
        <v>0</v>
      </c>
      <c r="W1147" s="49">
        <f t="shared" si="1501"/>
        <v>0</v>
      </c>
      <c r="X1147" s="35"/>
      <c r="Y1147" s="12">
        <v>35.2</v>
      </c>
      <c r="Z1147" s="39">
        <f t="shared" si="1502"/>
        <v>0</v>
      </c>
      <c r="AA1147" s="40">
        <f t="shared" si="1503"/>
        <v>0</v>
      </c>
      <c r="AB1147" s="41">
        <f t="shared" si="1504"/>
        <v>0</v>
      </c>
      <c r="AC1147" s="42">
        <f t="shared" si="1505"/>
        <v>0</v>
      </c>
      <c r="AD1147" s="42">
        <f t="shared" si="1506"/>
        <v>0</v>
      </c>
      <c r="AE1147" s="43">
        <f t="shared" si="1507"/>
        <v>0</v>
      </c>
      <c r="AF1147" s="44">
        <f t="shared" si="1508"/>
        <v>0</v>
      </c>
      <c r="AG1147" s="48">
        <f t="shared" si="1509"/>
        <v>0</v>
      </c>
      <c r="AH1147" s="49">
        <f t="shared" si="1510"/>
        <v>0</v>
      </c>
    </row>
    <row r="1148" ht="13.5" customHeight="1">
      <c r="A1148" s="47" t="s">
        <v>121</v>
      </c>
      <c r="B1148" s="51">
        <v>0.324</v>
      </c>
      <c r="C1148" s="12">
        <f t="shared" si="1492"/>
        <v>0.001070402062</v>
      </c>
      <c r="D1148" s="12">
        <v>0.0132</v>
      </c>
      <c r="E1148" s="39">
        <v>1.0</v>
      </c>
      <c r="F1148" s="40">
        <v>24.0</v>
      </c>
      <c r="G1148" s="41">
        <v>2200.0</v>
      </c>
      <c r="H1148" s="42">
        <v>0.3</v>
      </c>
      <c r="I1148" s="42">
        <v>9.305266939500001</v>
      </c>
      <c r="J1148" s="43">
        <v>851.554</v>
      </c>
      <c r="K1148" s="44">
        <v>3.3</v>
      </c>
      <c r="L1148" s="48">
        <v>10.0</v>
      </c>
      <c r="M1148" s="49">
        <v>16.9</v>
      </c>
      <c r="N1148" s="35"/>
      <c r="O1148" s="39">
        <f t="shared" si="1493"/>
        <v>0.00000001412930721</v>
      </c>
      <c r="P1148" s="40">
        <f t="shared" si="1494"/>
        <v>0.0000003391033731</v>
      </c>
      <c r="Q1148" s="41">
        <f t="shared" si="1495"/>
        <v>0.00003108447587</v>
      </c>
      <c r="R1148" s="42">
        <f t="shared" si="1496"/>
        <v>15.25965179</v>
      </c>
      <c r="S1148" s="42">
        <f t="shared" si="1497"/>
        <v>473.317111</v>
      </c>
      <c r="T1148" s="43">
        <f t="shared" si="1498"/>
        <v>43314.72506</v>
      </c>
      <c r="U1148" s="44">
        <f t="shared" si="1499"/>
        <v>46.6267138</v>
      </c>
      <c r="V1148" s="48">
        <f t="shared" si="1500"/>
        <v>141.2930721</v>
      </c>
      <c r="W1148" s="49">
        <f t="shared" si="1501"/>
        <v>238.7852919</v>
      </c>
      <c r="X1148" s="35"/>
      <c r="Y1148" s="12">
        <v>35.2</v>
      </c>
      <c r="Z1148" s="39">
        <f t="shared" si="1502"/>
        <v>0.00003767815257</v>
      </c>
      <c r="AA1148" s="40">
        <f t="shared" si="1503"/>
        <v>0.0009042756616</v>
      </c>
      <c r="AB1148" s="41">
        <f t="shared" si="1504"/>
        <v>0.08289193564</v>
      </c>
      <c r="AC1148" s="42">
        <f t="shared" si="1505"/>
        <v>40692.40477</v>
      </c>
      <c r="AD1148" s="42">
        <f t="shared" si="1506"/>
        <v>1262178.963</v>
      </c>
      <c r="AE1148" s="43">
        <f t="shared" si="1507"/>
        <v>115505933.5</v>
      </c>
      <c r="AF1148" s="44">
        <f t="shared" si="1508"/>
        <v>124337.9035</v>
      </c>
      <c r="AG1148" s="48">
        <f t="shared" si="1509"/>
        <v>376781.5257</v>
      </c>
      <c r="AH1148" s="49">
        <f t="shared" si="1510"/>
        <v>636760.7784</v>
      </c>
    </row>
    <row r="1149" ht="13.5" customHeight="1">
      <c r="A1149" s="47" t="s">
        <v>122</v>
      </c>
      <c r="B1149" s="51">
        <v>0.174</v>
      </c>
      <c r="C1149" s="12">
        <f t="shared" si="1492"/>
        <v>0.0005748455516</v>
      </c>
      <c r="D1149" s="12">
        <v>0.0132</v>
      </c>
      <c r="E1149" s="39">
        <v>130.0</v>
      </c>
      <c r="F1149" s="40">
        <v>230.0</v>
      </c>
      <c r="G1149" s="50">
        <v>420.0</v>
      </c>
      <c r="H1149" s="42">
        <v>20.0</v>
      </c>
      <c r="I1149" s="42">
        <v>35.2904137931</v>
      </c>
      <c r="J1149" s="43">
        <v>65.554</v>
      </c>
      <c r="K1149" s="44">
        <v>13.0</v>
      </c>
      <c r="L1149" s="48">
        <v>500.0</v>
      </c>
      <c r="M1149" s="49">
        <v>810.0</v>
      </c>
      <c r="N1149" s="35"/>
      <c r="O1149" s="39">
        <f t="shared" si="1493"/>
        <v>0.0000009864349665</v>
      </c>
      <c r="P1149" s="40">
        <f t="shared" si="1494"/>
        <v>0.000001745231095</v>
      </c>
      <c r="Q1149" s="41">
        <f t="shared" si="1495"/>
        <v>0.000003186943738</v>
      </c>
      <c r="R1149" s="42">
        <f t="shared" si="1496"/>
        <v>546.3332122</v>
      </c>
      <c r="S1149" s="42">
        <f t="shared" si="1497"/>
        <v>964.0162564</v>
      </c>
      <c r="T1149" s="43">
        <f t="shared" si="1498"/>
        <v>1790.71637</v>
      </c>
      <c r="U1149" s="44">
        <f t="shared" si="1499"/>
        <v>98.64349665</v>
      </c>
      <c r="V1149" s="48">
        <f t="shared" si="1500"/>
        <v>3793.98064</v>
      </c>
      <c r="W1149" s="49">
        <f t="shared" si="1501"/>
        <v>6146.248637</v>
      </c>
      <c r="X1149" s="35"/>
      <c r="Y1149" s="12">
        <v>35.2</v>
      </c>
      <c r="Z1149" s="39">
        <f t="shared" si="1502"/>
        <v>0.002630493244</v>
      </c>
      <c r="AA1149" s="40">
        <f t="shared" si="1503"/>
        <v>0.004653949585</v>
      </c>
      <c r="AB1149" s="41">
        <f t="shared" si="1504"/>
        <v>0.008498516634</v>
      </c>
      <c r="AC1149" s="42">
        <f t="shared" si="1505"/>
        <v>1456888.566</v>
      </c>
      <c r="AD1149" s="42">
        <f t="shared" si="1506"/>
        <v>2570710.017</v>
      </c>
      <c r="AE1149" s="43">
        <f t="shared" si="1507"/>
        <v>4775243.652</v>
      </c>
      <c r="AF1149" s="44">
        <f t="shared" si="1508"/>
        <v>263049.3244</v>
      </c>
      <c r="AG1149" s="48">
        <f t="shared" si="1509"/>
        <v>10117281.71</v>
      </c>
      <c r="AH1149" s="49">
        <f t="shared" si="1510"/>
        <v>16389996.37</v>
      </c>
    </row>
    <row r="1150" ht="13.5" customHeight="1">
      <c r="A1150" s="32" t="s">
        <v>123</v>
      </c>
      <c r="B1150" s="51">
        <v>0.0</v>
      </c>
      <c r="C1150" s="12">
        <f t="shared" si="1492"/>
        <v>0</v>
      </c>
      <c r="D1150" s="12">
        <v>0.0132</v>
      </c>
      <c r="E1150" s="39">
        <v>7.0</v>
      </c>
      <c r="F1150" s="40">
        <v>11.0</v>
      </c>
      <c r="G1150" s="41">
        <v>56.0</v>
      </c>
      <c r="H1150" s="42">
        <v>2.0E-4</v>
      </c>
      <c r="I1150" s="42">
        <v>0.11828163270000001</v>
      </c>
      <c r="J1150" s="43">
        <v>1.5552000000000001</v>
      </c>
      <c r="K1150" s="44">
        <v>0.3</v>
      </c>
      <c r="L1150" s="48">
        <v>1.0</v>
      </c>
      <c r="M1150" s="49">
        <v>1.3</v>
      </c>
      <c r="N1150" s="35"/>
      <c r="O1150" s="39">
        <f t="shared" si="1493"/>
        <v>0</v>
      </c>
      <c r="P1150" s="40">
        <f t="shared" si="1494"/>
        <v>0</v>
      </c>
      <c r="Q1150" s="41">
        <f t="shared" si="1495"/>
        <v>0</v>
      </c>
      <c r="R1150" s="42">
        <f t="shared" si="1496"/>
        <v>0</v>
      </c>
      <c r="S1150" s="42">
        <f t="shared" si="1497"/>
        <v>0</v>
      </c>
      <c r="T1150" s="43">
        <f t="shared" si="1498"/>
        <v>0</v>
      </c>
      <c r="U1150" s="44">
        <f t="shared" si="1499"/>
        <v>0</v>
      </c>
      <c r="V1150" s="48">
        <f t="shared" si="1500"/>
        <v>0</v>
      </c>
      <c r="W1150" s="49">
        <f t="shared" si="1501"/>
        <v>0</v>
      </c>
      <c r="X1150" s="35"/>
      <c r="Y1150" s="12">
        <v>35.2</v>
      </c>
      <c r="Z1150" s="39">
        <f t="shared" si="1502"/>
        <v>0</v>
      </c>
      <c r="AA1150" s="40">
        <f t="shared" si="1503"/>
        <v>0</v>
      </c>
      <c r="AB1150" s="41">
        <f t="shared" si="1504"/>
        <v>0</v>
      </c>
      <c r="AC1150" s="42">
        <f t="shared" si="1505"/>
        <v>0</v>
      </c>
      <c r="AD1150" s="42">
        <f t="shared" si="1506"/>
        <v>0</v>
      </c>
      <c r="AE1150" s="43">
        <f t="shared" si="1507"/>
        <v>0</v>
      </c>
      <c r="AF1150" s="44">
        <f t="shared" si="1508"/>
        <v>0</v>
      </c>
      <c r="AG1150" s="48">
        <f t="shared" si="1509"/>
        <v>0</v>
      </c>
      <c r="AH1150" s="49">
        <f t="shared" si="1510"/>
        <v>0</v>
      </c>
    </row>
    <row r="1151" ht="13.5" customHeight="1">
      <c r="A1151" s="32" t="s">
        <v>124</v>
      </c>
      <c r="B1151" s="51">
        <v>0.099</v>
      </c>
      <c r="C1151" s="12">
        <f t="shared" si="1492"/>
        <v>0.0003270672966</v>
      </c>
      <c r="D1151" s="12">
        <v>0.0132</v>
      </c>
      <c r="E1151" s="39">
        <v>8.0</v>
      </c>
      <c r="F1151" s="40">
        <v>12.0</v>
      </c>
      <c r="G1151" s="41">
        <v>35.0</v>
      </c>
      <c r="H1151" s="42">
        <v>2.0E-4</v>
      </c>
      <c r="I1151" s="42">
        <v>0.11834814810000001</v>
      </c>
      <c r="J1151" s="43">
        <v>1.5552000000000001</v>
      </c>
      <c r="K1151" s="44">
        <v>0.3</v>
      </c>
      <c r="L1151" s="48">
        <v>1.0</v>
      </c>
      <c r="M1151" s="49">
        <v>1.3</v>
      </c>
      <c r="N1151" s="35"/>
      <c r="O1151" s="39">
        <f t="shared" si="1493"/>
        <v>0.00000003453830652</v>
      </c>
      <c r="P1151" s="40">
        <f t="shared" si="1494"/>
        <v>0.00000005180745978</v>
      </c>
      <c r="Q1151" s="41">
        <f t="shared" si="1495"/>
        <v>0.000000151105091</v>
      </c>
      <c r="R1151" s="42">
        <f t="shared" si="1496"/>
        <v>0.003108447587</v>
      </c>
      <c r="S1151" s="42">
        <f t="shared" si="1497"/>
        <v>1.839395077</v>
      </c>
      <c r="T1151" s="43">
        <f t="shared" si="1498"/>
        <v>24.17128843</v>
      </c>
      <c r="U1151" s="44">
        <f t="shared" si="1499"/>
        <v>1.295186494</v>
      </c>
      <c r="V1151" s="48">
        <f t="shared" si="1500"/>
        <v>4.317288315</v>
      </c>
      <c r="W1151" s="49">
        <f t="shared" si="1501"/>
        <v>5.612474809</v>
      </c>
      <c r="X1151" s="35"/>
      <c r="Y1151" s="12">
        <v>35.2</v>
      </c>
      <c r="Z1151" s="39">
        <f t="shared" si="1502"/>
        <v>0.00009210215072</v>
      </c>
      <c r="AA1151" s="40">
        <f t="shared" si="1503"/>
        <v>0.0001381532261</v>
      </c>
      <c r="AB1151" s="41">
        <f t="shared" si="1504"/>
        <v>0.0004029469094</v>
      </c>
      <c r="AC1151" s="42">
        <f t="shared" si="1505"/>
        <v>8.289193564</v>
      </c>
      <c r="AD1151" s="42">
        <f t="shared" si="1506"/>
        <v>4905.053538</v>
      </c>
      <c r="AE1151" s="43">
        <f t="shared" si="1507"/>
        <v>64456.76916</v>
      </c>
      <c r="AF1151" s="44">
        <f t="shared" si="1508"/>
        <v>3453.830652</v>
      </c>
      <c r="AG1151" s="48">
        <f t="shared" si="1509"/>
        <v>11512.76884</v>
      </c>
      <c r="AH1151" s="49">
        <f t="shared" si="1510"/>
        <v>14966.59949</v>
      </c>
    </row>
    <row r="1152" ht="13.5" customHeight="1">
      <c r="A1152" s="32" t="s">
        <v>125</v>
      </c>
      <c r="B1152" s="51">
        <v>0.177</v>
      </c>
      <c r="C1152" s="12">
        <f t="shared" si="1492"/>
        <v>0.0005847566818</v>
      </c>
      <c r="D1152" s="12">
        <v>0.0132</v>
      </c>
      <c r="E1152" s="39">
        <v>18.0</v>
      </c>
      <c r="F1152" s="40">
        <v>48.0</v>
      </c>
      <c r="G1152" s="41">
        <v>180.0</v>
      </c>
      <c r="H1152" s="42">
        <v>0.0064</v>
      </c>
      <c r="I1152" s="42">
        <v>0.17932592590000002</v>
      </c>
      <c r="J1152" s="43">
        <v>1.857</v>
      </c>
      <c r="K1152" s="44">
        <v>0.3</v>
      </c>
      <c r="L1152" s="45">
        <v>10.0</v>
      </c>
      <c r="M1152" s="46">
        <v>15.0</v>
      </c>
      <c r="N1152" s="35"/>
      <c r="O1152" s="39">
        <f t="shared" si="1493"/>
        <v>0.0000001389381876</v>
      </c>
      <c r="P1152" s="40">
        <f t="shared" si="1494"/>
        <v>0.0000003705018336</v>
      </c>
      <c r="Q1152" s="41">
        <f t="shared" si="1495"/>
        <v>0.000001389381876</v>
      </c>
      <c r="R1152" s="42">
        <f t="shared" si="1496"/>
        <v>0.1778408801</v>
      </c>
      <c r="S1152" s="42">
        <f t="shared" si="1497"/>
        <v>4.983043826</v>
      </c>
      <c r="T1152" s="43">
        <f t="shared" si="1498"/>
        <v>51.60164287</v>
      </c>
      <c r="U1152" s="44">
        <f t="shared" si="1499"/>
        <v>2.31563646</v>
      </c>
      <c r="V1152" s="48">
        <f t="shared" si="1500"/>
        <v>77.18788199</v>
      </c>
      <c r="W1152" s="49">
        <f t="shared" si="1501"/>
        <v>115.781823</v>
      </c>
      <c r="X1152" s="35"/>
      <c r="Y1152" s="12">
        <v>35.2</v>
      </c>
      <c r="Z1152" s="39">
        <f t="shared" si="1502"/>
        <v>0.0003705018336</v>
      </c>
      <c r="AA1152" s="40">
        <f t="shared" si="1503"/>
        <v>0.0009880048895</v>
      </c>
      <c r="AB1152" s="41">
        <f t="shared" si="1504"/>
        <v>0.003705018336</v>
      </c>
      <c r="AC1152" s="42">
        <f t="shared" si="1505"/>
        <v>474.242347</v>
      </c>
      <c r="AD1152" s="42">
        <f t="shared" si="1506"/>
        <v>13288.11687</v>
      </c>
      <c r="AE1152" s="43">
        <f t="shared" si="1507"/>
        <v>137604.381</v>
      </c>
      <c r="AF1152" s="44">
        <f t="shared" si="1508"/>
        <v>6175.030559</v>
      </c>
      <c r="AG1152" s="48">
        <f t="shared" si="1509"/>
        <v>205834.352</v>
      </c>
      <c r="AH1152" s="49">
        <f t="shared" si="1510"/>
        <v>308751.528</v>
      </c>
    </row>
    <row r="1153" ht="13.5" customHeight="1">
      <c r="A1153" s="32" t="s">
        <v>126</v>
      </c>
      <c r="B1153" s="51">
        <v>0.0</v>
      </c>
      <c r="C1153" s="12">
        <f t="shared" si="1492"/>
        <v>0</v>
      </c>
      <c r="D1153" s="12">
        <v>0.0132</v>
      </c>
      <c r="E1153" s="39">
        <v>6.0</v>
      </c>
      <c r="F1153" s="40">
        <v>38.0</v>
      </c>
      <c r="G1153" s="41">
        <v>79.0</v>
      </c>
      <c r="H1153" s="42">
        <v>0.0073</v>
      </c>
      <c r="I1153" s="42">
        <v>0.4548123288</v>
      </c>
      <c r="J1153" s="43">
        <v>2.313</v>
      </c>
      <c r="K1153" s="44">
        <v>0.3</v>
      </c>
      <c r="L1153" s="45">
        <v>2.5</v>
      </c>
      <c r="M1153" s="46">
        <v>5.1</v>
      </c>
      <c r="N1153" s="35"/>
      <c r="O1153" s="39">
        <f t="shared" si="1493"/>
        <v>0</v>
      </c>
      <c r="P1153" s="40">
        <f t="shared" si="1494"/>
        <v>0</v>
      </c>
      <c r="Q1153" s="41">
        <f t="shared" si="1495"/>
        <v>0</v>
      </c>
      <c r="R1153" s="42">
        <f t="shared" si="1496"/>
        <v>0</v>
      </c>
      <c r="S1153" s="42">
        <f t="shared" si="1497"/>
        <v>0</v>
      </c>
      <c r="T1153" s="43">
        <f t="shared" si="1498"/>
        <v>0</v>
      </c>
      <c r="U1153" s="44">
        <f t="shared" si="1499"/>
        <v>0</v>
      </c>
      <c r="V1153" s="48">
        <f t="shared" si="1500"/>
        <v>0</v>
      </c>
      <c r="W1153" s="49">
        <f t="shared" si="1501"/>
        <v>0</v>
      </c>
      <c r="X1153" s="35"/>
      <c r="Y1153" s="12">
        <v>35.2</v>
      </c>
      <c r="Z1153" s="39">
        <f t="shared" si="1502"/>
        <v>0</v>
      </c>
      <c r="AA1153" s="40">
        <f t="shared" si="1503"/>
        <v>0</v>
      </c>
      <c r="AB1153" s="41">
        <f t="shared" si="1504"/>
        <v>0</v>
      </c>
      <c r="AC1153" s="42">
        <f t="shared" si="1505"/>
        <v>0</v>
      </c>
      <c r="AD1153" s="42">
        <f t="shared" si="1506"/>
        <v>0</v>
      </c>
      <c r="AE1153" s="43">
        <f t="shared" si="1507"/>
        <v>0</v>
      </c>
      <c r="AF1153" s="44">
        <f t="shared" si="1508"/>
        <v>0</v>
      </c>
      <c r="AG1153" s="48">
        <f t="shared" si="1509"/>
        <v>0</v>
      </c>
      <c r="AH1153" s="49">
        <f t="shared" si="1510"/>
        <v>0</v>
      </c>
    </row>
    <row r="1154" ht="13.5" customHeight="1">
      <c r="A1154" s="32" t="s">
        <v>127</v>
      </c>
      <c r="B1154" s="51">
        <v>0.0</v>
      </c>
      <c r="C1154" s="12">
        <f t="shared" si="1492"/>
        <v>0</v>
      </c>
      <c r="D1154" s="12">
        <v>0.0132</v>
      </c>
      <c r="E1154" s="52">
        <v>8.8</v>
      </c>
      <c r="F1154" s="53">
        <v>27.0</v>
      </c>
      <c r="G1154" s="54">
        <v>63.0</v>
      </c>
      <c r="H1154" s="55">
        <v>0.118</v>
      </c>
      <c r="I1154" s="55">
        <v>0.9284059041</v>
      </c>
      <c r="J1154" s="56">
        <v>3.734</v>
      </c>
      <c r="K1154" s="57">
        <v>7.8</v>
      </c>
      <c r="L1154" s="58">
        <v>15.0</v>
      </c>
      <c r="M1154" s="59">
        <v>19.3</v>
      </c>
      <c r="N1154" s="35"/>
      <c r="O1154" s="39">
        <f t="shared" si="1493"/>
        <v>0</v>
      </c>
      <c r="P1154" s="40">
        <f t="shared" si="1494"/>
        <v>0</v>
      </c>
      <c r="Q1154" s="41">
        <f t="shared" si="1495"/>
        <v>0</v>
      </c>
      <c r="R1154" s="42">
        <f t="shared" si="1496"/>
        <v>0</v>
      </c>
      <c r="S1154" s="42">
        <f t="shared" si="1497"/>
        <v>0</v>
      </c>
      <c r="T1154" s="43">
        <f t="shared" si="1498"/>
        <v>0</v>
      </c>
      <c r="U1154" s="44">
        <f t="shared" si="1499"/>
        <v>0</v>
      </c>
      <c r="V1154" s="48">
        <f t="shared" si="1500"/>
        <v>0</v>
      </c>
      <c r="W1154" s="49">
        <f t="shared" si="1501"/>
        <v>0</v>
      </c>
      <c r="X1154" s="35"/>
      <c r="Y1154" s="12">
        <v>35.2</v>
      </c>
      <c r="Z1154" s="39">
        <f t="shared" si="1502"/>
        <v>0</v>
      </c>
      <c r="AA1154" s="40">
        <f t="shared" si="1503"/>
        <v>0</v>
      </c>
      <c r="AB1154" s="41">
        <f t="shared" si="1504"/>
        <v>0</v>
      </c>
      <c r="AC1154" s="42">
        <f t="shared" si="1505"/>
        <v>0</v>
      </c>
      <c r="AD1154" s="42">
        <f t="shared" si="1506"/>
        <v>0</v>
      </c>
      <c r="AE1154" s="43">
        <f t="shared" si="1507"/>
        <v>0</v>
      </c>
      <c r="AF1154" s="44">
        <f t="shared" si="1508"/>
        <v>0</v>
      </c>
      <c r="AG1154" s="48">
        <f t="shared" si="1509"/>
        <v>0</v>
      </c>
      <c r="AH1154" s="49">
        <f t="shared" si="1510"/>
        <v>0</v>
      </c>
    </row>
    <row r="1155" ht="13.5" customHeight="1">
      <c r="A1155" s="60" t="s">
        <v>90</v>
      </c>
      <c r="B1155" s="61">
        <f>SUM(B1144:B1154)</f>
        <v>302.69</v>
      </c>
      <c r="C1155" s="60"/>
      <c r="D1155" s="60"/>
      <c r="E1155" s="60"/>
      <c r="F1155" s="60"/>
      <c r="G1155" s="60"/>
      <c r="H1155" s="60"/>
      <c r="I1155" s="60"/>
      <c r="J1155" s="60"/>
      <c r="K1155" s="60"/>
      <c r="L1155" s="60"/>
      <c r="M1155" s="60"/>
      <c r="N1155" s="60"/>
      <c r="O1155" s="61">
        <f t="shared" ref="O1155:W1155" si="1511">SUM(O1144:O1154)</f>
        <v>0.008243363238</v>
      </c>
      <c r="P1155" s="61">
        <f t="shared" si="1511"/>
        <v>0.008895048664</v>
      </c>
      <c r="Q1155" s="61">
        <f t="shared" si="1511"/>
        <v>0.0110809251</v>
      </c>
      <c r="R1155" s="61">
        <f t="shared" si="1511"/>
        <v>9883.614703</v>
      </c>
      <c r="S1155" s="61">
        <f t="shared" si="1511"/>
        <v>38896.52668</v>
      </c>
      <c r="T1155" s="61">
        <f t="shared" si="1511"/>
        <v>175543.8017</v>
      </c>
      <c r="U1155" s="61">
        <f t="shared" si="1511"/>
        <v>1465.619082</v>
      </c>
      <c r="V1155" s="61">
        <f t="shared" si="1511"/>
        <v>8958.024381</v>
      </c>
      <c r="W1155" s="61">
        <f t="shared" si="1511"/>
        <v>15083.44101</v>
      </c>
      <c r="X1155" s="60"/>
      <c r="Y1155" s="35"/>
      <c r="Z1155" s="61">
        <f t="shared" ref="Z1155:AH1155" si="1512">SUM(Z1144:Z1154)</f>
        <v>21.98230197</v>
      </c>
      <c r="AA1155" s="61">
        <f t="shared" si="1512"/>
        <v>23.72012977</v>
      </c>
      <c r="AB1155" s="61">
        <f t="shared" si="1512"/>
        <v>29.5491336</v>
      </c>
      <c r="AC1155" s="61">
        <f t="shared" si="1512"/>
        <v>26356305.87</v>
      </c>
      <c r="AD1155" s="61">
        <f t="shared" si="1512"/>
        <v>103724071.1</v>
      </c>
      <c r="AE1155" s="61">
        <f t="shared" si="1512"/>
        <v>468116804.5</v>
      </c>
      <c r="AF1155" s="61">
        <f t="shared" si="1512"/>
        <v>3908317.553</v>
      </c>
      <c r="AG1155" s="61">
        <f t="shared" si="1512"/>
        <v>23888065.02</v>
      </c>
      <c r="AH1155" s="61">
        <f t="shared" si="1512"/>
        <v>40222509.37</v>
      </c>
    </row>
    <row r="1156" ht="13.5" customHeight="1">
      <c r="A1156" s="35"/>
      <c r="B1156" s="35"/>
      <c r="C1156" s="35"/>
      <c r="D1156" s="35"/>
      <c r="E1156" s="35"/>
      <c r="F1156" s="35"/>
      <c r="G1156" s="35"/>
      <c r="H1156" s="35"/>
      <c r="I1156" s="35"/>
      <c r="J1156" s="35"/>
      <c r="K1156" s="35"/>
      <c r="L1156" s="35"/>
      <c r="M1156" s="35"/>
      <c r="N1156" s="35"/>
      <c r="O1156" s="35"/>
      <c r="P1156" s="35"/>
      <c r="Q1156" s="35"/>
      <c r="R1156" s="35"/>
      <c r="S1156" s="35"/>
      <c r="T1156" s="35"/>
      <c r="U1156" s="35"/>
      <c r="V1156" s="35"/>
      <c r="W1156" s="35"/>
      <c r="X1156" s="35"/>
      <c r="Y1156" s="35"/>
      <c r="Z1156" s="35"/>
      <c r="AA1156" s="35"/>
      <c r="AB1156" s="35"/>
      <c r="AC1156" s="35"/>
      <c r="AD1156" s="35"/>
      <c r="AE1156" s="35"/>
      <c r="AF1156" s="35"/>
      <c r="AG1156" s="35"/>
      <c r="AH1156" s="35"/>
    </row>
    <row r="1157" ht="13.5" customHeight="1">
      <c r="A1157" s="64" t="s">
        <v>149</v>
      </c>
      <c r="B1157" s="35"/>
      <c r="C1157" s="12"/>
      <c r="D1157" s="12"/>
      <c r="E1157" s="35"/>
      <c r="F1157" s="35"/>
      <c r="G1157" s="35"/>
      <c r="H1157" s="35"/>
      <c r="I1157" s="35"/>
      <c r="J1157" s="35"/>
      <c r="K1157" s="35"/>
      <c r="L1157" s="35"/>
      <c r="M1157" s="35"/>
      <c r="N1157" s="35"/>
      <c r="O1157" s="35"/>
      <c r="P1157" s="35"/>
      <c r="Q1157" s="35"/>
      <c r="R1157" s="35"/>
      <c r="S1157" s="35"/>
      <c r="T1157" s="35"/>
      <c r="U1157" s="35"/>
      <c r="V1157" s="35"/>
      <c r="W1157" s="35"/>
      <c r="X1157" s="35"/>
      <c r="Y1157" s="35"/>
      <c r="Z1157" s="35"/>
      <c r="AA1157" s="35"/>
      <c r="AB1157" s="35"/>
      <c r="AC1157" s="35"/>
      <c r="AD1157" s="35"/>
      <c r="AE1157" s="35"/>
      <c r="AF1157" s="35"/>
      <c r="AG1157" s="35"/>
      <c r="AH1157" s="35"/>
    </row>
    <row r="1158" ht="13.5" customHeight="1">
      <c r="A1158" s="12" t="s">
        <v>105</v>
      </c>
      <c r="C1158" s="12"/>
      <c r="D1158" s="12"/>
      <c r="E1158" s="36" t="s">
        <v>129</v>
      </c>
      <c r="F1158" s="3"/>
      <c r="G1158" s="4"/>
      <c r="H1158" s="37" t="s">
        <v>130</v>
      </c>
      <c r="I1158" s="3"/>
      <c r="J1158" s="4"/>
      <c r="K1158" s="38" t="s">
        <v>131</v>
      </c>
      <c r="L1158" s="3"/>
      <c r="M1158" s="4"/>
      <c r="N1158" s="35"/>
      <c r="O1158" s="36" t="s">
        <v>110</v>
      </c>
      <c r="P1158" s="3"/>
      <c r="Q1158" s="4"/>
      <c r="R1158" s="37" t="s">
        <v>111</v>
      </c>
      <c r="S1158" s="3"/>
      <c r="T1158" s="4"/>
      <c r="U1158" s="38" t="s">
        <v>112</v>
      </c>
      <c r="V1158" s="3"/>
      <c r="W1158" s="4"/>
      <c r="X1158" s="35"/>
      <c r="Y1158" s="35"/>
      <c r="Z1158" s="36" t="s">
        <v>110</v>
      </c>
      <c r="AA1158" s="3"/>
      <c r="AB1158" s="4"/>
      <c r="AC1158" s="37" t="s">
        <v>111</v>
      </c>
      <c r="AD1158" s="3"/>
      <c r="AE1158" s="4"/>
      <c r="AF1158" s="38" t="s">
        <v>112</v>
      </c>
      <c r="AG1158" s="3"/>
      <c r="AH1158" s="4"/>
    </row>
    <row r="1159" ht="13.5" customHeight="1">
      <c r="A1159" s="12" t="s">
        <v>94</v>
      </c>
      <c r="B1159" s="12" t="s">
        <v>114</v>
      </c>
      <c r="C1159" s="12" t="s">
        <v>115</v>
      </c>
      <c r="D1159" s="12"/>
      <c r="E1159" s="39" t="s">
        <v>12</v>
      </c>
      <c r="F1159" s="40" t="s">
        <v>13</v>
      </c>
      <c r="G1159" s="41" t="s">
        <v>14</v>
      </c>
      <c r="H1159" s="42" t="s">
        <v>12</v>
      </c>
      <c r="I1159" s="42" t="s">
        <v>13</v>
      </c>
      <c r="J1159" s="43" t="s">
        <v>14</v>
      </c>
      <c r="K1159" s="44" t="s">
        <v>12</v>
      </c>
      <c r="L1159" s="45" t="s">
        <v>116</v>
      </c>
      <c r="M1159" s="46" t="s">
        <v>14</v>
      </c>
      <c r="N1159" s="35"/>
      <c r="O1159" s="39" t="s">
        <v>12</v>
      </c>
      <c r="P1159" s="40" t="s">
        <v>13</v>
      </c>
      <c r="Q1159" s="41" t="s">
        <v>14</v>
      </c>
      <c r="R1159" s="42" t="s">
        <v>12</v>
      </c>
      <c r="S1159" s="42" t="s">
        <v>13</v>
      </c>
      <c r="T1159" s="43" t="s">
        <v>14</v>
      </c>
      <c r="U1159" s="44" t="s">
        <v>12</v>
      </c>
      <c r="V1159" s="45" t="s">
        <v>116</v>
      </c>
      <c r="W1159" s="46" t="s">
        <v>14</v>
      </c>
      <c r="X1159" s="35"/>
      <c r="Y1159" s="35"/>
      <c r="Z1159" s="39" t="s">
        <v>12</v>
      </c>
      <c r="AA1159" s="40" t="s">
        <v>13</v>
      </c>
      <c r="AB1159" s="41" t="s">
        <v>14</v>
      </c>
      <c r="AC1159" s="42" t="s">
        <v>12</v>
      </c>
      <c r="AD1159" s="42" t="s">
        <v>13</v>
      </c>
      <c r="AE1159" s="43" t="s">
        <v>14</v>
      </c>
      <c r="AF1159" s="44" t="s">
        <v>12</v>
      </c>
      <c r="AG1159" s="45" t="s">
        <v>116</v>
      </c>
      <c r="AH1159" s="46" t="s">
        <v>14</v>
      </c>
    </row>
    <row r="1160" ht="13.5" customHeight="1">
      <c r="A1160" s="47" t="s">
        <v>117</v>
      </c>
      <c r="B1160" s="51">
        <v>1.555</v>
      </c>
      <c r="C1160" s="12">
        <f t="shared" ref="C1160:C1170" si="1513">B1160/$B$1171</f>
        <v>0.4080293886</v>
      </c>
      <c r="D1160" s="12">
        <v>0.0132</v>
      </c>
      <c r="E1160" s="39">
        <v>740.0</v>
      </c>
      <c r="F1160" s="40">
        <v>820.0</v>
      </c>
      <c r="G1160" s="41">
        <v>910.0</v>
      </c>
      <c r="H1160" s="42">
        <v>0.079</v>
      </c>
      <c r="I1160" s="42">
        <v>1.1480588235000002</v>
      </c>
      <c r="J1160" s="43">
        <v>3.654</v>
      </c>
      <c r="K1160" s="44">
        <v>0.2</v>
      </c>
      <c r="L1160" s="48">
        <v>5.0</v>
      </c>
      <c r="M1160" s="49">
        <v>15.0</v>
      </c>
      <c r="N1160" s="35"/>
      <c r="O1160" s="39">
        <f t="shared" ref="O1160:O1170" si="1514">C1160*D1160*E1160*10^(-3)</f>
        <v>0.003985631068</v>
      </c>
      <c r="P1160" s="40">
        <f t="shared" ref="P1160:P1170" si="1515">C1160*D1160*F1160*10^(-3)</f>
        <v>0.004416510102</v>
      </c>
      <c r="Q1160" s="41">
        <f t="shared" ref="Q1160:Q1170" si="1516">C1160*D1160*G1160*10^(-3)</f>
        <v>0.004901249016</v>
      </c>
      <c r="R1160" s="42">
        <f t="shared" ref="R1160:R1170" si="1517">(C1160*D1160*H1160*3.6*10^(-3))*10^(9)</f>
        <v>1531.774967</v>
      </c>
      <c r="S1160" s="42">
        <f t="shared" ref="S1160:S1170" si="1518">(C1160*D1160*I1160*3.6*10^(-3))*10^(9)</f>
        <v>22260.35148</v>
      </c>
      <c r="T1160" s="43">
        <f t="shared" ref="T1160:T1170" si="1519">(C1160*D1160*J1160*3.6*10^(-3))*10^(9)</f>
        <v>70849.43962</v>
      </c>
      <c r="U1160" s="44">
        <f t="shared" ref="U1160:U1170" si="1520">C1160*D1160*10^(-3)*K1160*10^9</f>
        <v>1077.197586</v>
      </c>
      <c r="V1160" s="48">
        <f t="shared" ref="V1160:V1170" si="1521">C1160*D1160*10^(-3)*L1160*10^9</f>
        <v>26929.93965</v>
      </c>
      <c r="W1160" s="49">
        <f t="shared" ref="W1160:W1170" si="1522">C1160*D1160*10^(-3)*M1160*10^9</f>
        <v>80789.81895</v>
      </c>
      <c r="X1160" s="35"/>
      <c r="Y1160" s="12">
        <v>3.1</v>
      </c>
      <c r="Z1160" s="39">
        <f t="shared" ref="Z1160:Z1170" si="1523">C1160*Y1160*E1160*10^(-3)</f>
        <v>0.9360194175</v>
      </c>
      <c r="AA1160" s="40">
        <f t="shared" ref="AA1160:AA1170" si="1524">C1160*Y1160*F1160*10^(-3)</f>
        <v>1.037210706</v>
      </c>
      <c r="AB1160" s="41">
        <f t="shared" ref="AB1160:AB1170" si="1525">C1160*Y1160*G1160*10^(-3)</f>
        <v>1.151050905</v>
      </c>
      <c r="AC1160" s="42">
        <f t="shared" ref="AC1160:AC1170" si="1526">(C1160*Y1160*H1160*3.6*10^(-3))*10^(9)</f>
        <v>359735.0302</v>
      </c>
      <c r="AD1160" s="42">
        <f t="shared" ref="AD1160:AD1170" si="1527">(C1160*Y1160*I1160*3.6*10^(-3))*10^(9)</f>
        <v>5227809.817</v>
      </c>
      <c r="AE1160" s="43">
        <f t="shared" ref="AE1160:AE1170" si="1528">(C1160*Y1160*J1160*3.6*10^(-3))*10^(9)</f>
        <v>16638883.55</v>
      </c>
      <c r="AF1160" s="44">
        <f t="shared" ref="AF1160:AF1170" si="1529">C1160*Y1160*10^(-3)*K1160*10^9</f>
        <v>252978.2209</v>
      </c>
      <c r="AG1160" s="48">
        <f t="shared" ref="AG1160:AG1170" si="1530">C1160*Y1160*10^(-3)*L1160*10^9</f>
        <v>6324455.523</v>
      </c>
      <c r="AH1160" s="49">
        <f t="shared" ref="AH1160:AH1170" si="1531">C1160*Y1160*10^(-3)*M1160*10^9</f>
        <v>18973366.57</v>
      </c>
    </row>
    <row r="1161" ht="13.5" customHeight="1">
      <c r="A1161" s="47" t="s">
        <v>118</v>
      </c>
      <c r="B1161" s="51">
        <v>0.0</v>
      </c>
      <c r="C1161" s="12">
        <f t="shared" si="1513"/>
        <v>0</v>
      </c>
      <c r="D1161" s="12">
        <v>0.0132</v>
      </c>
      <c r="E1161" s="39">
        <v>657.0</v>
      </c>
      <c r="F1161" s="40">
        <v>702.0</v>
      </c>
      <c r="G1161" s="41">
        <v>866.0</v>
      </c>
      <c r="H1161" s="42">
        <v>0.214</v>
      </c>
      <c r="I1161" s="42">
        <v>0.82</v>
      </c>
      <c r="J1161" s="43">
        <v>2.7439999999999998</v>
      </c>
      <c r="K1161" s="44">
        <v>0.1</v>
      </c>
      <c r="L1161" s="45">
        <v>0.4</v>
      </c>
      <c r="M1161" s="46">
        <v>0.6</v>
      </c>
      <c r="N1161" s="35"/>
      <c r="O1161" s="39">
        <f t="shared" si="1514"/>
        <v>0</v>
      </c>
      <c r="P1161" s="40">
        <f t="shared" si="1515"/>
        <v>0</v>
      </c>
      <c r="Q1161" s="41">
        <f t="shared" si="1516"/>
        <v>0</v>
      </c>
      <c r="R1161" s="42">
        <f t="shared" si="1517"/>
        <v>0</v>
      </c>
      <c r="S1161" s="42">
        <f t="shared" si="1518"/>
        <v>0</v>
      </c>
      <c r="T1161" s="43">
        <f t="shared" si="1519"/>
        <v>0</v>
      </c>
      <c r="U1161" s="44">
        <f t="shared" si="1520"/>
        <v>0</v>
      </c>
      <c r="V1161" s="48">
        <f t="shared" si="1521"/>
        <v>0</v>
      </c>
      <c r="W1161" s="49">
        <f t="shared" si="1522"/>
        <v>0</v>
      </c>
      <c r="X1161" s="35"/>
      <c r="Y1161" s="12">
        <v>3.1</v>
      </c>
      <c r="Z1161" s="39">
        <f t="shared" si="1523"/>
        <v>0</v>
      </c>
      <c r="AA1161" s="40">
        <f t="shared" si="1524"/>
        <v>0</v>
      </c>
      <c r="AB1161" s="41">
        <f t="shared" si="1525"/>
        <v>0</v>
      </c>
      <c r="AC1161" s="42">
        <f t="shared" si="1526"/>
        <v>0</v>
      </c>
      <c r="AD1161" s="42">
        <f t="shared" si="1527"/>
        <v>0</v>
      </c>
      <c r="AE1161" s="43">
        <f t="shared" si="1528"/>
        <v>0</v>
      </c>
      <c r="AF1161" s="44">
        <f t="shared" si="1529"/>
        <v>0</v>
      </c>
      <c r="AG1161" s="48">
        <f t="shared" si="1530"/>
        <v>0</v>
      </c>
      <c r="AH1161" s="49">
        <f t="shared" si="1531"/>
        <v>0</v>
      </c>
    </row>
    <row r="1162" ht="13.5" customHeight="1">
      <c r="A1162" s="47" t="s">
        <v>119</v>
      </c>
      <c r="B1162" s="51">
        <v>0.0</v>
      </c>
      <c r="C1162" s="12">
        <f t="shared" si="1513"/>
        <v>0</v>
      </c>
      <c r="D1162" s="12">
        <v>0.0132</v>
      </c>
      <c r="E1162" s="39">
        <v>410.0</v>
      </c>
      <c r="F1162" s="40">
        <v>490.0</v>
      </c>
      <c r="G1162" s="41">
        <v>650.0</v>
      </c>
      <c r="H1162" s="42">
        <v>0.076</v>
      </c>
      <c r="I1162" s="42">
        <v>0.5820000000000001</v>
      </c>
      <c r="J1162" s="43">
        <v>2.794</v>
      </c>
      <c r="K1162" s="44">
        <v>0.1</v>
      </c>
      <c r="L1162" s="45">
        <v>0.2</v>
      </c>
      <c r="M1162" s="46">
        <v>1.0</v>
      </c>
      <c r="N1162" s="35"/>
      <c r="O1162" s="39">
        <f t="shared" si="1514"/>
        <v>0</v>
      </c>
      <c r="P1162" s="40">
        <f t="shared" si="1515"/>
        <v>0</v>
      </c>
      <c r="Q1162" s="41">
        <f t="shared" si="1516"/>
        <v>0</v>
      </c>
      <c r="R1162" s="42">
        <f t="shared" si="1517"/>
        <v>0</v>
      </c>
      <c r="S1162" s="42">
        <f t="shared" si="1518"/>
        <v>0</v>
      </c>
      <c r="T1162" s="43">
        <f t="shared" si="1519"/>
        <v>0</v>
      </c>
      <c r="U1162" s="44">
        <f t="shared" si="1520"/>
        <v>0</v>
      </c>
      <c r="V1162" s="48">
        <f t="shared" si="1521"/>
        <v>0</v>
      </c>
      <c r="W1162" s="49">
        <f t="shared" si="1522"/>
        <v>0</v>
      </c>
      <c r="X1162" s="35"/>
      <c r="Y1162" s="12">
        <v>3.1</v>
      </c>
      <c r="Z1162" s="39">
        <f t="shared" si="1523"/>
        <v>0</v>
      </c>
      <c r="AA1162" s="40">
        <f t="shared" si="1524"/>
        <v>0</v>
      </c>
      <c r="AB1162" s="41">
        <f t="shared" si="1525"/>
        <v>0</v>
      </c>
      <c r="AC1162" s="42">
        <f t="shared" si="1526"/>
        <v>0</v>
      </c>
      <c r="AD1162" s="42">
        <f t="shared" si="1527"/>
        <v>0</v>
      </c>
      <c r="AE1162" s="43">
        <f t="shared" si="1528"/>
        <v>0</v>
      </c>
      <c r="AF1162" s="44">
        <f t="shared" si="1529"/>
        <v>0</v>
      </c>
      <c r="AG1162" s="48">
        <f t="shared" si="1530"/>
        <v>0</v>
      </c>
      <c r="AH1162" s="49">
        <f t="shared" si="1531"/>
        <v>0</v>
      </c>
    </row>
    <row r="1163" ht="13.5" customHeight="1">
      <c r="A1163" s="47" t="s">
        <v>120</v>
      </c>
      <c r="B1163" s="51">
        <v>0.0</v>
      </c>
      <c r="C1163" s="12">
        <f t="shared" si="1513"/>
        <v>0</v>
      </c>
      <c r="D1163" s="12">
        <v>0.0132</v>
      </c>
      <c r="E1163" s="39">
        <v>3.7</v>
      </c>
      <c r="F1163" s="40">
        <v>12.0</v>
      </c>
      <c r="G1163" s="41">
        <v>110.0</v>
      </c>
      <c r="H1163" s="42">
        <v>0.018</v>
      </c>
      <c r="I1163" s="42">
        <v>0.2478118532</v>
      </c>
      <c r="J1163" s="43">
        <v>3.004</v>
      </c>
      <c r="K1163" s="44">
        <v>0.1</v>
      </c>
      <c r="L1163" s="45">
        <v>0.1</v>
      </c>
      <c r="M1163" s="46">
        <v>1.0</v>
      </c>
      <c r="N1163" s="35"/>
      <c r="O1163" s="39">
        <f t="shared" si="1514"/>
        <v>0</v>
      </c>
      <c r="P1163" s="40">
        <f t="shared" si="1515"/>
        <v>0</v>
      </c>
      <c r="Q1163" s="41">
        <f t="shared" si="1516"/>
        <v>0</v>
      </c>
      <c r="R1163" s="42">
        <f t="shared" si="1517"/>
        <v>0</v>
      </c>
      <c r="S1163" s="42">
        <f t="shared" si="1518"/>
        <v>0</v>
      </c>
      <c r="T1163" s="43">
        <f t="shared" si="1519"/>
        <v>0</v>
      </c>
      <c r="U1163" s="44">
        <f t="shared" si="1520"/>
        <v>0</v>
      </c>
      <c r="V1163" s="48">
        <f t="shared" si="1521"/>
        <v>0</v>
      </c>
      <c r="W1163" s="49">
        <f t="shared" si="1522"/>
        <v>0</v>
      </c>
      <c r="X1163" s="35"/>
      <c r="Y1163" s="12">
        <v>3.1</v>
      </c>
      <c r="Z1163" s="39">
        <f t="shared" si="1523"/>
        <v>0</v>
      </c>
      <c r="AA1163" s="40">
        <f t="shared" si="1524"/>
        <v>0</v>
      </c>
      <c r="AB1163" s="41">
        <f t="shared" si="1525"/>
        <v>0</v>
      </c>
      <c r="AC1163" s="42">
        <f t="shared" si="1526"/>
        <v>0</v>
      </c>
      <c r="AD1163" s="42">
        <f t="shared" si="1527"/>
        <v>0</v>
      </c>
      <c r="AE1163" s="43">
        <f t="shared" si="1528"/>
        <v>0</v>
      </c>
      <c r="AF1163" s="44">
        <f t="shared" si="1529"/>
        <v>0</v>
      </c>
      <c r="AG1163" s="48">
        <f t="shared" si="1530"/>
        <v>0</v>
      </c>
      <c r="AH1163" s="49">
        <f t="shared" si="1531"/>
        <v>0</v>
      </c>
    </row>
    <row r="1164" ht="13.5" customHeight="1">
      <c r="A1164" s="47" t="s">
        <v>121</v>
      </c>
      <c r="B1164" s="51">
        <v>2.113</v>
      </c>
      <c r="C1164" s="12">
        <f t="shared" si="1513"/>
        <v>0.5544476515</v>
      </c>
      <c r="D1164" s="12">
        <v>0.0132</v>
      </c>
      <c r="E1164" s="39">
        <v>1.0</v>
      </c>
      <c r="F1164" s="40">
        <v>24.0</v>
      </c>
      <c r="G1164" s="41">
        <v>2200.0</v>
      </c>
      <c r="H1164" s="42">
        <v>0.3</v>
      </c>
      <c r="I1164" s="42">
        <v>9.305266939500001</v>
      </c>
      <c r="J1164" s="43">
        <v>851.554</v>
      </c>
      <c r="K1164" s="44">
        <v>3.3</v>
      </c>
      <c r="L1164" s="48">
        <v>10.0</v>
      </c>
      <c r="M1164" s="49">
        <v>16.9</v>
      </c>
      <c r="N1164" s="35"/>
      <c r="O1164" s="39">
        <f t="shared" si="1514"/>
        <v>0.000007318709</v>
      </c>
      <c r="P1164" s="40">
        <f t="shared" si="1515"/>
        <v>0.000175649016</v>
      </c>
      <c r="Q1164" s="41">
        <f t="shared" si="1516"/>
        <v>0.0161011598</v>
      </c>
      <c r="R1164" s="42">
        <f t="shared" si="1517"/>
        <v>7904.20572</v>
      </c>
      <c r="S1164" s="42">
        <f t="shared" si="1518"/>
        <v>245169.1472</v>
      </c>
      <c r="T1164" s="43">
        <f t="shared" si="1519"/>
        <v>22436193.33</v>
      </c>
      <c r="U1164" s="44">
        <f t="shared" si="1520"/>
        <v>24151.7397</v>
      </c>
      <c r="V1164" s="48">
        <f t="shared" si="1521"/>
        <v>73187.09</v>
      </c>
      <c r="W1164" s="49">
        <f t="shared" si="1522"/>
        <v>123686.1821</v>
      </c>
      <c r="X1164" s="35"/>
      <c r="Y1164" s="12">
        <v>3.1</v>
      </c>
      <c r="Z1164" s="39">
        <f t="shared" si="1523"/>
        <v>0.00171878772</v>
      </c>
      <c r="AA1164" s="40">
        <f t="shared" si="1524"/>
        <v>0.04125090527</v>
      </c>
      <c r="AB1164" s="41">
        <f t="shared" si="1525"/>
        <v>3.781332983</v>
      </c>
      <c r="AC1164" s="42">
        <f t="shared" si="1526"/>
        <v>1856290.737</v>
      </c>
      <c r="AD1164" s="42">
        <f t="shared" si="1527"/>
        <v>57577602.76</v>
      </c>
      <c r="AE1164" s="43">
        <f t="shared" si="1528"/>
        <v>5269106008</v>
      </c>
      <c r="AF1164" s="44">
        <f t="shared" si="1529"/>
        <v>5671999.475</v>
      </c>
      <c r="AG1164" s="48">
        <f t="shared" si="1530"/>
        <v>17187877.2</v>
      </c>
      <c r="AH1164" s="49">
        <f t="shared" si="1531"/>
        <v>29047512.46</v>
      </c>
    </row>
    <row r="1165" ht="13.5" customHeight="1">
      <c r="A1165" s="47" t="s">
        <v>122</v>
      </c>
      <c r="B1165" s="51">
        <v>0.0</v>
      </c>
      <c r="C1165" s="12">
        <f t="shared" si="1513"/>
        <v>0</v>
      </c>
      <c r="D1165" s="12">
        <v>0.0132</v>
      </c>
      <c r="E1165" s="39">
        <v>130.0</v>
      </c>
      <c r="F1165" s="40">
        <v>230.0</v>
      </c>
      <c r="G1165" s="50">
        <v>420.0</v>
      </c>
      <c r="H1165" s="42">
        <v>20.0</v>
      </c>
      <c r="I1165" s="42">
        <v>35.2904137931</v>
      </c>
      <c r="J1165" s="43">
        <v>65.554</v>
      </c>
      <c r="K1165" s="44">
        <v>13.0</v>
      </c>
      <c r="L1165" s="48">
        <v>500.0</v>
      </c>
      <c r="M1165" s="49">
        <v>810.0</v>
      </c>
      <c r="N1165" s="35"/>
      <c r="O1165" s="39">
        <f t="shared" si="1514"/>
        <v>0</v>
      </c>
      <c r="P1165" s="40">
        <f t="shared" si="1515"/>
        <v>0</v>
      </c>
      <c r="Q1165" s="41">
        <f t="shared" si="1516"/>
        <v>0</v>
      </c>
      <c r="R1165" s="42">
        <f t="shared" si="1517"/>
        <v>0</v>
      </c>
      <c r="S1165" s="42">
        <f t="shared" si="1518"/>
        <v>0</v>
      </c>
      <c r="T1165" s="43">
        <f t="shared" si="1519"/>
        <v>0</v>
      </c>
      <c r="U1165" s="44">
        <f t="shared" si="1520"/>
        <v>0</v>
      </c>
      <c r="V1165" s="48">
        <f t="shared" si="1521"/>
        <v>0</v>
      </c>
      <c r="W1165" s="49">
        <f t="shared" si="1522"/>
        <v>0</v>
      </c>
      <c r="X1165" s="35"/>
      <c r="Y1165" s="12">
        <v>3.1</v>
      </c>
      <c r="Z1165" s="39">
        <f t="shared" si="1523"/>
        <v>0</v>
      </c>
      <c r="AA1165" s="40">
        <f t="shared" si="1524"/>
        <v>0</v>
      </c>
      <c r="AB1165" s="41">
        <f t="shared" si="1525"/>
        <v>0</v>
      </c>
      <c r="AC1165" s="42">
        <f t="shared" si="1526"/>
        <v>0</v>
      </c>
      <c r="AD1165" s="42">
        <f t="shared" si="1527"/>
        <v>0</v>
      </c>
      <c r="AE1165" s="43">
        <f t="shared" si="1528"/>
        <v>0</v>
      </c>
      <c r="AF1165" s="44">
        <f t="shared" si="1529"/>
        <v>0</v>
      </c>
      <c r="AG1165" s="48">
        <f t="shared" si="1530"/>
        <v>0</v>
      </c>
      <c r="AH1165" s="49">
        <f t="shared" si="1531"/>
        <v>0</v>
      </c>
    </row>
    <row r="1166" ht="13.5" customHeight="1">
      <c r="A1166" s="32" t="s">
        <v>123</v>
      </c>
      <c r="B1166" s="51">
        <v>0.0</v>
      </c>
      <c r="C1166" s="12">
        <f t="shared" si="1513"/>
        <v>0</v>
      </c>
      <c r="D1166" s="12">
        <v>0.0132</v>
      </c>
      <c r="E1166" s="39">
        <v>7.0</v>
      </c>
      <c r="F1166" s="40">
        <v>11.0</v>
      </c>
      <c r="G1166" s="41">
        <v>56.0</v>
      </c>
      <c r="H1166" s="42">
        <v>2.0E-4</v>
      </c>
      <c r="I1166" s="42">
        <v>0.11828163270000001</v>
      </c>
      <c r="J1166" s="43">
        <v>1.5552000000000001</v>
      </c>
      <c r="K1166" s="44">
        <v>0.3</v>
      </c>
      <c r="L1166" s="48">
        <v>1.0</v>
      </c>
      <c r="M1166" s="49">
        <v>1.3</v>
      </c>
      <c r="N1166" s="35"/>
      <c r="O1166" s="39">
        <f t="shared" si="1514"/>
        <v>0</v>
      </c>
      <c r="P1166" s="40">
        <f t="shared" si="1515"/>
        <v>0</v>
      </c>
      <c r="Q1166" s="41">
        <f t="shared" si="1516"/>
        <v>0</v>
      </c>
      <c r="R1166" s="42">
        <f t="shared" si="1517"/>
        <v>0</v>
      </c>
      <c r="S1166" s="42">
        <f t="shared" si="1518"/>
        <v>0</v>
      </c>
      <c r="T1166" s="43">
        <f t="shared" si="1519"/>
        <v>0</v>
      </c>
      <c r="U1166" s="44">
        <f t="shared" si="1520"/>
        <v>0</v>
      </c>
      <c r="V1166" s="48">
        <f t="shared" si="1521"/>
        <v>0</v>
      </c>
      <c r="W1166" s="49">
        <f t="shared" si="1522"/>
        <v>0</v>
      </c>
      <c r="X1166" s="35"/>
      <c r="Y1166" s="12">
        <v>3.1</v>
      </c>
      <c r="Z1166" s="39">
        <f t="shared" si="1523"/>
        <v>0</v>
      </c>
      <c r="AA1166" s="40">
        <f t="shared" si="1524"/>
        <v>0</v>
      </c>
      <c r="AB1166" s="41">
        <f t="shared" si="1525"/>
        <v>0</v>
      </c>
      <c r="AC1166" s="42">
        <f t="shared" si="1526"/>
        <v>0</v>
      </c>
      <c r="AD1166" s="42">
        <f t="shared" si="1527"/>
        <v>0</v>
      </c>
      <c r="AE1166" s="43">
        <f t="shared" si="1528"/>
        <v>0</v>
      </c>
      <c r="AF1166" s="44">
        <f t="shared" si="1529"/>
        <v>0</v>
      </c>
      <c r="AG1166" s="48">
        <f t="shared" si="1530"/>
        <v>0</v>
      </c>
      <c r="AH1166" s="49">
        <f t="shared" si="1531"/>
        <v>0</v>
      </c>
    </row>
    <row r="1167" ht="13.5" customHeight="1">
      <c r="A1167" s="32" t="s">
        <v>124</v>
      </c>
      <c r="B1167" s="51">
        <v>0.143</v>
      </c>
      <c r="C1167" s="12">
        <f t="shared" si="1513"/>
        <v>0.03752295985</v>
      </c>
      <c r="D1167" s="12">
        <v>0.0132</v>
      </c>
      <c r="E1167" s="39">
        <v>8.0</v>
      </c>
      <c r="F1167" s="40">
        <v>12.0</v>
      </c>
      <c r="G1167" s="41">
        <v>35.0</v>
      </c>
      <c r="H1167" s="42">
        <v>2.0E-4</v>
      </c>
      <c r="I1167" s="42">
        <v>0.11834814810000001</v>
      </c>
      <c r="J1167" s="43">
        <v>1.5552000000000001</v>
      </c>
      <c r="K1167" s="44">
        <v>0.3</v>
      </c>
      <c r="L1167" s="48">
        <v>1.0</v>
      </c>
      <c r="M1167" s="49">
        <v>1.3</v>
      </c>
      <c r="N1167" s="35"/>
      <c r="O1167" s="39">
        <f t="shared" si="1514"/>
        <v>0.00000396242456</v>
      </c>
      <c r="P1167" s="40">
        <f t="shared" si="1515"/>
        <v>0.000005943636841</v>
      </c>
      <c r="Q1167" s="41">
        <f t="shared" si="1516"/>
        <v>0.00001733560745</v>
      </c>
      <c r="R1167" s="42">
        <f t="shared" si="1517"/>
        <v>0.3566182104</v>
      </c>
      <c r="S1167" s="42">
        <f t="shared" si="1518"/>
        <v>211.0255239</v>
      </c>
      <c r="T1167" s="43">
        <f t="shared" si="1519"/>
        <v>2773.063204</v>
      </c>
      <c r="U1167" s="44">
        <f t="shared" si="1520"/>
        <v>148.590921</v>
      </c>
      <c r="V1167" s="48">
        <f t="shared" si="1521"/>
        <v>495.3030701</v>
      </c>
      <c r="W1167" s="49">
        <f t="shared" si="1522"/>
        <v>643.8939911</v>
      </c>
      <c r="X1167" s="35"/>
      <c r="Y1167" s="12">
        <v>3.1</v>
      </c>
      <c r="Z1167" s="39">
        <f t="shared" si="1523"/>
        <v>0.0009305694044</v>
      </c>
      <c r="AA1167" s="40">
        <f t="shared" si="1524"/>
        <v>0.001395854107</v>
      </c>
      <c r="AB1167" s="41">
        <f t="shared" si="1525"/>
        <v>0.004071241144</v>
      </c>
      <c r="AC1167" s="42">
        <f t="shared" si="1526"/>
        <v>83.75124639</v>
      </c>
      <c r="AD1167" s="42">
        <f t="shared" si="1527"/>
        <v>49559.02456</v>
      </c>
      <c r="AE1167" s="43">
        <f t="shared" si="1528"/>
        <v>651249.6919</v>
      </c>
      <c r="AF1167" s="44">
        <f t="shared" si="1529"/>
        <v>34896.35266</v>
      </c>
      <c r="AG1167" s="48">
        <f t="shared" si="1530"/>
        <v>116321.1755</v>
      </c>
      <c r="AH1167" s="49">
        <f t="shared" si="1531"/>
        <v>151217.5282</v>
      </c>
    </row>
    <row r="1168" ht="13.5" customHeight="1">
      <c r="A1168" s="32" t="s">
        <v>125</v>
      </c>
      <c r="B1168" s="51">
        <v>0.0</v>
      </c>
      <c r="C1168" s="12">
        <f t="shared" si="1513"/>
        <v>0</v>
      </c>
      <c r="D1168" s="12">
        <v>0.0132</v>
      </c>
      <c r="E1168" s="39">
        <v>18.0</v>
      </c>
      <c r="F1168" s="40">
        <v>48.0</v>
      </c>
      <c r="G1168" s="41">
        <v>180.0</v>
      </c>
      <c r="H1168" s="42">
        <v>0.0064</v>
      </c>
      <c r="I1168" s="42">
        <v>0.17932592590000002</v>
      </c>
      <c r="J1168" s="43">
        <v>1.857</v>
      </c>
      <c r="K1168" s="44">
        <v>0.3</v>
      </c>
      <c r="L1168" s="45">
        <v>10.0</v>
      </c>
      <c r="M1168" s="46">
        <v>15.0</v>
      </c>
      <c r="N1168" s="35"/>
      <c r="O1168" s="39">
        <f t="shared" si="1514"/>
        <v>0</v>
      </c>
      <c r="P1168" s="40">
        <f t="shared" si="1515"/>
        <v>0</v>
      </c>
      <c r="Q1168" s="41">
        <f t="shared" si="1516"/>
        <v>0</v>
      </c>
      <c r="R1168" s="42">
        <f t="shared" si="1517"/>
        <v>0</v>
      </c>
      <c r="S1168" s="42">
        <f t="shared" si="1518"/>
        <v>0</v>
      </c>
      <c r="T1168" s="43">
        <f t="shared" si="1519"/>
        <v>0</v>
      </c>
      <c r="U1168" s="44">
        <f t="shared" si="1520"/>
        <v>0</v>
      </c>
      <c r="V1168" s="48">
        <f t="shared" si="1521"/>
        <v>0</v>
      </c>
      <c r="W1168" s="49">
        <f t="shared" si="1522"/>
        <v>0</v>
      </c>
      <c r="X1168" s="35"/>
      <c r="Y1168" s="12">
        <v>3.1</v>
      </c>
      <c r="Z1168" s="39">
        <f t="shared" si="1523"/>
        <v>0</v>
      </c>
      <c r="AA1168" s="40">
        <f t="shared" si="1524"/>
        <v>0</v>
      </c>
      <c r="AB1168" s="41">
        <f t="shared" si="1525"/>
        <v>0</v>
      </c>
      <c r="AC1168" s="42">
        <f t="shared" si="1526"/>
        <v>0</v>
      </c>
      <c r="AD1168" s="42">
        <f t="shared" si="1527"/>
        <v>0</v>
      </c>
      <c r="AE1168" s="43">
        <f t="shared" si="1528"/>
        <v>0</v>
      </c>
      <c r="AF1168" s="44">
        <f t="shared" si="1529"/>
        <v>0</v>
      </c>
      <c r="AG1168" s="48">
        <f t="shared" si="1530"/>
        <v>0</v>
      </c>
      <c r="AH1168" s="49">
        <f t="shared" si="1531"/>
        <v>0</v>
      </c>
    </row>
    <row r="1169" ht="13.5" customHeight="1">
      <c r="A1169" s="32" t="s">
        <v>126</v>
      </c>
      <c r="B1169" s="51">
        <v>0.0</v>
      </c>
      <c r="C1169" s="12">
        <f t="shared" si="1513"/>
        <v>0</v>
      </c>
      <c r="D1169" s="12">
        <v>0.0132</v>
      </c>
      <c r="E1169" s="39">
        <v>6.0</v>
      </c>
      <c r="F1169" s="40">
        <v>38.0</v>
      </c>
      <c r="G1169" s="41">
        <v>79.0</v>
      </c>
      <c r="H1169" s="42">
        <v>0.0073</v>
      </c>
      <c r="I1169" s="42">
        <v>0.4548123288</v>
      </c>
      <c r="J1169" s="43">
        <v>2.313</v>
      </c>
      <c r="K1169" s="44">
        <v>0.3</v>
      </c>
      <c r="L1169" s="45">
        <v>2.5</v>
      </c>
      <c r="M1169" s="46">
        <v>5.1</v>
      </c>
      <c r="N1169" s="35"/>
      <c r="O1169" s="39">
        <f t="shared" si="1514"/>
        <v>0</v>
      </c>
      <c r="P1169" s="40">
        <f t="shared" si="1515"/>
        <v>0</v>
      </c>
      <c r="Q1169" s="41">
        <f t="shared" si="1516"/>
        <v>0</v>
      </c>
      <c r="R1169" s="42">
        <f t="shared" si="1517"/>
        <v>0</v>
      </c>
      <c r="S1169" s="42">
        <f t="shared" si="1518"/>
        <v>0</v>
      </c>
      <c r="T1169" s="43">
        <f t="shared" si="1519"/>
        <v>0</v>
      </c>
      <c r="U1169" s="44">
        <f t="shared" si="1520"/>
        <v>0</v>
      </c>
      <c r="V1169" s="48">
        <f t="shared" si="1521"/>
        <v>0</v>
      </c>
      <c r="W1169" s="49">
        <f t="shared" si="1522"/>
        <v>0</v>
      </c>
      <c r="X1169" s="35"/>
      <c r="Y1169" s="12">
        <v>3.1</v>
      </c>
      <c r="Z1169" s="39">
        <f t="shared" si="1523"/>
        <v>0</v>
      </c>
      <c r="AA1169" s="40">
        <f t="shared" si="1524"/>
        <v>0</v>
      </c>
      <c r="AB1169" s="41">
        <f t="shared" si="1525"/>
        <v>0</v>
      </c>
      <c r="AC1169" s="42">
        <f t="shared" si="1526"/>
        <v>0</v>
      </c>
      <c r="AD1169" s="42">
        <f t="shared" si="1527"/>
        <v>0</v>
      </c>
      <c r="AE1169" s="43">
        <f t="shared" si="1528"/>
        <v>0</v>
      </c>
      <c r="AF1169" s="44">
        <f t="shared" si="1529"/>
        <v>0</v>
      </c>
      <c r="AG1169" s="48">
        <f t="shared" si="1530"/>
        <v>0</v>
      </c>
      <c r="AH1169" s="49">
        <f t="shared" si="1531"/>
        <v>0</v>
      </c>
    </row>
    <row r="1170" ht="13.5" customHeight="1">
      <c r="A1170" s="32" t="s">
        <v>127</v>
      </c>
      <c r="B1170" s="51">
        <v>0.0</v>
      </c>
      <c r="C1170" s="12">
        <f t="shared" si="1513"/>
        <v>0</v>
      </c>
      <c r="D1170" s="12">
        <v>0.0132</v>
      </c>
      <c r="E1170" s="52">
        <v>8.8</v>
      </c>
      <c r="F1170" s="53">
        <v>27.0</v>
      </c>
      <c r="G1170" s="54">
        <v>63.0</v>
      </c>
      <c r="H1170" s="55">
        <v>0.118</v>
      </c>
      <c r="I1170" s="55">
        <v>0.9284059041</v>
      </c>
      <c r="J1170" s="56">
        <v>3.734</v>
      </c>
      <c r="K1170" s="57">
        <v>7.8</v>
      </c>
      <c r="L1170" s="58">
        <v>15.0</v>
      </c>
      <c r="M1170" s="59">
        <v>19.3</v>
      </c>
      <c r="N1170" s="35"/>
      <c r="O1170" s="39">
        <f t="shared" si="1514"/>
        <v>0</v>
      </c>
      <c r="P1170" s="40">
        <f t="shared" si="1515"/>
        <v>0</v>
      </c>
      <c r="Q1170" s="41">
        <f t="shared" si="1516"/>
        <v>0</v>
      </c>
      <c r="R1170" s="42">
        <f t="shared" si="1517"/>
        <v>0</v>
      </c>
      <c r="S1170" s="42">
        <f t="shared" si="1518"/>
        <v>0</v>
      </c>
      <c r="T1170" s="43">
        <f t="shared" si="1519"/>
        <v>0</v>
      </c>
      <c r="U1170" s="44">
        <f t="shared" si="1520"/>
        <v>0</v>
      </c>
      <c r="V1170" s="48">
        <f t="shared" si="1521"/>
        <v>0</v>
      </c>
      <c r="W1170" s="49">
        <f t="shared" si="1522"/>
        <v>0</v>
      </c>
      <c r="X1170" s="35"/>
      <c r="Y1170" s="12">
        <v>3.1</v>
      </c>
      <c r="Z1170" s="39">
        <f t="shared" si="1523"/>
        <v>0</v>
      </c>
      <c r="AA1170" s="40">
        <f t="shared" si="1524"/>
        <v>0</v>
      </c>
      <c r="AB1170" s="41">
        <f t="shared" si="1525"/>
        <v>0</v>
      </c>
      <c r="AC1170" s="42">
        <f t="shared" si="1526"/>
        <v>0</v>
      </c>
      <c r="AD1170" s="42">
        <f t="shared" si="1527"/>
        <v>0</v>
      </c>
      <c r="AE1170" s="43">
        <f t="shared" si="1528"/>
        <v>0</v>
      </c>
      <c r="AF1170" s="44">
        <f t="shared" si="1529"/>
        <v>0</v>
      </c>
      <c r="AG1170" s="48">
        <f t="shared" si="1530"/>
        <v>0</v>
      </c>
      <c r="AH1170" s="49">
        <f t="shared" si="1531"/>
        <v>0</v>
      </c>
    </row>
    <row r="1171" ht="13.5" customHeight="1">
      <c r="A1171" s="60" t="s">
        <v>90</v>
      </c>
      <c r="B1171" s="61">
        <f>SUM(B1160:B1170)</f>
        <v>3.811</v>
      </c>
      <c r="C1171" s="60"/>
      <c r="D1171" s="60"/>
      <c r="E1171" s="60"/>
      <c r="F1171" s="60"/>
      <c r="G1171" s="60"/>
      <c r="H1171" s="60"/>
      <c r="I1171" s="60"/>
      <c r="J1171" s="60"/>
      <c r="K1171" s="60"/>
      <c r="L1171" s="60"/>
      <c r="M1171" s="60"/>
      <c r="N1171" s="60"/>
      <c r="O1171" s="61">
        <f t="shared" ref="O1171:W1171" si="1532">SUM(O1160:O1170)</f>
        <v>0.003996912202</v>
      </c>
      <c r="P1171" s="61">
        <f t="shared" si="1532"/>
        <v>0.004598102755</v>
      </c>
      <c r="Q1171" s="61">
        <f t="shared" si="1532"/>
        <v>0.02101974442</v>
      </c>
      <c r="R1171" s="61">
        <f t="shared" si="1532"/>
        <v>9436.337306</v>
      </c>
      <c r="S1171" s="61">
        <f t="shared" si="1532"/>
        <v>267640.5242</v>
      </c>
      <c r="T1171" s="61">
        <f t="shared" si="1532"/>
        <v>22509815.83</v>
      </c>
      <c r="U1171" s="61">
        <f t="shared" si="1532"/>
        <v>25377.52821</v>
      </c>
      <c r="V1171" s="61">
        <f t="shared" si="1532"/>
        <v>100612.3327</v>
      </c>
      <c r="W1171" s="61">
        <f t="shared" si="1532"/>
        <v>205119.895</v>
      </c>
      <c r="X1171" s="60"/>
      <c r="Y1171" s="35"/>
      <c r="Z1171" s="61">
        <f t="shared" ref="Z1171:AH1171" si="1533">SUM(Z1160:Z1170)</f>
        <v>0.9386687746</v>
      </c>
      <c r="AA1171" s="61">
        <f t="shared" si="1533"/>
        <v>1.079857465</v>
      </c>
      <c r="AB1171" s="61">
        <f t="shared" si="1533"/>
        <v>4.93645513</v>
      </c>
      <c r="AC1171" s="61">
        <f t="shared" si="1533"/>
        <v>2216109.519</v>
      </c>
      <c r="AD1171" s="61">
        <f t="shared" si="1533"/>
        <v>62854971.6</v>
      </c>
      <c r="AE1171" s="61">
        <f t="shared" si="1533"/>
        <v>5286396142</v>
      </c>
      <c r="AF1171" s="61">
        <f t="shared" si="1533"/>
        <v>5959874.049</v>
      </c>
      <c r="AG1171" s="61">
        <f t="shared" si="1533"/>
        <v>23628653.9</v>
      </c>
      <c r="AH1171" s="61">
        <f t="shared" si="1533"/>
        <v>48172096.56</v>
      </c>
    </row>
    <row r="1172" ht="13.5" customHeight="1">
      <c r="A1172" s="35"/>
      <c r="B1172" s="35"/>
      <c r="C1172" s="35"/>
      <c r="D1172" s="35"/>
      <c r="E1172" s="35"/>
      <c r="F1172" s="35"/>
      <c r="G1172" s="35"/>
      <c r="H1172" s="35"/>
      <c r="I1172" s="35"/>
      <c r="J1172" s="35"/>
      <c r="K1172" s="35"/>
      <c r="L1172" s="35"/>
      <c r="M1172" s="35"/>
      <c r="N1172" s="35"/>
      <c r="O1172" s="35"/>
      <c r="P1172" s="35"/>
      <c r="Q1172" s="35"/>
      <c r="R1172" s="35"/>
      <c r="S1172" s="35"/>
      <c r="T1172" s="35"/>
      <c r="U1172" s="35"/>
      <c r="V1172" s="35"/>
      <c r="W1172" s="35"/>
      <c r="X1172" s="35"/>
      <c r="Y1172" s="35"/>
      <c r="Z1172" s="35"/>
      <c r="AA1172" s="35"/>
      <c r="AB1172" s="35"/>
      <c r="AC1172" s="35"/>
      <c r="AD1172" s="35"/>
      <c r="AE1172" s="35"/>
      <c r="AF1172" s="35"/>
      <c r="AG1172" s="35"/>
      <c r="AH1172" s="35"/>
    </row>
    <row r="1173" ht="13.5" customHeight="1">
      <c r="A1173" s="64" t="s">
        <v>88</v>
      </c>
      <c r="B1173" s="35"/>
      <c r="C1173" s="12"/>
      <c r="D1173" s="12"/>
      <c r="E1173" s="35"/>
      <c r="F1173" s="35"/>
      <c r="G1173" s="35"/>
      <c r="H1173" s="35"/>
      <c r="I1173" s="35"/>
      <c r="J1173" s="35"/>
      <c r="K1173" s="35"/>
      <c r="L1173" s="35"/>
      <c r="M1173" s="35"/>
      <c r="N1173" s="35"/>
      <c r="O1173" s="35"/>
      <c r="P1173" s="35"/>
      <c r="Q1173" s="35"/>
      <c r="R1173" s="35"/>
      <c r="S1173" s="35"/>
      <c r="T1173" s="35"/>
      <c r="U1173" s="35"/>
      <c r="V1173" s="35"/>
      <c r="W1173" s="35"/>
      <c r="X1173" s="35"/>
      <c r="Y1173" s="35"/>
      <c r="Z1173" s="35"/>
      <c r="AA1173" s="35"/>
      <c r="AB1173" s="35"/>
      <c r="AC1173" s="35"/>
      <c r="AD1173" s="35"/>
      <c r="AE1173" s="35"/>
      <c r="AF1173" s="35"/>
      <c r="AG1173" s="35"/>
      <c r="AH1173" s="35"/>
    </row>
    <row r="1174" ht="13.5" customHeight="1">
      <c r="A1174" s="12" t="s">
        <v>105</v>
      </c>
      <c r="C1174" s="12"/>
      <c r="D1174" s="12"/>
      <c r="E1174" s="36" t="s">
        <v>129</v>
      </c>
      <c r="F1174" s="3"/>
      <c r="G1174" s="4"/>
      <c r="H1174" s="37" t="s">
        <v>130</v>
      </c>
      <c r="I1174" s="3"/>
      <c r="J1174" s="4"/>
      <c r="K1174" s="38" t="s">
        <v>131</v>
      </c>
      <c r="L1174" s="3"/>
      <c r="M1174" s="4"/>
      <c r="N1174" s="35"/>
      <c r="O1174" s="36" t="s">
        <v>110</v>
      </c>
      <c r="P1174" s="3"/>
      <c r="Q1174" s="4"/>
      <c r="R1174" s="37" t="s">
        <v>111</v>
      </c>
      <c r="S1174" s="3"/>
      <c r="T1174" s="4"/>
      <c r="U1174" s="38" t="s">
        <v>112</v>
      </c>
      <c r="V1174" s="3"/>
      <c r="W1174" s="4"/>
      <c r="X1174" s="35"/>
      <c r="Y1174" s="35"/>
      <c r="Z1174" s="36" t="s">
        <v>110</v>
      </c>
      <c r="AA1174" s="3"/>
      <c r="AB1174" s="4"/>
      <c r="AC1174" s="37" t="s">
        <v>111</v>
      </c>
      <c r="AD1174" s="3"/>
      <c r="AE1174" s="4"/>
      <c r="AF1174" s="38" t="s">
        <v>112</v>
      </c>
      <c r="AG1174" s="3"/>
      <c r="AH1174" s="4"/>
    </row>
    <row r="1175" ht="13.5" customHeight="1">
      <c r="A1175" s="12" t="s">
        <v>94</v>
      </c>
      <c r="B1175" s="12" t="s">
        <v>114</v>
      </c>
      <c r="C1175" s="12" t="s">
        <v>115</v>
      </c>
      <c r="D1175" s="12"/>
      <c r="E1175" s="39" t="s">
        <v>12</v>
      </c>
      <c r="F1175" s="40" t="s">
        <v>13</v>
      </c>
      <c r="G1175" s="41" t="s">
        <v>14</v>
      </c>
      <c r="H1175" s="42" t="s">
        <v>12</v>
      </c>
      <c r="I1175" s="42" t="s">
        <v>13</v>
      </c>
      <c r="J1175" s="43" t="s">
        <v>14</v>
      </c>
      <c r="K1175" s="44" t="s">
        <v>12</v>
      </c>
      <c r="L1175" s="45" t="s">
        <v>116</v>
      </c>
      <c r="M1175" s="46" t="s">
        <v>14</v>
      </c>
      <c r="N1175" s="35"/>
      <c r="O1175" s="39" t="s">
        <v>12</v>
      </c>
      <c r="P1175" s="40" t="s">
        <v>13</v>
      </c>
      <c r="Q1175" s="41" t="s">
        <v>14</v>
      </c>
      <c r="R1175" s="42" t="s">
        <v>12</v>
      </c>
      <c r="S1175" s="42" t="s">
        <v>13</v>
      </c>
      <c r="T1175" s="43" t="s">
        <v>14</v>
      </c>
      <c r="U1175" s="44" t="s">
        <v>12</v>
      </c>
      <c r="V1175" s="45" t="s">
        <v>116</v>
      </c>
      <c r="W1175" s="46" t="s">
        <v>14</v>
      </c>
      <c r="X1175" s="35"/>
      <c r="Y1175" s="35"/>
      <c r="Z1175" s="39" t="s">
        <v>12</v>
      </c>
      <c r="AA1175" s="40" t="s">
        <v>13</v>
      </c>
      <c r="AB1175" s="41" t="s">
        <v>14</v>
      </c>
      <c r="AC1175" s="42" t="s">
        <v>12</v>
      </c>
      <c r="AD1175" s="42" t="s">
        <v>13</v>
      </c>
      <c r="AE1175" s="43" t="s">
        <v>14</v>
      </c>
      <c r="AF1175" s="44" t="s">
        <v>12</v>
      </c>
      <c r="AG1175" s="45" t="s">
        <v>116</v>
      </c>
      <c r="AH1175" s="46" t="s">
        <v>14</v>
      </c>
    </row>
    <row r="1176" ht="13.5" customHeight="1">
      <c r="A1176" s="47" t="s">
        <v>117</v>
      </c>
      <c r="B1176" s="51">
        <v>5.601</v>
      </c>
      <c r="C1176" s="12">
        <f t="shared" ref="C1176:C1186" si="1534">B1176/$B$1187</f>
        <v>0.9467545639</v>
      </c>
      <c r="D1176" s="12">
        <v>0.0132</v>
      </c>
      <c r="E1176" s="39">
        <v>740.0</v>
      </c>
      <c r="F1176" s="40">
        <v>820.0</v>
      </c>
      <c r="G1176" s="41">
        <v>910.0</v>
      </c>
      <c r="H1176" s="42">
        <v>0.079</v>
      </c>
      <c r="I1176" s="42">
        <v>1.1480588235000002</v>
      </c>
      <c r="J1176" s="43">
        <v>3.654</v>
      </c>
      <c r="K1176" s="44">
        <v>0.2</v>
      </c>
      <c r="L1176" s="48">
        <v>5.0</v>
      </c>
      <c r="M1176" s="49">
        <v>15.0</v>
      </c>
      <c r="N1176" s="35"/>
      <c r="O1176" s="39">
        <f t="shared" ref="O1176:O1186" si="1535">C1176*D1176*E1176*10^(-3)</f>
        <v>0.00924789858</v>
      </c>
      <c r="P1176" s="40">
        <f t="shared" ref="P1176:P1186" si="1536">C1176*D1176*F1176*10^(-3)</f>
        <v>0.0102476714</v>
      </c>
      <c r="Q1176" s="41">
        <f t="shared" ref="Q1176:Q1186" si="1537">C1176*D1176*G1176*10^(-3)</f>
        <v>0.01137241582</v>
      </c>
      <c r="R1176" s="42">
        <f t="shared" ref="R1176:R1186" si="1538">(C1176*D1176*H1176*3.6*10^(-3))*10^(9)</f>
        <v>3554.192373</v>
      </c>
      <c r="S1176" s="42">
        <f t="shared" ref="S1176:S1186" si="1539">(C1176*D1176*I1176*3.6*10^(-3))*10^(9)</f>
        <v>51650.91031</v>
      </c>
      <c r="T1176" s="43">
        <f t="shared" ref="T1176:T1186" si="1540">(C1176*D1176*J1176*3.6*10^(-3))*10^(9)</f>
        <v>164392.6447</v>
      </c>
      <c r="U1176" s="44">
        <f t="shared" ref="U1176:U1186" si="1541">C1176*D1176*10^(-3)*K1176*10^9</f>
        <v>2499.432049</v>
      </c>
      <c r="V1176" s="48">
        <f t="shared" ref="V1176:V1186" si="1542">C1176*D1176*10^(-3)*L1176*10^9</f>
        <v>62485.80122</v>
      </c>
      <c r="W1176" s="49">
        <f t="shared" ref="W1176:W1186" si="1543">C1176*D1176*10^(-3)*M1176*10^9</f>
        <v>187457.4037</v>
      </c>
      <c r="X1176" s="35"/>
      <c r="Y1176" s="12">
        <v>4.9</v>
      </c>
      <c r="Z1176" s="39">
        <f t="shared" ref="Z1176:Z1186" si="1544">C1176*Y1176*E1176*10^(-3)</f>
        <v>3.432932049</v>
      </c>
      <c r="AA1176" s="40">
        <f t="shared" ref="AA1176:AA1186" si="1545">C1176*Y1176*F1176*10^(-3)</f>
        <v>3.804059838</v>
      </c>
      <c r="AB1176" s="41">
        <f t="shared" ref="AB1176:AB1186" si="1546">C1176*Y1176*G1176*10^(-3)</f>
        <v>4.2215786</v>
      </c>
      <c r="AC1176" s="42">
        <f t="shared" ref="AC1176:AC1186" si="1547">(C1176*Y1176*H1176*3.6*10^(-3))*10^(9)</f>
        <v>1319359.29</v>
      </c>
      <c r="AD1176" s="42">
        <f t="shared" ref="AD1176:AD1186" si="1548">(C1176*Y1176*I1176*3.6*10^(-3))*10^(9)</f>
        <v>19173443.98</v>
      </c>
      <c r="AE1176" s="43">
        <f t="shared" ref="AE1176:AE1186" si="1549">(C1176*Y1176*J1176*3.6*10^(-3))*10^(9)</f>
        <v>61024542.35</v>
      </c>
      <c r="AF1176" s="44">
        <f t="shared" ref="AF1176:AF1186" si="1550">C1176*Y1176*10^(-3)*K1176*10^9</f>
        <v>927819.4726</v>
      </c>
      <c r="AG1176" s="48">
        <f t="shared" ref="AG1176:AG1186" si="1551">C1176*Y1176*10^(-3)*L1176*10^9</f>
        <v>23195486.82</v>
      </c>
      <c r="AH1176" s="49">
        <f t="shared" ref="AH1176:AH1186" si="1552">C1176*Y1176*10^(-3)*M1176*10^9</f>
        <v>69586460.45</v>
      </c>
    </row>
    <row r="1177" ht="13.5" customHeight="1">
      <c r="A1177" s="47" t="s">
        <v>118</v>
      </c>
      <c r="B1177" s="51">
        <v>0.01</v>
      </c>
      <c r="C1177" s="12">
        <f t="shared" si="1534"/>
        <v>0.001690331305</v>
      </c>
      <c r="D1177" s="12">
        <v>0.0132</v>
      </c>
      <c r="E1177" s="39">
        <v>657.0</v>
      </c>
      <c r="F1177" s="40">
        <v>702.0</v>
      </c>
      <c r="G1177" s="41">
        <v>866.0</v>
      </c>
      <c r="H1177" s="42">
        <v>0.214</v>
      </c>
      <c r="I1177" s="42">
        <v>0.82</v>
      </c>
      <c r="J1177" s="43">
        <v>2.7439999999999998</v>
      </c>
      <c r="K1177" s="44">
        <v>0.1</v>
      </c>
      <c r="L1177" s="45">
        <v>0.4</v>
      </c>
      <c r="M1177" s="46">
        <v>0.6</v>
      </c>
      <c r="N1177" s="35"/>
      <c r="O1177" s="39">
        <f t="shared" si="1535"/>
        <v>0.00001465922921</v>
      </c>
      <c r="P1177" s="40">
        <f t="shared" si="1536"/>
        <v>0.000015663286</v>
      </c>
      <c r="Q1177" s="41">
        <f t="shared" si="1537"/>
        <v>0.00001932251521</v>
      </c>
      <c r="R1177" s="42">
        <f t="shared" si="1538"/>
        <v>17.18945233</v>
      </c>
      <c r="S1177" s="42">
        <f t="shared" si="1539"/>
        <v>65.86612576</v>
      </c>
      <c r="T1177" s="43">
        <f t="shared" si="1540"/>
        <v>220.4105477</v>
      </c>
      <c r="U1177" s="44">
        <f t="shared" si="1541"/>
        <v>2.231237323</v>
      </c>
      <c r="V1177" s="48">
        <f t="shared" si="1542"/>
        <v>8.92494929</v>
      </c>
      <c r="W1177" s="49">
        <f t="shared" si="1543"/>
        <v>13.38742394</v>
      </c>
      <c r="X1177" s="35"/>
      <c r="Y1177" s="12">
        <v>4.9</v>
      </c>
      <c r="Z1177" s="39">
        <f t="shared" si="1544"/>
        <v>0.00544168357</v>
      </c>
      <c r="AA1177" s="40">
        <f t="shared" si="1545"/>
        <v>0.005814401623</v>
      </c>
      <c r="AB1177" s="41">
        <f t="shared" si="1546"/>
        <v>0.007172751859</v>
      </c>
      <c r="AC1177" s="42">
        <f t="shared" si="1547"/>
        <v>6380.933063</v>
      </c>
      <c r="AD1177" s="42">
        <f t="shared" si="1548"/>
        <v>24450.30426</v>
      </c>
      <c r="AE1177" s="43">
        <f t="shared" si="1549"/>
        <v>81819.06694</v>
      </c>
      <c r="AF1177" s="44">
        <f t="shared" si="1550"/>
        <v>828.2623394</v>
      </c>
      <c r="AG1177" s="48">
        <f t="shared" si="1551"/>
        <v>3313.049358</v>
      </c>
      <c r="AH1177" s="49">
        <f t="shared" si="1552"/>
        <v>4969.574037</v>
      </c>
    </row>
    <row r="1178" ht="13.5" customHeight="1">
      <c r="A1178" s="47" t="s">
        <v>119</v>
      </c>
      <c r="B1178" s="51">
        <v>0.0</v>
      </c>
      <c r="C1178" s="12">
        <f t="shared" si="1534"/>
        <v>0</v>
      </c>
      <c r="D1178" s="12">
        <v>0.0132</v>
      </c>
      <c r="E1178" s="39">
        <v>410.0</v>
      </c>
      <c r="F1178" s="40">
        <v>490.0</v>
      </c>
      <c r="G1178" s="41">
        <v>650.0</v>
      </c>
      <c r="H1178" s="42">
        <v>0.076</v>
      </c>
      <c r="I1178" s="42">
        <v>0.5820000000000001</v>
      </c>
      <c r="J1178" s="43">
        <v>2.794</v>
      </c>
      <c r="K1178" s="44">
        <v>0.1</v>
      </c>
      <c r="L1178" s="45">
        <v>0.2</v>
      </c>
      <c r="M1178" s="46">
        <v>1.0</v>
      </c>
      <c r="N1178" s="35"/>
      <c r="O1178" s="39">
        <f t="shared" si="1535"/>
        <v>0</v>
      </c>
      <c r="P1178" s="40">
        <f t="shared" si="1536"/>
        <v>0</v>
      </c>
      <c r="Q1178" s="41">
        <f t="shared" si="1537"/>
        <v>0</v>
      </c>
      <c r="R1178" s="42">
        <f t="shared" si="1538"/>
        <v>0</v>
      </c>
      <c r="S1178" s="42">
        <f t="shared" si="1539"/>
        <v>0</v>
      </c>
      <c r="T1178" s="43">
        <f t="shared" si="1540"/>
        <v>0</v>
      </c>
      <c r="U1178" s="44">
        <f t="shared" si="1541"/>
        <v>0</v>
      </c>
      <c r="V1178" s="48">
        <f t="shared" si="1542"/>
        <v>0</v>
      </c>
      <c r="W1178" s="49">
        <f t="shared" si="1543"/>
        <v>0</v>
      </c>
      <c r="X1178" s="35"/>
      <c r="Y1178" s="12">
        <v>4.9</v>
      </c>
      <c r="Z1178" s="39">
        <f t="shared" si="1544"/>
        <v>0</v>
      </c>
      <c r="AA1178" s="40">
        <f t="shared" si="1545"/>
        <v>0</v>
      </c>
      <c r="AB1178" s="41">
        <f t="shared" si="1546"/>
        <v>0</v>
      </c>
      <c r="AC1178" s="42">
        <f t="shared" si="1547"/>
        <v>0</v>
      </c>
      <c r="AD1178" s="42">
        <f t="shared" si="1548"/>
        <v>0</v>
      </c>
      <c r="AE1178" s="43">
        <f t="shared" si="1549"/>
        <v>0</v>
      </c>
      <c r="AF1178" s="44">
        <f t="shared" si="1550"/>
        <v>0</v>
      </c>
      <c r="AG1178" s="48">
        <f t="shared" si="1551"/>
        <v>0</v>
      </c>
      <c r="AH1178" s="49">
        <f t="shared" si="1552"/>
        <v>0</v>
      </c>
    </row>
    <row r="1179" ht="13.5" customHeight="1">
      <c r="A1179" s="47" t="s">
        <v>120</v>
      </c>
      <c r="B1179" s="51">
        <v>0.0</v>
      </c>
      <c r="C1179" s="12">
        <f t="shared" si="1534"/>
        <v>0</v>
      </c>
      <c r="D1179" s="12">
        <v>0.0132</v>
      </c>
      <c r="E1179" s="39">
        <v>3.7</v>
      </c>
      <c r="F1179" s="40">
        <v>12.0</v>
      </c>
      <c r="G1179" s="41">
        <v>110.0</v>
      </c>
      <c r="H1179" s="42">
        <v>0.018</v>
      </c>
      <c r="I1179" s="42">
        <v>0.2478118532</v>
      </c>
      <c r="J1179" s="43">
        <v>3.004</v>
      </c>
      <c r="K1179" s="44">
        <v>0.1</v>
      </c>
      <c r="L1179" s="45">
        <v>0.1</v>
      </c>
      <c r="M1179" s="46">
        <v>1.0</v>
      </c>
      <c r="N1179" s="35"/>
      <c r="O1179" s="39">
        <f t="shared" si="1535"/>
        <v>0</v>
      </c>
      <c r="P1179" s="40">
        <f t="shared" si="1536"/>
        <v>0</v>
      </c>
      <c r="Q1179" s="41">
        <f t="shared" si="1537"/>
        <v>0</v>
      </c>
      <c r="R1179" s="42">
        <f t="shared" si="1538"/>
        <v>0</v>
      </c>
      <c r="S1179" s="42">
        <f t="shared" si="1539"/>
        <v>0</v>
      </c>
      <c r="T1179" s="43">
        <f t="shared" si="1540"/>
        <v>0</v>
      </c>
      <c r="U1179" s="44">
        <f t="shared" si="1541"/>
        <v>0</v>
      </c>
      <c r="V1179" s="48">
        <f t="shared" si="1542"/>
        <v>0</v>
      </c>
      <c r="W1179" s="49">
        <f t="shared" si="1543"/>
        <v>0</v>
      </c>
      <c r="X1179" s="35"/>
      <c r="Y1179" s="12">
        <v>4.9</v>
      </c>
      <c r="Z1179" s="39">
        <f t="shared" si="1544"/>
        <v>0</v>
      </c>
      <c r="AA1179" s="40">
        <f t="shared" si="1545"/>
        <v>0</v>
      </c>
      <c r="AB1179" s="41">
        <f t="shared" si="1546"/>
        <v>0</v>
      </c>
      <c r="AC1179" s="42">
        <f t="shared" si="1547"/>
        <v>0</v>
      </c>
      <c r="AD1179" s="42">
        <f t="shared" si="1548"/>
        <v>0</v>
      </c>
      <c r="AE1179" s="43">
        <f t="shared" si="1549"/>
        <v>0</v>
      </c>
      <c r="AF1179" s="44">
        <f t="shared" si="1550"/>
        <v>0</v>
      </c>
      <c r="AG1179" s="48">
        <f t="shared" si="1551"/>
        <v>0</v>
      </c>
      <c r="AH1179" s="49">
        <f t="shared" si="1552"/>
        <v>0</v>
      </c>
    </row>
    <row r="1180" ht="13.5" customHeight="1">
      <c r="A1180" s="47" t="s">
        <v>121</v>
      </c>
      <c r="B1180" s="51">
        <v>0.273</v>
      </c>
      <c r="C1180" s="12">
        <f t="shared" si="1534"/>
        <v>0.04614604462</v>
      </c>
      <c r="D1180" s="12">
        <v>0.0132</v>
      </c>
      <c r="E1180" s="39">
        <v>1.0</v>
      </c>
      <c r="F1180" s="40">
        <v>24.0</v>
      </c>
      <c r="G1180" s="41">
        <v>2200.0</v>
      </c>
      <c r="H1180" s="42">
        <v>0.3</v>
      </c>
      <c r="I1180" s="42">
        <v>9.305266939500001</v>
      </c>
      <c r="J1180" s="43">
        <v>851.554</v>
      </c>
      <c r="K1180" s="44">
        <v>3.3</v>
      </c>
      <c r="L1180" s="48">
        <v>10.0</v>
      </c>
      <c r="M1180" s="49">
        <v>16.9</v>
      </c>
      <c r="N1180" s="35"/>
      <c r="O1180" s="39">
        <f t="shared" si="1535"/>
        <v>0.000000609127789</v>
      </c>
      <c r="P1180" s="40">
        <f t="shared" si="1536"/>
        <v>0.00001461906694</v>
      </c>
      <c r="Q1180" s="41">
        <f t="shared" si="1537"/>
        <v>0.001340081136</v>
      </c>
      <c r="R1180" s="42">
        <f t="shared" si="1538"/>
        <v>657.8580122</v>
      </c>
      <c r="S1180" s="42">
        <f t="shared" si="1539"/>
        <v>20405.14804</v>
      </c>
      <c r="T1180" s="43">
        <f t="shared" si="1540"/>
        <v>1867338.739</v>
      </c>
      <c r="U1180" s="44">
        <f t="shared" si="1541"/>
        <v>2010.121704</v>
      </c>
      <c r="V1180" s="48">
        <f t="shared" si="1542"/>
        <v>6091.27789</v>
      </c>
      <c r="W1180" s="49">
        <f t="shared" si="1543"/>
        <v>10294.25963</v>
      </c>
      <c r="X1180" s="35"/>
      <c r="Y1180" s="12">
        <v>4.9</v>
      </c>
      <c r="Z1180" s="39">
        <f t="shared" si="1544"/>
        <v>0.0002261156187</v>
      </c>
      <c r="AA1180" s="40">
        <f t="shared" si="1545"/>
        <v>0.005426774848</v>
      </c>
      <c r="AB1180" s="41">
        <f t="shared" si="1546"/>
        <v>0.4974543611</v>
      </c>
      <c r="AC1180" s="42">
        <f t="shared" si="1547"/>
        <v>244204.8682</v>
      </c>
      <c r="AD1180" s="42">
        <f t="shared" si="1548"/>
        <v>7574638.287</v>
      </c>
      <c r="AE1180" s="43">
        <f t="shared" si="1549"/>
        <v>693178774.3</v>
      </c>
      <c r="AF1180" s="44">
        <f t="shared" si="1550"/>
        <v>746181.5416</v>
      </c>
      <c r="AG1180" s="48">
        <f t="shared" si="1551"/>
        <v>2261156.187</v>
      </c>
      <c r="AH1180" s="49">
        <f t="shared" si="1552"/>
        <v>3821353.955</v>
      </c>
    </row>
    <row r="1181" ht="13.5" customHeight="1">
      <c r="A1181" s="47" t="s">
        <v>122</v>
      </c>
      <c r="B1181" s="51">
        <v>0.0</v>
      </c>
      <c r="C1181" s="12">
        <f t="shared" si="1534"/>
        <v>0</v>
      </c>
      <c r="D1181" s="12">
        <v>0.0132</v>
      </c>
      <c r="E1181" s="39">
        <v>130.0</v>
      </c>
      <c r="F1181" s="40">
        <v>230.0</v>
      </c>
      <c r="G1181" s="50">
        <v>420.0</v>
      </c>
      <c r="H1181" s="42">
        <v>20.0</v>
      </c>
      <c r="I1181" s="42">
        <v>35.2904137931</v>
      </c>
      <c r="J1181" s="43">
        <v>65.554</v>
      </c>
      <c r="K1181" s="44">
        <v>13.0</v>
      </c>
      <c r="L1181" s="48">
        <v>500.0</v>
      </c>
      <c r="M1181" s="49">
        <v>810.0</v>
      </c>
      <c r="N1181" s="35"/>
      <c r="O1181" s="39">
        <f t="shared" si="1535"/>
        <v>0</v>
      </c>
      <c r="P1181" s="40">
        <f t="shared" si="1536"/>
        <v>0</v>
      </c>
      <c r="Q1181" s="41">
        <f t="shared" si="1537"/>
        <v>0</v>
      </c>
      <c r="R1181" s="42">
        <f t="shared" si="1538"/>
        <v>0</v>
      </c>
      <c r="S1181" s="42">
        <f t="shared" si="1539"/>
        <v>0</v>
      </c>
      <c r="T1181" s="43">
        <f t="shared" si="1540"/>
        <v>0</v>
      </c>
      <c r="U1181" s="44">
        <f t="shared" si="1541"/>
        <v>0</v>
      </c>
      <c r="V1181" s="48">
        <f t="shared" si="1542"/>
        <v>0</v>
      </c>
      <c r="W1181" s="49">
        <f t="shared" si="1543"/>
        <v>0</v>
      </c>
      <c r="X1181" s="35"/>
      <c r="Y1181" s="12">
        <v>4.9</v>
      </c>
      <c r="Z1181" s="39">
        <f t="shared" si="1544"/>
        <v>0</v>
      </c>
      <c r="AA1181" s="40">
        <f t="shared" si="1545"/>
        <v>0</v>
      </c>
      <c r="AB1181" s="41">
        <f t="shared" si="1546"/>
        <v>0</v>
      </c>
      <c r="AC1181" s="42">
        <f t="shared" si="1547"/>
        <v>0</v>
      </c>
      <c r="AD1181" s="42">
        <f t="shared" si="1548"/>
        <v>0</v>
      </c>
      <c r="AE1181" s="43">
        <f t="shared" si="1549"/>
        <v>0</v>
      </c>
      <c r="AF1181" s="44">
        <f t="shared" si="1550"/>
        <v>0</v>
      </c>
      <c r="AG1181" s="48">
        <f t="shared" si="1551"/>
        <v>0</v>
      </c>
      <c r="AH1181" s="49">
        <f t="shared" si="1552"/>
        <v>0</v>
      </c>
    </row>
    <row r="1182" ht="13.5" customHeight="1">
      <c r="A1182" s="32" t="s">
        <v>123</v>
      </c>
      <c r="B1182" s="51">
        <v>0.0</v>
      </c>
      <c r="C1182" s="12">
        <f t="shared" si="1534"/>
        <v>0</v>
      </c>
      <c r="D1182" s="12">
        <v>0.0132</v>
      </c>
      <c r="E1182" s="39">
        <v>7.0</v>
      </c>
      <c r="F1182" s="40">
        <v>11.0</v>
      </c>
      <c r="G1182" s="41">
        <v>56.0</v>
      </c>
      <c r="H1182" s="42">
        <v>2.0E-4</v>
      </c>
      <c r="I1182" s="42">
        <v>0.11828163270000001</v>
      </c>
      <c r="J1182" s="43">
        <v>1.5552000000000001</v>
      </c>
      <c r="K1182" s="44">
        <v>0.3</v>
      </c>
      <c r="L1182" s="48">
        <v>1.0</v>
      </c>
      <c r="M1182" s="49">
        <v>1.3</v>
      </c>
      <c r="N1182" s="35"/>
      <c r="O1182" s="39">
        <f t="shared" si="1535"/>
        <v>0</v>
      </c>
      <c r="P1182" s="40">
        <f t="shared" si="1536"/>
        <v>0</v>
      </c>
      <c r="Q1182" s="41">
        <f t="shared" si="1537"/>
        <v>0</v>
      </c>
      <c r="R1182" s="42">
        <f t="shared" si="1538"/>
        <v>0</v>
      </c>
      <c r="S1182" s="42">
        <f t="shared" si="1539"/>
        <v>0</v>
      </c>
      <c r="T1182" s="43">
        <f t="shared" si="1540"/>
        <v>0</v>
      </c>
      <c r="U1182" s="44">
        <f t="shared" si="1541"/>
        <v>0</v>
      </c>
      <c r="V1182" s="48">
        <f t="shared" si="1542"/>
        <v>0</v>
      </c>
      <c r="W1182" s="49">
        <f t="shared" si="1543"/>
        <v>0</v>
      </c>
      <c r="X1182" s="35"/>
      <c r="Y1182" s="12">
        <v>4.9</v>
      </c>
      <c r="Z1182" s="39">
        <f t="shared" si="1544"/>
        <v>0</v>
      </c>
      <c r="AA1182" s="40">
        <f t="shared" si="1545"/>
        <v>0</v>
      </c>
      <c r="AB1182" s="41">
        <f t="shared" si="1546"/>
        <v>0</v>
      </c>
      <c r="AC1182" s="42">
        <f t="shared" si="1547"/>
        <v>0</v>
      </c>
      <c r="AD1182" s="42">
        <f t="shared" si="1548"/>
        <v>0</v>
      </c>
      <c r="AE1182" s="43">
        <f t="shared" si="1549"/>
        <v>0</v>
      </c>
      <c r="AF1182" s="44">
        <f t="shared" si="1550"/>
        <v>0</v>
      </c>
      <c r="AG1182" s="48">
        <f t="shared" si="1551"/>
        <v>0</v>
      </c>
      <c r="AH1182" s="49">
        <f t="shared" si="1552"/>
        <v>0</v>
      </c>
    </row>
    <row r="1183" ht="13.5" customHeight="1">
      <c r="A1183" s="32" t="s">
        <v>124</v>
      </c>
      <c r="B1183" s="51">
        <v>0.03</v>
      </c>
      <c r="C1183" s="12">
        <f t="shared" si="1534"/>
        <v>0.005070993915</v>
      </c>
      <c r="D1183" s="12">
        <v>0.0132</v>
      </c>
      <c r="E1183" s="39">
        <v>8.0</v>
      </c>
      <c r="F1183" s="40">
        <v>12.0</v>
      </c>
      <c r="G1183" s="41">
        <v>35.0</v>
      </c>
      <c r="H1183" s="42">
        <v>2.0E-4</v>
      </c>
      <c r="I1183" s="42">
        <v>0.11834814810000001</v>
      </c>
      <c r="J1183" s="43">
        <v>1.5552000000000001</v>
      </c>
      <c r="K1183" s="44">
        <v>0.3</v>
      </c>
      <c r="L1183" s="48">
        <v>1.0</v>
      </c>
      <c r="M1183" s="49">
        <v>1.3</v>
      </c>
      <c r="N1183" s="35"/>
      <c r="O1183" s="39">
        <f t="shared" si="1535"/>
        <v>0.0000005354969574</v>
      </c>
      <c r="P1183" s="40">
        <f t="shared" si="1536"/>
        <v>0.0000008032454361</v>
      </c>
      <c r="Q1183" s="41">
        <f t="shared" si="1537"/>
        <v>0.000002342799189</v>
      </c>
      <c r="R1183" s="42">
        <f t="shared" si="1538"/>
        <v>0.04819472617</v>
      </c>
      <c r="S1183" s="42">
        <f t="shared" si="1539"/>
        <v>28.51878295</v>
      </c>
      <c r="T1183" s="43">
        <f t="shared" si="1540"/>
        <v>374.7621907</v>
      </c>
      <c r="U1183" s="44">
        <f t="shared" si="1541"/>
        <v>20.0811359</v>
      </c>
      <c r="V1183" s="48">
        <f t="shared" si="1542"/>
        <v>66.93711968</v>
      </c>
      <c r="W1183" s="49">
        <f t="shared" si="1543"/>
        <v>87.01825558</v>
      </c>
      <c r="X1183" s="35"/>
      <c r="Y1183" s="12">
        <v>4.9</v>
      </c>
      <c r="Z1183" s="39">
        <f t="shared" si="1544"/>
        <v>0.0001987829615</v>
      </c>
      <c r="AA1183" s="40">
        <f t="shared" si="1545"/>
        <v>0.0002981744422</v>
      </c>
      <c r="AB1183" s="41">
        <f t="shared" si="1546"/>
        <v>0.0008696754564</v>
      </c>
      <c r="AC1183" s="42">
        <f t="shared" si="1547"/>
        <v>17.89046653</v>
      </c>
      <c r="AD1183" s="42">
        <f t="shared" si="1548"/>
        <v>10586.51791</v>
      </c>
      <c r="AE1183" s="43">
        <f t="shared" si="1549"/>
        <v>139116.2677</v>
      </c>
      <c r="AF1183" s="44">
        <f t="shared" si="1550"/>
        <v>7454.361055</v>
      </c>
      <c r="AG1183" s="48">
        <f t="shared" si="1551"/>
        <v>24847.87018</v>
      </c>
      <c r="AH1183" s="49">
        <f t="shared" si="1552"/>
        <v>32302.23124</v>
      </c>
    </row>
    <row r="1184" ht="13.5" customHeight="1">
      <c r="A1184" s="32" t="s">
        <v>125</v>
      </c>
      <c r="B1184" s="51">
        <v>0.002</v>
      </c>
      <c r="C1184" s="12">
        <f t="shared" si="1534"/>
        <v>0.000338066261</v>
      </c>
      <c r="D1184" s="12">
        <v>0.0132</v>
      </c>
      <c r="E1184" s="39">
        <v>18.0</v>
      </c>
      <c r="F1184" s="40">
        <v>48.0</v>
      </c>
      <c r="G1184" s="41">
        <v>180.0</v>
      </c>
      <c r="H1184" s="42">
        <v>0.0064</v>
      </c>
      <c r="I1184" s="42">
        <v>0.17932592590000002</v>
      </c>
      <c r="J1184" s="43">
        <v>1.857</v>
      </c>
      <c r="K1184" s="44">
        <v>0.3</v>
      </c>
      <c r="L1184" s="45">
        <v>10.0</v>
      </c>
      <c r="M1184" s="46">
        <v>15.0</v>
      </c>
      <c r="N1184" s="35"/>
      <c r="O1184" s="39">
        <f t="shared" si="1535"/>
        <v>0.00000008032454361</v>
      </c>
      <c r="P1184" s="40">
        <f t="shared" si="1536"/>
        <v>0.000000214198783</v>
      </c>
      <c r="Q1184" s="41">
        <f t="shared" si="1537"/>
        <v>0.0000008032454361</v>
      </c>
      <c r="R1184" s="42">
        <f t="shared" si="1538"/>
        <v>0.1028154158</v>
      </c>
      <c r="S1184" s="42">
        <f t="shared" si="1539"/>
        <v>2.880854631</v>
      </c>
      <c r="T1184" s="43">
        <f t="shared" si="1540"/>
        <v>29.8325355</v>
      </c>
      <c r="U1184" s="44">
        <f t="shared" si="1541"/>
        <v>1.338742394</v>
      </c>
      <c r="V1184" s="48">
        <f t="shared" si="1542"/>
        <v>44.62474645</v>
      </c>
      <c r="W1184" s="49">
        <f t="shared" si="1543"/>
        <v>66.93711968</v>
      </c>
      <c r="X1184" s="35"/>
      <c r="Y1184" s="12">
        <v>4.9</v>
      </c>
      <c r="Z1184" s="39">
        <f t="shared" si="1544"/>
        <v>0.00002981744422</v>
      </c>
      <c r="AA1184" s="40">
        <f t="shared" si="1545"/>
        <v>0.00007951318458</v>
      </c>
      <c r="AB1184" s="41">
        <f t="shared" si="1546"/>
        <v>0.0002981744422</v>
      </c>
      <c r="AC1184" s="42">
        <f t="shared" si="1547"/>
        <v>38.1663286</v>
      </c>
      <c r="AD1184" s="42">
        <f t="shared" si="1548"/>
        <v>1069.408159</v>
      </c>
      <c r="AE1184" s="43">
        <f t="shared" si="1549"/>
        <v>11074.19878</v>
      </c>
      <c r="AF1184" s="44">
        <f t="shared" si="1550"/>
        <v>496.9574037</v>
      </c>
      <c r="AG1184" s="48">
        <f t="shared" si="1551"/>
        <v>16565.24679</v>
      </c>
      <c r="AH1184" s="49">
        <f t="shared" si="1552"/>
        <v>24847.87018</v>
      </c>
    </row>
    <row r="1185" ht="13.5" customHeight="1">
      <c r="A1185" s="32" t="s">
        <v>126</v>
      </c>
      <c r="B1185" s="51">
        <v>0.0</v>
      </c>
      <c r="C1185" s="12">
        <f t="shared" si="1534"/>
        <v>0</v>
      </c>
      <c r="D1185" s="12">
        <v>0.0132</v>
      </c>
      <c r="E1185" s="39">
        <v>6.0</v>
      </c>
      <c r="F1185" s="40">
        <v>38.0</v>
      </c>
      <c r="G1185" s="41">
        <v>79.0</v>
      </c>
      <c r="H1185" s="42">
        <v>0.0073</v>
      </c>
      <c r="I1185" s="42">
        <v>0.4548123288</v>
      </c>
      <c r="J1185" s="43">
        <v>2.313</v>
      </c>
      <c r="K1185" s="44">
        <v>0.3</v>
      </c>
      <c r="L1185" s="45">
        <v>2.5</v>
      </c>
      <c r="M1185" s="46">
        <v>5.1</v>
      </c>
      <c r="N1185" s="35"/>
      <c r="O1185" s="39">
        <f t="shared" si="1535"/>
        <v>0</v>
      </c>
      <c r="P1185" s="40">
        <f t="shared" si="1536"/>
        <v>0</v>
      </c>
      <c r="Q1185" s="41">
        <f t="shared" si="1537"/>
        <v>0</v>
      </c>
      <c r="R1185" s="42">
        <f t="shared" si="1538"/>
        <v>0</v>
      </c>
      <c r="S1185" s="42">
        <f t="shared" si="1539"/>
        <v>0</v>
      </c>
      <c r="T1185" s="43">
        <f t="shared" si="1540"/>
        <v>0</v>
      </c>
      <c r="U1185" s="44">
        <f t="shared" si="1541"/>
        <v>0</v>
      </c>
      <c r="V1185" s="48">
        <f t="shared" si="1542"/>
        <v>0</v>
      </c>
      <c r="W1185" s="49">
        <f t="shared" si="1543"/>
        <v>0</v>
      </c>
      <c r="X1185" s="35"/>
      <c r="Y1185" s="12">
        <v>4.9</v>
      </c>
      <c r="Z1185" s="39">
        <f t="shared" si="1544"/>
        <v>0</v>
      </c>
      <c r="AA1185" s="40">
        <f t="shared" si="1545"/>
        <v>0</v>
      </c>
      <c r="AB1185" s="41">
        <f t="shared" si="1546"/>
        <v>0</v>
      </c>
      <c r="AC1185" s="42">
        <f t="shared" si="1547"/>
        <v>0</v>
      </c>
      <c r="AD1185" s="42">
        <f t="shared" si="1548"/>
        <v>0</v>
      </c>
      <c r="AE1185" s="43">
        <f t="shared" si="1549"/>
        <v>0</v>
      </c>
      <c r="AF1185" s="44">
        <f t="shared" si="1550"/>
        <v>0</v>
      </c>
      <c r="AG1185" s="48">
        <f t="shared" si="1551"/>
        <v>0</v>
      </c>
      <c r="AH1185" s="49">
        <f t="shared" si="1552"/>
        <v>0</v>
      </c>
    </row>
    <row r="1186" ht="13.5" customHeight="1">
      <c r="A1186" s="32" t="s">
        <v>127</v>
      </c>
      <c r="B1186" s="51">
        <v>0.0</v>
      </c>
      <c r="C1186" s="12">
        <f t="shared" si="1534"/>
        <v>0</v>
      </c>
      <c r="D1186" s="12">
        <v>0.0132</v>
      </c>
      <c r="E1186" s="52">
        <v>8.8</v>
      </c>
      <c r="F1186" s="53">
        <v>27.0</v>
      </c>
      <c r="G1186" s="54">
        <v>63.0</v>
      </c>
      <c r="H1186" s="55">
        <v>0.118</v>
      </c>
      <c r="I1186" s="55">
        <v>0.9284059041</v>
      </c>
      <c r="J1186" s="56">
        <v>3.734</v>
      </c>
      <c r="K1186" s="57">
        <v>7.8</v>
      </c>
      <c r="L1186" s="58">
        <v>15.0</v>
      </c>
      <c r="M1186" s="59">
        <v>19.3</v>
      </c>
      <c r="N1186" s="35"/>
      <c r="O1186" s="39">
        <f t="shared" si="1535"/>
        <v>0</v>
      </c>
      <c r="P1186" s="40">
        <f t="shared" si="1536"/>
        <v>0</v>
      </c>
      <c r="Q1186" s="41">
        <f t="shared" si="1537"/>
        <v>0</v>
      </c>
      <c r="R1186" s="42">
        <f t="shared" si="1538"/>
        <v>0</v>
      </c>
      <c r="S1186" s="42">
        <f t="shared" si="1539"/>
        <v>0</v>
      </c>
      <c r="T1186" s="43">
        <f t="shared" si="1540"/>
        <v>0</v>
      </c>
      <c r="U1186" s="44">
        <f t="shared" si="1541"/>
        <v>0</v>
      </c>
      <c r="V1186" s="48">
        <f t="shared" si="1542"/>
        <v>0</v>
      </c>
      <c r="W1186" s="49">
        <f t="shared" si="1543"/>
        <v>0</v>
      </c>
      <c r="X1186" s="35"/>
      <c r="Y1186" s="12">
        <v>4.9</v>
      </c>
      <c r="Z1186" s="39">
        <f t="shared" si="1544"/>
        <v>0</v>
      </c>
      <c r="AA1186" s="40">
        <f t="shared" si="1545"/>
        <v>0</v>
      </c>
      <c r="AB1186" s="41">
        <f t="shared" si="1546"/>
        <v>0</v>
      </c>
      <c r="AC1186" s="42">
        <f t="shared" si="1547"/>
        <v>0</v>
      </c>
      <c r="AD1186" s="42">
        <f t="shared" si="1548"/>
        <v>0</v>
      </c>
      <c r="AE1186" s="43">
        <f t="shared" si="1549"/>
        <v>0</v>
      </c>
      <c r="AF1186" s="44">
        <f t="shared" si="1550"/>
        <v>0</v>
      </c>
      <c r="AG1186" s="48">
        <f t="shared" si="1551"/>
        <v>0</v>
      </c>
      <c r="AH1186" s="49">
        <f t="shared" si="1552"/>
        <v>0</v>
      </c>
    </row>
    <row r="1187" ht="13.5" customHeight="1">
      <c r="A1187" s="60" t="s">
        <v>90</v>
      </c>
      <c r="B1187" s="61">
        <f>SUM(B1176:B1186)</f>
        <v>5.916</v>
      </c>
      <c r="C1187" s="60"/>
      <c r="D1187" s="60"/>
      <c r="E1187" s="60"/>
      <c r="F1187" s="60"/>
      <c r="G1187" s="60"/>
      <c r="H1187" s="60"/>
      <c r="I1187" s="60"/>
      <c r="J1187" s="60"/>
      <c r="K1187" s="60"/>
      <c r="L1187" s="60"/>
      <c r="M1187" s="60"/>
      <c r="N1187" s="60"/>
      <c r="O1187" s="61">
        <f t="shared" ref="O1187:W1187" si="1553">SUM(O1176:O1186)</f>
        <v>0.009263782759</v>
      </c>
      <c r="P1187" s="61">
        <f t="shared" si="1553"/>
        <v>0.0102789712</v>
      </c>
      <c r="Q1187" s="61">
        <f t="shared" si="1553"/>
        <v>0.01273496552</v>
      </c>
      <c r="R1187" s="61">
        <f t="shared" si="1553"/>
        <v>4229.390848</v>
      </c>
      <c r="S1187" s="61">
        <f t="shared" si="1553"/>
        <v>72153.32411</v>
      </c>
      <c r="T1187" s="61">
        <f t="shared" si="1553"/>
        <v>2032356.389</v>
      </c>
      <c r="U1187" s="61">
        <f t="shared" si="1553"/>
        <v>4533.204868</v>
      </c>
      <c r="V1187" s="61">
        <f t="shared" si="1553"/>
        <v>68697.56592</v>
      </c>
      <c r="W1187" s="61">
        <f t="shared" si="1553"/>
        <v>197919.0061</v>
      </c>
      <c r="X1187" s="60"/>
      <c r="Y1187" s="35"/>
      <c r="Z1187" s="61">
        <f t="shared" ref="Z1187:AH1187" si="1554">SUM(Z1176:Z1186)</f>
        <v>3.438828448</v>
      </c>
      <c r="AA1187" s="61">
        <f t="shared" si="1554"/>
        <v>3.815678702</v>
      </c>
      <c r="AB1187" s="61">
        <f t="shared" si="1554"/>
        <v>4.727373563</v>
      </c>
      <c r="AC1187" s="61">
        <f t="shared" si="1554"/>
        <v>1570001.148</v>
      </c>
      <c r="AD1187" s="61">
        <f t="shared" si="1554"/>
        <v>26784188.5</v>
      </c>
      <c r="AE1187" s="61">
        <f t="shared" si="1554"/>
        <v>754435326.2</v>
      </c>
      <c r="AF1187" s="61">
        <f t="shared" si="1554"/>
        <v>1682780.595</v>
      </c>
      <c r="AG1187" s="61">
        <f t="shared" si="1554"/>
        <v>25501369.17</v>
      </c>
      <c r="AH1187" s="61">
        <f t="shared" si="1554"/>
        <v>73469934.08</v>
      </c>
    </row>
    <row r="1188" ht="13.5" customHeight="1">
      <c r="A1188" s="35"/>
      <c r="B1188" s="35"/>
      <c r="C1188" s="35"/>
      <c r="D1188" s="35"/>
      <c r="E1188" s="35"/>
      <c r="F1188" s="35"/>
      <c r="G1188" s="35"/>
      <c r="H1188" s="35"/>
      <c r="I1188" s="35"/>
      <c r="J1188" s="35"/>
      <c r="K1188" s="35"/>
      <c r="L1188" s="35"/>
      <c r="M1188" s="35"/>
      <c r="N1188" s="35"/>
      <c r="O1188" s="35"/>
      <c r="P1188" s="35"/>
      <c r="Q1188" s="35"/>
      <c r="R1188" s="35"/>
      <c r="S1188" s="35"/>
      <c r="T1188" s="35"/>
      <c r="U1188" s="35"/>
      <c r="V1188" s="35"/>
      <c r="W1188" s="35"/>
      <c r="X1188" s="35"/>
      <c r="Y1188" s="35"/>
      <c r="Z1188" s="35"/>
      <c r="AA1188" s="35"/>
      <c r="AB1188" s="35"/>
      <c r="AC1188" s="35"/>
      <c r="AD1188" s="35"/>
      <c r="AE1188" s="35"/>
      <c r="AF1188" s="35"/>
      <c r="AG1188" s="35"/>
      <c r="AH1188" s="35"/>
    </row>
    <row r="1189" ht="13.5" customHeight="1">
      <c r="A1189" s="64" t="s">
        <v>89</v>
      </c>
      <c r="B1189" s="35"/>
      <c r="C1189" s="12"/>
      <c r="D1189" s="12"/>
      <c r="E1189" s="35"/>
      <c r="F1189" s="35"/>
      <c r="G1189" s="35"/>
      <c r="H1189" s="35"/>
      <c r="I1189" s="35"/>
      <c r="J1189" s="35"/>
      <c r="K1189" s="35"/>
      <c r="L1189" s="35"/>
      <c r="M1189" s="35"/>
      <c r="N1189" s="35"/>
      <c r="O1189" s="35"/>
      <c r="P1189" s="35"/>
      <c r="Q1189" s="35"/>
      <c r="R1189" s="35"/>
      <c r="S1189" s="35"/>
      <c r="T1189" s="35"/>
      <c r="U1189" s="35"/>
      <c r="V1189" s="35"/>
      <c r="W1189" s="35"/>
      <c r="X1189" s="35"/>
      <c r="Y1189" s="35"/>
      <c r="Z1189" s="35"/>
      <c r="AA1189" s="35"/>
      <c r="AB1189" s="35"/>
      <c r="AC1189" s="35"/>
      <c r="AD1189" s="35"/>
      <c r="AE1189" s="35"/>
      <c r="AF1189" s="35"/>
      <c r="AG1189" s="35"/>
      <c r="AH1189" s="35"/>
    </row>
    <row r="1190" ht="13.5" customHeight="1">
      <c r="A1190" s="12" t="s">
        <v>105</v>
      </c>
      <c r="C1190" s="12"/>
      <c r="D1190" s="12"/>
      <c r="E1190" s="36" t="s">
        <v>129</v>
      </c>
      <c r="F1190" s="3"/>
      <c r="G1190" s="4"/>
      <c r="H1190" s="37" t="s">
        <v>130</v>
      </c>
      <c r="I1190" s="3"/>
      <c r="J1190" s="4"/>
      <c r="K1190" s="38" t="s">
        <v>131</v>
      </c>
      <c r="L1190" s="3"/>
      <c r="M1190" s="4"/>
      <c r="N1190" s="35"/>
      <c r="O1190" s="36" t="s">
        <v>110</v>
      </c>
      <c r="P1190" s="3"/>
      <c r="Q1190" s="4"/>
      <c r="R1190" s="37" t="s">
        <v>111</v>
      </c>
      <c r="S1190" s="3"/>
      <c r="T1190" s="4"/>
      <c r="U1190" s="38" t="s">
        <v>112</v>
      </c>
      <c r="V1190" s="3"/>
      <c r="W1190" s="4"/>
      <c r="X1190" s="35"/>
      <c r="Y1190" s="35"/>
      <c r="Z1190" s="36" t="s">
        <v>110</v>
      </c>
      <c r="AA1190" s="3"/>
      <c r="AB1190" s="4"/>
      <c r="AC1190" s="37" t="s">
        <v>111</v>
      </c>
      <c r="AD1190" s="3"/>
      <c r="AE1190" s="4"/>
      <c r="AF1190" s="38" t="s">
        <v>112</v>
      </c>
      <c r="AG1190" s="3"/>
      <c r="AH1190" s="4"/>
    </row>
    <row r="1191" ht="13.5" customHeight="1">
      <c r="A1191" s="12" t="s">
        <v>94</v>
      </c>
      <c r="B1191" s="12" t="s">
        <v>114</v>
      </c>
      <c r="C1191" s="12" t="s">
        <v>115</v>
      </c>
      <c r="D1191" s="12"/>
      <c r="E1191" s="39" t="s">
        <v>12</v>
      </c>
      <c r="F1191" s="40" t="s">
        <v>13</v>
      </c>
      <c r="G1191" s="41" t="s">
        <v>14</v>
      </c>
      <c r="H1191" s="42" t="s">
        <v>12</v>
      </c>
      <c r="I1191" s="42" t="s">
        <v>13</v>
      </c>
      <c r="J1191" s="43" t="s">
        <v>14</v>
      </c>
      <c r="K1191" s="44" t="s">
        <v>12</v>
      </c>
      <c r="L1191" s="45" t="s">
        <v>116</v>
      </c>
      <c r="M1191" s="46" t="s">
        <v>14</v>
      </c>
      <c r="N1191" s="35"/>
      <c r="O1191" s="39" t="s">
        <v>12</v>
      </c>
      <c r="P1191" s="40" t="s">
        <v>13</v>
      </c>
      <c r="Q1191" s="41" t="s">
        <v>14</v>
      </c>
      <c r="R1191" s="42" t="s">
        <v>12</v>
      </c>
      <c r="S1191" s="42" t="s">
        <v>13</v>
      </c>
      <c r="T1191" s="43" t="s">
        <v>14</v>
      </c>
      <c r="U1191" s="44" t="s">
        <v>12</v>
      </c>
      <c r="V1191" s="45" t="s">
        <v>116</v>
      </c>
      <c r="W1191" s="46" t="s">
        <v>14</v>
      </c>
      <c r="X1191" s="35"/>
      <c r="Y1191" s="35"/>
      <c r="Z1191" s="39" t="s">
        <v>12</v>
      </c>
      <c r="AA1191" s="40" t="s">
        <v>13</v>
      </c>
      <c r="AB1191" s="41" t="s">
        <v>14</v>
      </c>
      <c r="AC1191" s="42" t="s">
        <v>12</v>
      </c>
      <c r="AD1191" s="42" t="s">
        <v>13</v>
      </c>
      <c r="AE1191" s="43" t="s">
        <v>14</v>
      </c>
      <c r="AF1191" s="44" t="s">
        <v>12</v>
      </c>
      <c r="AG1191" s="45" t="s">
        <v>116</v>
      </c>
      <c r="AH1191" s="46" t="s">
        <v>14</v>
      </c>
    </row>
    <row r="1192" ht="13.5" customHeight="1">
      <c r="A1192" s="47" t="s">
        <v>117</v>
      </c>
      <c r="B1192" s="51">
        <v>0.0</v>
      </c>
      <c r="C1192" s="12">
        <f t="shared" ref="C1192:C1202" si="1555">B1192/$B$1203</f>
        <v>0</v>
      </c>
      <c r="D1192" s="12">
        <v>0.0132</v>
      </c>
      <c r="E1192" s="39">
        <v>740.0</v>
      </c>
      <c r="F1192" s="40">
        <v>820.0</v>
      </c>
      <c r="G1192" s="41">
        <v>910.0</v>
      </c>
      <c r="H1192" s="42">
        <v>0.079</v>
      </c>
      <c r="I1192" s="42">
        <v>1.1480588235000002</v>
      </c>
      <c r="J1192" s="43">
        <v>3.654</v>
      </c>
      <c r="K1192" s="44">
        <v>0.2</v>
      </c>
      <c r="L1192" s="48">
        <v>5.0</v>
      </c>
      <c r="M1192" s="49">
        <v>15.0</v>
      </c>
      <c r="N1192" s="35"/>
      <c r="O1192" s="39">
        <f t="shared" ref="O1192:O1202" si="1556">C1192*D1192*E1192*10^(-3)</f>
        <v>0</v>
      </c>
      <c r="P1192" s="40">
        <f t="shared" ref="P1192:P1202" si="1557">C1192*D1192*F1192*10^(-3)</f>
        <v>0</v>
      </c>
      <c r="Q1192" s="41">
        <f t="shared" ref="Q1192:Q1202" si="1558">C1192*D1192*G1192*10^(-3)</f>
        <v>0</v>
      </c>
      <c r="R1192" s="42">
        <f t="shared" ref="R1192:R1202" si="1559">(C1192*D1192*H1192*3.6*10^(-3))*10^(9)</f>
        <v>0</v>
      </c>
      <c r="S1192" s="42">
        <f t="shared" ref="S1192:S1202" si="1560">(C1192*D1192*I1192*3.6*10^(-3))*10^(9)</f>
        <v>0</v>
      </c>
      <c r="T1192" s="43">
        <f t="shared" ref="T1192:T1202" si="1561">(C1192*D1192*J1192*3.6*10^(-3))*10^(9)</f>
        <v>0</v>
      </c>
      <c r="U1192" s="44">
        <f t="shared" ref="U1192:U1202" si="1562">C1192*D1192*10^(-3)*K1192*10^9</f>
        <v>0</v>
      </c>
      <c r="V1192" s="48">
        <f t="shared" ref="V1192:V1202" si="1563">C1192*D1192*10^(-3)*L1192*10^9</f>
        <v>0</v>
      </c>
      <c r="W1192" s="49">
        <f t="shared" ref="W1192:W1202" si="1564">C1192*D1192*10^(-3)*M1192*10^9</f>
        <v>0</v>
      </c>
      <c r="X1192" s="35"/>
      <c r="Y1192" s="12">
        <v>6.5</v>
      </c>
      <c r="Z1192" s="39">
        <f t="shared" ref="Z1192:Z1202" si="1565">C1192*Y1192*E1192*10^(-3)</f>
        <v>0</v>
      </c>
      <c r="AA1192" s="40">
        <f t="shared" ref="AA1192:AA1202" si="1566">C1192*Y1192*F1192*10^(-3)</f>
        <v>0</v>
      </c>
      <c r="AB1192" s="41">
        <f t="shared" ref="AB1192:AB1202" si="1567">C1192*Y1192*G1192*10^(-3)</f>
        <v>0</v>
      </c>
      <c r="AC1192" s="42">
        <f t="shared" ref="AC1192:AC1202" si="1568">(C1192*Y1192*H1192*3.6*10^(-3))*10^(9)</f>
        <v>0</v>
      </c>
      <c r="AD1192" s="42">
        <f t="shared" ref="AD1192:AD1202" si="1569">(C1192*Y1192*I1192*3.6*10^(-3))*10^(9)</f>
        <v>0</v>
      </c>
      <c r="AE1192" s="43">
        <f t="shared" ref="AE1192:AE1202" si="1570">(C1192*Y1192*J1192*3.6*10^(-3))*10^(9)</f>
        <v>0</v>
      </c>
      <c r="AF1192" s="44">
        <f t="shared" ref="AF1192:AF1202" si="1571">C1192*Y1192*10^(-3)*K1192*10^9</f>
        <v>0</v>
      </c>
      <c r="AG1192" s="48">
        <f t="shared" ref="AG1192:AG1202" si="1572">C1192*Y1192*10^(-3)*L1192*10^9</f>
        <v>0</v>
      </c>
      <c r="AH1192" s="49">
        <f t="shared" ref="AH1192:AH1202" si="1573">C1192*Y1192*10^(-3)*M1192*10^9</f>
        <v>0</v>
      </c>
    </row>
    <row r="1193" ht="13.5" customHeight="1">
      <c r="A1193" s="47" t="s">
        <v>118</v>
      </c>
      <c r="B1193" s="51">
        <v>0.0</v>
      </c>
      <c r="C1193" s="12">
        <f t="shared" si="1555"/>
        <v>0</v>
      </c>
      <c r="D1193" s="12">
        <v>0.0132</v>
      </c>
      <c r="E1193" s="39">
        <v>657.0</v>
      </c>
      <c r="F1193" s="40">
        <v>702.0</v>
      </c>
      <c r="G1193" s="41">
        <v>866.0</v>
      </c>
      <c r="H1193" s="42">
        <v>0.214</v>
      </c>
      <c r="I1193" s="42">
        <v>0.82</v>
      </c>
      <c r="J1193" s="43">
        <v>2.7439999999999998</v>
      </c>
      <c r="K1193" s="44">
        <v>0.1</v>
      </c>
      <c r="L1193" s="45">
        <v>0.4</v>
      </c>
      <c r="M1193" s="46">
        <v>0.6</v>
      </c>
      <c r="N1193" s="35"/>
      <c r="O1193" s="39">
        <f t="shared" si="1556"/>
        <v>0</v>
      </c>
      <c r="P1193" s="40">
        <f t="shared" si="1557"/>
        <v>0</v>
      </c>
      <c r="Q1193" s="41">
        <f t="shared" si="1558"/>
        <v>0</v>
      </c>
      <c r="R1193" s="42">
        <f t="shared" si="1559"/>
        <v>0</v>
      </c>
      <c r="S1193" s="42">
        <f t="shared" si="1560"/>
        <v>0</v>
      </c>
      <c r="T1193" s="43">
        <f t="shared" si="1561"/>
        <v>0</v>
      </c>
      <c r="U1193" s="44">
        <f t="shared" si="1562"/>
        <v>0</v>
      </c>
      <c r="V1193" s="48">
        <f t="shared" si="1563"/>
        <v>0</v>
      </c>
      <c r="W1193" s="49">
        <f t="shared" si="1564"/>
        <v>0</v>
      </c>
      <c r="X1193" s="35"/>
      <c r="Y1193" s="12">
        <v>6.5</v>
      </c>
      <c r="Z1193" s="39">
        <f t="shared" si="1565"/>
        <v>0</v>
      </c>
      <c r="AA1193" s="40">
        <f t="shared" si="1566"/>
        <v>0</v>
      </c>
      <c r="AB1193" s="41">
        <f t="shared" si="1567"/>
        <v>0</v>
      </c>
      <c r="AC1193" s="42">
        <f t="shared" si="1568"/>
        <v>0</v>
      </c>
      <c r="AD1193" s="42">
        <f t="shared" si="1569"/>
        <v>0</v>
      </c>
      <c r="AE1193" s="43">
        <f t="shared" si="1570"/>
        <v>0</v>
      </c>
      <c r="AF1193" s="44">
        <f t="shared" si="1571"/>
        <v>0</v>
      </c>
      <c r="AG1193" s="48">
        <f t="shared" si="1572"/>
        <v>0</v>
      </c>
      <c r="AH1193" s="49">
        <f t="shared" si="1573"/>
        <v>0</v>
      </c>
    </row>
    <row r="1194" ht="13.5" customHeight="1">
      <c r="A1194" s="47" t="s">
        <v>119</v>
      </c>
      <c r="B1194" s="51">
        <v>0.0</v>
      </c>
      <c r="C1194" s="12">
        <f t="shared" si="1555"/>
        <v>0</v>
      </c>
      <c r="D1194" s="12">
        <v>0.0132</v>
      </c>
      <c r="E1194" s="39">
        <v>410.0</v>
      </c>
      <c r="F1194" s="40">
        <v>490.0</v>
      </c>
      <c r="G1194" s="41">
        <v>650.0</v>
      </c>
      <c r="H1194" s="42">
        <v>0.076</v>
      </c>
      <c r="I1194" s="42">
        <v>0.5820000000000001</v>
      </c>
      <c r="J1194" s="43">
        <v>2.794</v>
      </c>
      <c r="K1194" s="44">
        <v>0.1</v>
      </c>
      <c r="L1194" s="45">
        <v>0.2</v>
      </c>
      <c r="M1194" s="46">
        <v>1.0</v>
      </c>
      <c r="N1194" s="35"/>
      <c r="O1194" s="39">
        <f t="shared" si="1556"/>
        <v>0</v>
      </c>
      <c r="P1194" s="40">
        <f t="shared" si="1557"/>
        <v>0</v>
      </c>
      <c r="Q1194" s="41">
        <f t="shared" si="1558"/>
        <v>0</v>
      </c>
      <c r="R1194" s="42">
        <f t="shared" si="1559"/>
        <v>0</v>
      </c>
      <c r="S1194" s="42">
        <f t="shared" si="1560"/>
        <v>0</v>
      </c>
      <c r="T1194" s="43">
        <f t="shared" si="1561"/>
        <v>0</v>
      </c>
      <c r="U1194" s="44">
        <f t="shared" si="1562"/>
        <v>0</v>
      </c>
      <c r="V1194" s="48">
        <f t="shared" si="1563"/>
        <v>0</v>
      </c>
      <c r="W1194" s="49">
        <f t="shared" si="1564"/>
        <v>0</v>
      </c>
      <c r="X1194" s="35"/>
      <c r="Y1194" s="12">
        <v>6.5</v>
      </c>
      <c r="Z1194" s="39">
        <f t="shared" si="1565"/>
        <v>0</v>
      </c>
      <c r="AA1194" s="40">
        <f t="shared" si="1566"/>
        <v>0</v>
      </c>
      <c r="AB1194" s="41">
        <f t="shared" si="1567"/>
        <v>0</v>
      </c>
      <c r="AC1194" s="42">
        <f t="shared" si="1568"/>
        <v>0</v>
      </c>
      <c r="AD1194" s="42">
        <f t="shared" si="1569"/>
        <v>0</v>
      </c>
      <c r="AE1194" s="43">
        <f t="shared" si="1570"/>
        <v>0</v>
      </c>
      <c r="AF1194" s="44">
        <f t="shared" si="1571"/>
        <v>0</v>
      </c>
      <c r="AG1194" s="48">
        <f t="shared" si="1572"/>
        <v>0</v>
      </c>
      <c r="AH1194" s="49">
        <f t="shared" si="1573"/>
        <v>0</v>
      </c>
    </row>
    <row r="1195" ht="13.5" customHeight="1">
      <c r="A1195" s="47" t="s">
        <v>120</v>
      </c>
      <c r="B1195" s="51">
        <v>0.0</v>
      </c>
      <c r="C1195" s="12">
        <f t="shared" si="1555"/>
        <v>0</v>
      </c>
      <c r="D1195" s="12">
        <v>0.0132</v>
      </c>
      <c r="E1195" s="39">
        <v>3.7</v>
      </c>
      <c r="F1195" s="40">
        <v>12.0</v>
      </c>
      <c r="G1195" s="41">
        <v>110.0</v>
      </c>
      <c r="H1195" s="42">
        <v>0.018</v>
      </c>
      <c r="I1195" s="42">
        <v>0.2478118532</v>
      </c>
      <c r="J1195" s="43">
        <v>3.004</v>
      </c>
      <c r="K1195" s="44">
        <v>0.1</v>
      </c>
      <c r="L1195" s="45">
        <v>0.1</v>
      </c>
      <c r="M1195" s="46">
        <v>1.0</v>
      </c>
      <c r="N1195" s="35"/>
      <c r="O1195" s="39">
        <f t="shared" si="1556"/>
        <v>0</v>
      </c>
      <c r="P1195" s="40">
        <f t="shared" si="1557"/>
        <v>0</v>
      </c>
      <c r="Q1195" s="41">
        <f t="shared" si="1558"/>
        <v>0</v>
      </c>
      <c r="R1195" s="42">
        <f t="shared" si="1559"/>
        <v>0</v>
      </c>
      <c r="S1195" s="42">
        <f t="shared" si="1560"/>
        <v>0</v>
      </c>
      <c r="T1195" s="43">
        <f t="shared" si="1561"/>
        <v>0</v>
      </c>
      <c r="U1195" s="44">
        <f t="shared" si="1562"/>
        <v>0</v>
      </c>
      <c r="V1195" s="48">
        <f t="shared" si="1563"/>
        <v>0</v>
      </c>
      <c r="W1195" s="49">
        <f t="shared" si="1564"/>
        <v>0</v>
      </c>
      <c r="X1195" s="35"/>
      <c r="Y1195" s="12">
        <v>6.5</v>
      </c>
      <c r="Z1195" s="39">
        <f t="shared" si="1565"/>
        <v>0</v>
      </c>
      <c r="AA1195" s="40">
        <f t="shared" si="1566"/>
        <v>0</v>
      </c>
      <c r="AB1195" s="41">
        <f t="shared" si="1567"/>
        <v>0</v>
      </c>
      <c r="AC1195" s="42">
        <f t="shared" si="1568"/>
        <v>0</v>
      </c>
      <c r="AD1195" s="42">
        <f t="shared" si="1569"/>
        <v>0</v>
      </c>
      <c r="AE1195" s="43">
        <f t="shared" si="1570"/>
        <v>0</v>
      </c>
      <c r="AF1195" s="44">
        <f t="shared" si="1571"/>
        <v>0</v>
      </c>
      <c r="AG1195" s="48">
        <f t="shared" si="1572"/>
        <v>0</v>
      </c>
      <c r="AH1195" s="49">
        <f t="shared" si="1573"/>
        <v>0</v>
      </c>
    </row>
    <row r="1196" ht="13.5" customHeight="1">
      <c r="A1196" s="47" t="s">
        <v>121</v>
      </c>
      <c r="B1196" s="51">
        <v>8.552</v>
      </c>
      <c r="C1196" s="12">
        <f t="shared" si="1555"/>
        <v>0.999883082</v>
      </c>
      <c r="D1196" s="12">
        <v>0.0132</v>
      </c>
      <c r="E1196" s="39">
        <v>1.0</v>
      </c>
      <c r="F1196" s="40">
        <v>24.0</v>
      </c>
      <c r="G1196" s="41">
        <v>2200.0</v>
      </c>
      <c r="H1196" s="42">
        <v>0.3</v>
      </c>
      <c r="I1196" s="42">
        <v>9.305266939500001</v>
      </c>
      <c r="J1196" s="43">
        <v>851.554</v>
      </c>
      <c r="K1196" s="44">
        <v>3.3</v>
      </c>
      <c r="L1196" s="48">
        <v>10.0</v>
      </c>
      <c r="M1196" s="49">
        <v>16.9</v>
      </c>
      <c r="N1196" s="35"/>
      <c r="O1196" s="39">
        <f t="shared" si="1556"/>
        <v>0.00001319845668</v>
      </c>
      <c r="P1196" s="40">
        <f t="shared" si="1557"/>
        <v>0.0003167629604</v>
      </c>
      <c r="Q1196" s="41">
        <f t="shared" si="1558"/>
        <v>0.0290366047</v>
      </c>
      <c r="R1196" s="42">
        <f t="shared" si="1559"/>
        <v>14254.33322</v>
      </c>
      <c r="S1196" s="42">
        <f t="shared" si="1560"/>
        <v>442134.5854</v>
      </c>
      <c r="T1196" s="43">
        <f t="shared" si="1561"/>
        <v>40461114.89</v>
      </c>
      <c r="U1196" s="44">
        <f t="shared" si="1562"/>
        <v>43554.90705</v>
      </c>
      <c r="V1196" s="48">
        <f t="shared" si="1563"/>
        <v>131984.5668</v>
      </c>
      <c r="W1196" s="49">
        <f t="shared" si="1564"/>
        <v>223053.9179</v>
      </c>
      <c r="X1196" s="35"/>
      <c r="Y1196" s="12">
        <v>6.5</v>
      </c>
      <c r="Z1196" s="39">
        <f t="shared" si="1565"/>
        <v>0.006499240033</v>
      </c>
      <c r="AA1196" s="40">
        <f t="shared" si="1566"/>
        <v>0.1559817608</v>
      </c>
      <c r="AB1196" s="41">
        <f t="shared" si="1567"/>
        <v>14.29832807</v>
      </c>
      <c r="AC1196" s="42">
        <f t="shared" si="1568"/>
        <v>7019179.235</v>
      </c>
      <c r="AD1196" s="42">
        <f t="shared" si="1569"/>
        <v>217717788.3</v>
      </c>
      <c r="AE1196" s="43">
        <f t="shared" si="1570"/>
        <v>19924033849</v>
      </c>
      <c r="AF1196" s="44">
        <f t="shared" si="1571"/>
        <v>21447492.11</v>
      </c>
      <c r="AG1196" s="48">
        <f t="shared" si="1572"/>
        <v>64992400.33</v>
      </c>
      <c r="AH1196" s="49">
        <f t="shared" si="1573"/>
        <v>109837156.6</v>
      </c>
    </row>
    <row r="1197" ht="13.5" customHeight="1">
      <c r="A1197" s="47" t="s">
        <v>122</v>
      </c>
      <c r="B1197" s="51">
        <v>0.0</v>
      </c>
      <c r="C1197" s="12">
        <f t="shared" si="1555"/>
        <v>0</v>
      </c>
      <c r="D1197" s="12">
        <v>0.0132</v>
      </c>
      <c r="E1197" s="39">
        <v>130.0</v>
      </c>
      <c r="F1197" s="40">
        <v>230.0</v>
      </c>
      <c r="G1197" s="50">
        <v>420.0</v>
      </c>
      <c r="H1197" s="42">
        <v>20.0</v>
      </c>
      <c r="I1197" s="42">
        <v>35.2904137931</v>
      </c>
      <c r="J1197" s="43">
        <v>65.554</v>
      </c>
      <c r="K1197" s="44">
        <v>13.0</v>
      </c>
      <c r="L1197" s="48">
        <v>500.0</v>
      </c>
      <c r="M1197" s="49">
        <v>810.0</v>
      </c>
      <c r="N1197" s="35"/>
      <c r="O1197" s="39">
        <f t="shared" si="1556"/>
        <v>0</v>
      </c>
      <c r="P1197" s="40">
        <f t="shared" si="1557"/>
        <v>0</v>
      </c>
      <c r="Q1197" s="41">
        <f t="shared" si="1558"/>
        <v>0</v>
      </c>
      <c r="R1197" s="42">
        <f t="shared" si="1559"/>
        <v>0</v>
      </c>
      <c r="S1197" s="42">
        <f t="shared" si="1560"/>
        <v>0</v>
      </c>
      <c r="T1197" s="43">
        <f t="shared" si="1561"/>
        <v>0</v>
      </c>
      <c r="U1197" s="44">
        <f t="shared" si="1562"/>
        <v>0</v>
      </c>
      <c r="V1197" s="48">
        <f t="shared" si="1563"/>
        <v>0</v>
      </c>
      <c r="W1197" s="49">
        <f t="shared" si="1564"/>
        <v>0</v>
      </c>
      <c r="X1197" s="35"/>
      <c r="Y1197" s="12">
        <v>6.5</v>
      </c>
      <c r="Z1197" s="39">
        <f t="shared" si="1565"/>
        <v>0</v>
      </c>
      <c r="AA1197" s="40">
        <f t="shared" si="1566"/>
        <v>0</v>
      </c>
      <c r="AB1197" s="41">
        <f t="shared" si="1567"/>
        <v>0</v>
      </c>
      <c r="AC1197" s="42">
        <f t="shared" si="1568"/>
        <v>0</v>
      </c>
      <c r="AD1197" s="42">
        <f t="shared" si="1569"/>
        <v>0</v>
      </c>
      <c r="AE1197" s="43">
        <f t="shared" si="1570"/>
        <v>0</v>
      </c>
      <c r="AF1197" s="44">
        <f t="shared" si="1571"/>
        <v>0</v>
      </c>
      <c r="AG1197" s="48">
        <f t="shared" si="1572"/>
        <v>0</v>
      </c>
      <c r="AH1197" s="49">
        <f t="shared" si="1573"/>
        <v>0</v>
      </c>
    </row>
    <row r="1198" ht="13.5" customHeight="1">
      <c r="A1198" s="32" t="s">
        <v>123</v>
      </c>
      <c r="B1198" s="51">
        <v>0.0</v>
      </c>
      <c r="C1198" s="12">
        <f t="shared" si="1555"/>
        <v>0</v>
      </c>
      <c r="D1198" s="12">
        <v>0.0132</v>
      </c>
      <c r="E1198" s="39">
        <v>7.0</v>
      </c>
      <c r="F1198" s="40">
        <v>11.0</v>
      </c>
      <c r="G1198" s="41">
        <v>56.0</v>
      </c>
      <c r="H1198" s="42">
        <v>2.0E-4</v>
      </c>
      <c r="I1198" s="42">
        <v>0.11828163270000001</v>
      </c>
      <c r="J1198" s="43">
        <v>1.5552000000000001</v>
      </c>
      <c r="K1198" s="44">
        <v>0.3</v>
      </c>
      <c r="L1198" s="48">
        <v>1.0</v>
      </c>
      <c r="M1198" s="49">
        <v>1.3</v>
      </c>
      <c r="N1198" s="35"/>
      <c r="O1198" s="39">
        <f t="shared" si="1556"/>
        <v>0</v>
      </c>
      <c r="P1198" s="40">
        <f t="shared" si="1557"/>
        <v>0</v>
      </c>
      <c r="Q1198" s="41">
        <f t="shared" si="1558"/>
        <v>0</v>
      </c>
      <c r="R1198" s="42">
        <f t="shared" si="1559"/>
        <v>0</v>
      </c>
      <c r="S1198" s="42">
        <f t="shared" si="1560"/>
        <v>0</v>
      </c>
      <c r="T1198" s="43">
        <f t="shared" si="1561"/>
        <v>0</v>
      </c>
      <c r="U1198" s="44">
        <f t="shared" si="1562"/>
        <v>0</v>
      </c>
      <c r="V1198" s="48">
        <f t="shared" si="1563"/>
        <v>0</v>
      </c>
      <c r="W1198" s="49">
        <f t="shared" si="1564"/>
        <v>0</v>
      </c>
      <c r="X1198" s="35"/>
      <c r="Y1198" s="12">
        <v>6.5</v>
      </c>
      <c r="Z1198" s="39">
        <f t="shared" si="1565"/>
        <v>0</v>
      </c>
      <c r="AA1198" s="40">
        <f t="shared" si="1566"/>
        <v>0</v>
      </c>
      <c r="AB1198" s="41">
        <f t="shared" si="1567"/>
        <v>0</v>
      </c>
      <c r="AC1198" s="42">
        <f t="shared" si="1568"/>
        <v>0</v>
      </c>
      <c r="AD1198" s="42">
        <f t="shared" si="1569"/>
        <v>0</v>
      </c>
      <c r="AE1198" s="43">
        <f t="shared" si="1570"/>
        <v>0</v>
      </c>
      <c r="AF1198" s="44">
        <f t="shared" si="1571"/>
        <v>0</v>
      </c>
      <c r="AG1198" s="48">
        <f t="shared" si="1572"/>
        <v>0</v>
      </c>
      <c r="AH1198" s="49">
        <f t="shared" si="1573"/>
        <v>0</v>
      </c>
    </row>
    <row r="1199" ht="13.5" customHeight="1">
      <c r="A1199" s="32" t="s">
        <v>124</v>
      </c>
      <c r="B1199" s="51">
        <v>0.0</v>
      </c>
      <c r="C1199" s="12">
        <f t="shared" si="1555"/>
        <v>0</v>
      </c>
      <c r="D1199" s="12">
        <v>0.0132</v>
      </c>
      <c r="E1199" s="39">
        <v>8.0</v>
      </c>
      <c r="F1199" s="40">
        <v>12.0</v>
      </c>
      <c r="G1199" s="41">
        <v>35.0</v>
      </c>
      <c r="H1199" s="42">
        <v>2.0E-4</v>
      </c>
      <c r="I1199" s="42">
        <v>0.11834814810000001</v>
      </c>
      <c r="J1199" s="43">
        <v>1.5552000000000001</v>
      </c>
      <c r="K1199" s="44">
        <v>0.3</v>
      </c>
      <c r="L1199" s="48">
        <v>1.0</v>
      </c>
      <c r="M1199" s="49">
        <v>1.3</v>
      </c>
      <c r="N1199" s="35"/>
      <c r="O1199" s="39">
        <f t="shared" si="1556"/>
        <v>0</v>
      </c>
      <c r="P1199" s="40">
        <f t="shared" si="1557"/>
        <v>0</v>
      </c>
      <c r="Q1199" s="41">
        <f t="shared" si="1558"/>
        <v>0</v>
      </c>
      <c r="R1199" s="42">
        <f t="shared" si="1559"/>
        <v>0</v>
      </c>
      <c r="S1199" s="42">
        <f t="shared" si="1560"/>
        <v>0</v>
      </c>
      <c r="T1199" s="43">
        <f t="shared" si="1561"/>
        <v>0</v>
      </c>
      <c r="U1199" s="44">
        <f t="shared" si="1562"/>
        <v>0</v>
      </c>
      <c r="V1199" s="48">
        <f t="shared" si="1563"/>
        <v>0</v>
      </c>
      <c r="W1199" s="49">
        <f t="shared" si="1564"/>
        <v>0</v>
      </c>
      <c r="X1199" s="35"/>
      <c r="Y1199" s="12">
        <v>6.5</v>
      </c>
      <c r="Z1199" s="39">
        <f t="shared" si="1565"/>
        <v>0</v>
      </c>
      <c r="AA1199" s="40">
        <f t="shared" si="1566"/>
        <v>0</v>
      </c>
      <c r="AB1199" s="41">
        <f t="shared" si="1567"/>
        <v>0</v>
      </c>
      <c r="AC1199" s="42">
        <f t="shared" si="1568"/>
        <v>0</v>
      </c>
      <c r="AD1199" s="42">
        <f t="shared" si="1569"/>
        <v>0</v>
      </c>
      <c r="AE1199" s="43">
        <f t="shared" si="1570"/>
        <v>0</v>
      </c>
      <c r="AF1199" s="44">
        <f t="shared" si="1571"/>
        <v>0</v>
      </c>
      <c r="AG1199" s="48">
        <f t="shared" si="1572"/>
        <v>0</v>
      </c>
      <c r="AH1199" s="49">
        <f t="shared" si="1573"/>
        <v>0</v>
      </c>
    </row>
    <row r="1200" ht="13.5" customHeight="1">
      <c r="A1200" s="32" t="s">
        <v>125</v>
      </c>
      <c r="B1200" s="51">
        <v>0.001</v>
      </c>
      <c r="C1200" s="12">
        <f t="shared" si="1555"/>
        <v>0.0001169180405</v>
      </c>
      <c r="D1200" s="12">
        <v>0.0132</v>
      </c>
      <c r="E1200" s="39">
        <v>18.0</v>
      </c>
      <c r="F1200" s="40">
        <v>48.0</v>
      </c>
      <c r="G1200" s="41">
        <v>180.0</v>
      </c>
      <c r="H1200" s="42">
        <v>0.0064</v>
      </c>
      <c r="I1200" s="42">
        <v>0.17932592590000002</v>
      </c>
      <c r="J1200" s="43">
        <v>1.857</v>
      </c>
      <c r="K1200" s="44">
        <v>0.3</v>
      </c>
      <c r="L1200" s="45">
        <v>10.0</v>
      </c>
      <c r="M1200" s="46">
        <v>15.0</v>
      </c>
      <c r="N1200" s="35"/>
      <c r="O1200" s="39">
        <f t="shared" si="1556"/>
        <v>0.00000002777972641</v>
      </c>
      <c r="P1200" s="40">
        <f t="shared" si="1557"/>
        <v>0.00000007407927043</v>
      </c>
      <c r="Q1200" s="41">
        <f t="shared" si="1558"/>
        <v>0.0000002777972641</v>
      </c>
      <c r="R1200" s="42">
        <f t="shared" si="1559"/>
        <v>0.03555804981</v>
      </c>
      <c r="S1200" s="42">
        <f t="shared" si="1560"/>
        <v>0.996325032</v>
      </c>
      <c r="T1200" s="43">
        <f t="shared" si="1561"/>
        <v>10.31739039</v>
      </c>
      <c r="U1200" s="44">
        <f t="shared" si="1562"/>
        <v>0.4629954402</v>
      </c>
      <c r="V1200" s="48">
        <f t="shared" si="1563"/>
        <v>15.43318134</v>
      </c>
      <c r="W1200" s="49">
        <f t="shared" si="1564"/>
        <v>23.14977201</v>
      </c>
      <c r="X1200" s="35"/>
      <c r="Y1200" s="12">
        <v>6.5</v>
      </c>
      <c r="Z1200" s="39">
        <f t="shared" si="1565"/>
        <v>0.00001367941073</v>
      </c>
      <c r="AA1200" s="40">
        <f t="shared" si="1566"/>
        <v>0.00003647842862</v>
      </c>
      <c r="AB1200" s="41">
        <f t="shared" si="1567"/>
        <v>0.0001367941073</v>
      </c>
      <c r="AC1200" s="42">
        <f t="shared" si="1568"/>
        <v>17.50964574</v>
      </c>
      <c r="AD1200" s="42">
        <f t="shared" si="1569"/>
        <v>490.6145991</v>
      </c>
      <c r="AE1200" s="43">
        <f t="shared" si="1570"/>
        <v>5080.533146</v>
      </c>
      <c r="AF1200" s="44">
        <f t="shared" si="1571"/>
        <v>227.9901789</v>
      </c>
      <c r="AG1200" s="48">
        <f t="shared" si="1572"/>
        <v>7599.672629</v>
      </c>
      <c r="AH1200" s="49">
        <f t="shared" si="1573"/>
        <v>11399.50894</v>
      </c>
    </row>
    <row r="1201" ht="13.5" customHeight="1">
      <c r="A1201" s="32" t="s">
        <v>126</v>
      </c>
      <c r="B1201" s="51">
        <v>0.0</v>
      </c>
      <c r="C1201" s="12">
        <f t="shared" si="1555"/>
        <v>0</v>
      </c>
      <c r="D1201" s="12">
        <v>0.0132</v>
      </c>
      <c r="E1201" s="39">
        <v>6.0</v>
      </c>
      <c r="F1201" s="40">
        <v>38.0</v>
      </c>
      <c r="G1201" s="41">
        <v>79.0</v>
      </c>
      <c r="H1201" s="42">
        <v>0.0073</v>
      </c>
      <c r="I1201" s="42">
        <v>0.4548123288</v>
      </c>
      <c r="J1201" s="43">
        <v>2.313</v>
      </c>
      <c r="K1201" s="44">
        <v>0.3</v>
      </c>
      <c r="L1201" s="45">
        <v>2.5</v>
      </c>
      <c r="M1201" s="46">
        <v>5.1</v>
      </c>
      <c r="N1201" s="35"/>
      <c r="O1201" s="39">
        <f t="shared" si="1556"/>
        <v>0</v>
      </c>
      <c r="P1201" s="40">
        <f t="shared" si="1557"/>
        <v>0</v>
      </c>
      <c r="Q1201" s="41">
        <f t="shared" si="1558"/>
        <v>0</v>
      </c>
      <c r="R1201" s="42">
        <f t="shared" si="1559"/>
        <v>0</v>
      </c>
      <c r="S1201" s="42">
        <f t="shared" si="1560"/>
        <v>0</v>
      </c>
      <c r="T1201" s="43">
        <f t="shared" si="1561"/>
        <v>0</v>
      </c>
      <c r="U1201" s="44">
        <f t="shared" si="1562"/>
        <v>0</v>
      </c>
      <c r="V1201" s="48">
        <f t="shared" si="1563"/>
        <v>0</v>
      </c>
      <c r="W1201" s="49">
        <f t="shared" si="1564"/>
        <v>0</v>
      </c>
      <c r="X1201" s="35"/>
      <c r="Y1201" s="12">
        <v>6.5</v>
      </c>
      <c r="Z1201" s="39">
        <f t="shared" si="1565"/>
        <v>0</v>
      </c>
      <c r="AA1201" s="40">
        <f t="shared" si="1566"/>
        <v>0</v>
      </c>
      <c r="AB1201" s="41">
        <f t="shared" si="1567"/>
        <v>0</v>
      </c>
      <c r="AC1201" s="42">
        <f t="shared" si="1568"/>
        <v>0</v>
      </c>
      <c r="AD1201" s="42">
        <f t="shared" si="1569"/>
        <v>0</v>
      </c>
      <c r="AE1201" s="43">
        <f t="shared" si="1570"/>
        <v>0</v>
      </c>
      <c r="AF1201" s="44">
        <f t="shared" si="1571"/>
        <v>0</v>
      </c>
      <c r="AG1201" s="48">
        <f t="shared" si="1572"/>
        <v>0</v>
      </c>
      <c r="AH1201" s="49">
        <f t="shared" si="1573"/>
        <v>0</v>
      </c>
    </row>
    <row r="1202" ht="13.5" customHeight="1">
      <c r="A1202" s="32" t="s">
        <v>127</v>
      </c>
      <c r="B1202" s="51">
        <v>0.0</v>
      </c>
      <c r="C1202" s="12">
        <f t="shared" si="1555"/>
        <v>0</v>
      </c>
      <c r="D1202" s="12">
        <v>0.0132</v>
      </c>
      <c r="E1202" s="52">
        <v>8.8</v>
      </c>
      <c r="F1202" s="53">
        <v>27.0</v>
      </c>
      <c r="G1202" s="54">
        <v>63.0</v>
      </c>
      <c r="H1202" s="55">
        <v>0.118</v>
      </c>
      <c r="I1202" s="55">
        <v>0.9284059041</v>
      </c>
      <c r="J1202" s="56">
        <v>3.734</v>
      </c>
      <c r="K1202" s="57">
        <v>7.8</v>
      </c>
      <c r="L1202" s="58">
        <v>15.0</v>
      </c>
      <c r="M1202" s="59">
        <v>19.3</v>
      </c>
      <c r="N1202" s="35"/>
      <c r="O1202" s="39">
        <f t="shared" si="1556"/>
        <v>0</v>
      </c>
      <c r="P1202" s="40">
        <f t="shared" si="1557"/>
        <v>0</v>
      </c>
      <c r="Q1202" s="41">
        <f t="shared" si="1558"/>
        <v>0</v>
      </c>
      <c r="R1202" s="42">
        <f t="shared" si="1559"/>
        <v>0</v>
      </c>
      <c r="S1202" s="42">
        <f t="shared" si="1560"/>
        <v>0</v>
      </c>
      <c r="T1202" s="43">
        <f t="shared" si="1561"/>
        <v>0</v>
      </c>
      <c r="U1202" s="44">
        <f t="shared" si="1562"/>
        <v>0</v>
      </c>
      <c r="V1202" s="48">
        <f t="shared" si="1563"/>
        <v>0</v>
      </c>
      <c r="W1202" s="49">
        <f t="shared" si="1564"/>
        <v>0</v>
      </c>
      <c r="X1202" s="35"/>
      <c r="Y1202" s="12">
        <v>6.5</v>
      </c>
      <c r="Z1202" s="39">
        <f t="shared" si="1565"/>
        <v>0</v>
      </c>
      <c r="AA1202" s="40">
        <f t="shared" si="1566"/>
        <v>0</v>
      </c>
      <c r="AB1202" s="41">
        <f t="shared" si="1567"/>
        <v>0</v>
      </c>
      <c r="AC1202" s="42">
        <f t="shared" si="1568"/>
        <v>0</v>
      </c>
      <c r="AD1202" s="42">
        <f t="shared" si="1569"/>
        <v>0</v>
      </c>
      <c r="AE1202" s="43">
        <f t="shared" si="1570"/>
        <v>0</v>
      </c>
      <c r="AF1202" s="44">
        <f t="shared" si="1571"/>
        <v>0</v>
      </c>
      <c r="AG1202" s="48">
        <f t="shared" si="1572"/>
        <v>0</v>
      </c>
      <c r="AH1202" s="49">
        <f t="shared" si="1573"/>
        <v>0</v>
      </c>
    </row>
    <row r="1203" ht="13.5" customHeight="1">
      <c r="A1203" s="60" t="s">
        <v>90</v>
      </c>
      <c r="B1203" s="61">
        <f>SUM(B1192:B1202)</f>
        <v>8.553</v>
      </c>
      <c r="C1203" s="60"/>
      <c r="D1203" s="60"/>
      <c r="E1203" s="60"/>
      <c r="F1203" s="60"/>
      <c r="G1203" s="60"/>
      <c r="H1203" s="60"/>
      <c r="I1203" s="60"/>
      <c r="J1203" s="60"/>
      <c r="K1203" s="60"/>
      <c r="L1203" s="60"/>
      <c r="M1203" s="60"/>
      <c r="N1203" s="60"/>
      <c r="O1203" s="61">
        <f t="shared" ref="O1203:W1203" si="1574">SUM(O1192:O1202)</f>
        <v>0.00001322623641</v>
      </c>
      <c r="P1203" s="61">
        <f t="shared" si="1574"/>
        <v>0.0003168370396</v>
      </c>
      <c r="Q1203" s="61">
        <f t="shared" si="1574"/>
        <v>0.0290368825</v>
      </c>
      <c r="R1203" s="61">
        <f t="shared" si="1574"/>
        <v>14254.36877</v>
      </c>
      <c r="S1203" s="61">
        <f t="shared" si="1574"/>
        <v>442135.5817</v>
      </c>
      <c r="T1203" s="61">
        <f t="shared" si="1574"/>
        <v>40461125.21</v>
      </c>
      <c r="U1203" s="61">
        <f t="shared" si="1574"/>
        <v>43555.37005</v>
      </c>
      <c r="V1203" s="61">
        <f t="shared" si="1574"/>
        <v>132000</v>
      </c>
      <c r="W1203" s="61">
        <f t="shared" si="1574"/>
        <v>223077.0677</v>
      </c>
      <c r="X1203" s="60"/>
      <c r="Y1203" s="35"/>
      <c r="Z1203" s="61">
        <f t="shared" ref="Z1203:AH1203" si="1575">SUM(Z1192:Z1202)</f>
        <v>0.006512919443</v>
      </c>
      <c r="AA1203" s="61">
        <f t="shared" si="1575"/>
        <v>0.1560182392</v>
      </c>
      <c r="AB1203" s="61">
        <f t="shared" si="1575"/>
        <v>14.29846487</v>
      </c>
      <c r="AC1203" s="61">
        <f t="shared" si="1575"/>
        <v>7019196.745</v>
      </c>
      <c r="AD1203" s="61">
        <f t="shared" si="1575"/>
        <v>217718278.9</v>
      </c>
      <c r="AE1203" s="61">
        <f t="shared" si="1575"/>
        <v>19924038929</v>
      </c>
      <c r="AF1203" s="61">
        <f t="shared" si="1575"/>
        <v>21447720.1</v>
      </c>
      <c r="AG1203" s="61">
        <f t="shared" si="1575"/>
        <v>65000000</v>
      </c>
      <c r="AH1203" s="61">
        <f t="shared" si="1575"/>
        <v>109848556.1</v>
      </c>
    </row>
  </sheetData>
  <mergeCells count="750">
    <mergeCell ref="Z836:AB836"/>
    <mergeCell ref="AC836:AE836"/>
    <mergeCell ref="AF836:AH836"/>
    <mergeCell ref="A836:B836"/>
    <mergeCell ref="E836:G836"/>
    <mergeCell ref="H836:J836"/>
    <mergeCell ref="K836:M836"/>
    <mergeCell ref="O836:Q836"/>
    <mergeCell ref="R836:T836"/>
    <mergeCell ref="U836:W836"/>
    <mergeCell ref="Z852:AB852"/>
    <mergeCell ref="AC852:AE852"/>
    <mergeCell ref="AF852:AH852"/>
    <mergeCell ref="A852:B852"/>
    <mergeCell ref="E852:G852"/>
    <mergeCell ref="H852:J852"/>
    <mergeCell ref="K852:M852"/>
    <mergeCell ref="O852:Q852"/>
    <mergeCell ref="R852:T852"/>
    <mergeCell ref="U852:W852"/>
    <mergeCell ref="Z868:AB868"/>
    <mergeCell ref="AC868:AE868"/>
    <mergeCell ref="AF868:AH868"/>
    <mergeCell ref="A868:B868"/>
    <mergeCell ref="E868:G868"/>
    <mergeCell ref="H868:J868"/>
    <mergeCell ref="K868:M868"/>
    <mergeCell ref="O868:Q868"/>
    <mergeCell ref="R868:T868"/>
    <mergeCell ref="U868:W868"/>
    <mergeCell ref="Z884:AB884"/>
    <mergeCell ref="AC884:AE884"/>
    <mergeCell ref="AF884:AH884"/>
    <mergeCell ref="A884:B884"/>
    <mergeCell ref="E884:G884"/>
    <mergeCell ref="H884:J884"/>
    <mergeCell ref="K884:M884"/>
    <mergeCell ref="O884:Q884"/>
    <mergeCell ref="R884:T884"/>
    <mergeCell ref="U884:W884"/>
    <mergeCell ref="Z900:AB900"/>
    <mergeCell ref="AC900:AE900"/>
    <mergeCell ref="AF900:AH900"/>
    <mergeCell ref="A900:B900"/>
    <mergeCell ref="E900:G900"/>
    <mergeCell ref="H900:J900"/>
    <mergeCell ref="K900:M900"/>
    <mergeCell ref="O900:Q900"/>
    <mergeCell ref="R900:T900"/>
    <mergeCell ref="U900:W900"/>
    <mergeCell ref="Z916:AB916"/>
    <mergeCell ref="AC916:AE916"/>
    <mergeCell ref="AF916:AH916"/>
    <mergeCell ref="A916:B916"/>
    <mergeCell ref="E916:G916"/>
    <mergeCell ref="H916:J916"/>
    <mergeCell ref="K916:M916"/>
    <mergeCell ref="O916:Q916"/>
    <mergeCell ref="R916:T916"/>
    <mergeCell ref="U916:W916"/>
    <mergeCell ref="Z932:AB932"/>
    <mergeCell ref="AC932:AE932"/>
    <mergeCell ref="AF932:AH932"/>
    <mergeCell ref="A932:B932"/>
    <mergeCell ref="E932:G932"/>
    <mergeCell ref="H932:J932"/>
    <mergeCell ref="K932:M932"/>
    <mergeCell ref="O932:Q932"/>
    <mergeCell ref="R932:T932"/>
    <mergeCell ref="U932:W932"/>
    <mergeCell ref="Z948:AB948"/>
    <mergeCell ref="AC948:AE948"/>
    <mergeCell ref="AF948:AH948"/>
    <mergeCell ref="A948:B948"/>
    <mergeCell ref="E948:G948"/>
    <mergeCell ref="H948:J948"/>
    <mergeCell ref="K948:M948"/>
    <mergeCell ref="O948:Q948"/>
    <mergeCell ref="R948:T948"/>
    <mergeCell ref="U948:W948"/>
    <mergeCell ref="Z964:AB964"/>
    <mergeCell ref="AC964:AE964"/>
    <mergeCell ref="AF964:AH964"/>
    <mergeCell ref="A964:B964"/>
    <mergeCell ref="E964:G964"/>
    <mergeCell ref="H964:J964"/>
    <mergeCell ref="K964:M964"/>
    <mergeCell ref="O964:Q964"/>
    <mergeCell ref="R964:T964"/>
    <mergeCell ref="U964:W964"/>
    <mergeCell ref="Z980:AB980"/>
    <mergeCell ref="AC980:AE980"/>
    <mergeCell ref="AF980:AH980"/>
    <mergeCell ref="A980:B980"/>
    <mergeCell ref="E980:G980"/>
    <mergeCell ref="H980:J980"/>
    <mergeCell ref="K980:M980"/>
    <mergeCell ref="O980:Q980"/>
    <mergeCell ref="R980:T980"/>
    <mergeCell ref="U980:W980"/>
    <mergeCell ref="Z998:AB998"/>
    <mergeCell ref="AC998:AE998"/>
    <mergeCell ref="AF998:AH998"/>
    <mergeCell ref="A998:B998"/>
    <mergeCell ref="E998:G998"/>
    <mergeCell ref="H998:J998"/>
    <mergeCell ref="K998:M998"/>
    <mergeCell ref="O998:Q998"/>
    <mergeCell ref="R998:T998"/>
    <mergeCell ref="U998:W998"/>
    <mergeCell ref="Z1014:AB1014"/>
    <mergeCell ref="AC1014:AE1014"/>
    <mergeCell ref="AF1014:AH1014"/>
    <mergeCell ref="A1014:B1014"/>
    <mergeCell ref="E1014:G1014"/>
    <mergeCell ref="H1014:J1014"/>
    <mergeCell ref="K1014:M1014"/>
    <mergeCell ref="O1014:Q1014"/>
    <mergeCell ref="R1014:T1014"/>
    <mergeCell ref="U1014:W1014"/>
    <mergeCell ref="Z1030:AB1030"/>
    <mergeCell ref="AC1030:AE1030"/>
    <mergeCell ref="AF1030:AH1030"/>
    <mergeCell ref="A1030:B1030"/>
    <mergeCell ref="E1030:G1030"/>
    <mergeCell ref="H1030:J1030"/>
    <mergeCell ref="K1030:M1030"/>
    <mergeCell ref="O1030:Q1030"/>
    <mergeCell ref="R1030:T1030"/>
    <mergeCell ref="U1030:W1030"/>
    <mergeCell ref="Z1046:AB1046"/>
    <mergeCell ref="AC1046:AE1046"/>
    <mergeCell ref="AF1046:AH1046"/>
    <mergeCell ref="A1046:B1046"/>
    <mergeCell ref="E1046:G1046"/>
    <mergeCell ref="H1046:J1046"/>
    <mergeCell ref="K1046:M1046"/>
    <mergeCell ref="O1046:Q1046"/>
    <mergeCell ref="R1046:T1046"/>
    <mergeCell ref="U1046:W1046"/>
    <mergeCell ref="Z1174:AB1174"/>
    <mergeCell ref="AC1174:AE1174"/>
    <mergeCell ref="AF1174:AH1174"/>
    <mergeCell ref="A1174:B1174"/>
    <mergeCell ref="E1174:G1174"/>
    <mergeCell ref="H1174:J1174"/>
    <mergeCell ref="K1174:M1174"/>
    <mergeCell ref="O1174:Q1174"/>
    <mergeCell ref="R1174:T1174"/>
    <mergeCell ref="U1174:W1174"/>
    <mergeCell ref="Z2:AB2"/>
    <mergeCell ref="AC2:AE2"/>
    <mergeCell ref="AF2:AH2"/>
    <mergeCell ref="A2:B2"/>
    <mergeCell ref="E2:G2"/>
    <mergeCell ref="H2:J2"/>
    <mergeCell ref="K2:M2"/>
    <mergeCell ref="O2:Q2"/>
    <mergeCell ref="R2:T2"/>
    <mergeCell ref="U2:W2"/>
    <mergeCell ref="Z18:AB18"/>
    <mergeCell ref="AC18:AE18"/>
    <mergeCell ref="AF18:AH18"/>
    <mergeCell ref="A18:B18"/>
    <mergeCell ref="E18:G18"/>
    <mergeCell ref="H18:J18"/>
    <mergeCell ref="K18:M18"/>
    <mergeCell ref="O18:Q18"/>
    <mergeCell ref="R18:T18"/>
    <mergeCell ref="U18:W18"/>
    <mergeCell ref="Z34:AB34"/>
    <mergeCell ref="AC34:AE34"/>
    <mergeCell ref="AF34:AH34"/>
    <mergeCell ref="A34:B34"/>
    <mergeCell ref="E34:G34"/>
    <mergeCell ref="H34:J34"/>
    <mergeCell ref="K34:M34"/>
    <mergeCell ref="O34:Q34"/>
    <mergeCell ref="R34:T34"/>
    <mergeCell ref="U34:W34"/>
    <mergeCell ref="Z1190:AB1190"/>
    <mergeCell ref="AC1190:AE1190"/>
    <mergeCell ref="AF1190:AH1190"/>
    <mergeCell ref="A1190:B1190"/>
    <mergeCell ref="E1190:G1190"/>
    <mergeCell ref="H1190:J1190"/>
    <mergeCell ref="K1190:M1190"/>
    <mergeCell ref="O1190:Q1190"/>
    <mergeCell ref="R1190:T1190"/>
    <mergeCell ref="U1190:W1190"/>
    <mergeCell ref="Z1062:AB1062"/>
    <mergeCell ref="AC1062:AE1062"/>
    <mergeCell ref="AF1062:AH1062"/>
    <mergeCell ref="A1062:B1062"/>
    <mergeCell ref="E1062:G1062"/>
    <mergeCell ref="H1062:J1062"/>
    <mergeCell ref="K1062:M1062"/>
    <mergeCell ref="O1062:Q1062"/>
    <mergeCell ref="R1062:T1062"/>
    <mergeCell ref="U1062:W1062"/>
    <mergeCell ref="Z1078:AB1078"/>
    <mergeCell ref="AC1078:AE1078"/>
    <mergeCell ref="AF1078:AH1078"/>
    <mergeCell ref="A1078:B1078"/>
    <mergeCell ref="E1078:G1078"/>
    <mergeCell ref="H1078:J1078"/>
    <mergeCell ref="K1078:M1078"/>
    <mergeCell ref="O1078:Q1078"/>
    <mergeCell ref="R1078:T1078"/>
    <mergeCell ref="U1078:W1078"/>
    <mergeCell ref="Z1094:AB1094"/>
    <mergeCell ref="AC1094:AE1094"/>
    <mergeCell ref="AF1094:AH1094"/>
    <mergeCell ref="A1094:B1094"/>
    <mergeCell ref="E1094:G1094"/>
    <mergeCell ref="H1094:J1094"/>
    <mergeCell ref="K1094:M1094"/>
    <mergeCell ref="O1094:Q1094"/>
    <mergeCell ref="R1094:T1094"/>
    <mergeCell ref="U1094:W1094"/>
    <mergeCell ref="Z1110:AB1110"/>
    <mergeCell ref="AC1110:AE1110"/>
    <mergeCell ref="AF1110:AH1110"/>
    <mergeCell ref="A1110:B1110"/>
    <mergeCell ref="E1110:G1110"/>
    <mergeCell ref="H1110:J1110"/>
    <mergeCell ref="K1110:M1110"/>
    <mergeCell ref="O1110:Q1110"/>
    <mergeCell ref="R1110:T1110"/>
    <mergeCell ref="U1110:W1110"/>
    <mergeCell ref="Z1126:AB1126"/>
    <mergeCell ref="AC1126:AE1126"/>
    <mergeCell ref="AF1126:AH1126"/>
    <mergeCell ref="A1126:B1126"/>
    <mergeCell ref="E1126:G1126"/>
    <mergeCell ref="H1126:J1126"/>
    <mergeCell ref="K1126:M1126"/>
    <mergeCell ref="O1126:Q1126"/>
    <mergeCell ref="R1126:T1126"/>
    <mergeCell ref="U1126:W1126"/>
    <mergeCell ref="Z1142:AB1142"/>
    <mergeCell ref="AC1142:AE1142"/>
    <mergeCell ref="AF1142:AH1142"/>
    <mergeCell ref="A1142:B1142"/>
    <mergeCell ref="E1142:G1142"/>
    <mergeCell ref="H1142:J1142"/>
    <mergeCell ref="K1142:M1142"/>
    <mergeCell ref="O1142:Q1142"/>
    <mergeCell ref="R1142:T1142"/>
    <mergeCell ref="U1142:W1142"/>
    <mergeCell ref="Z1158:AB1158"/>
    <mergeCell ref="AC1158:AE1158"/>
    <mergeCell ref="AF1158:AH1158"/>
    <mergeCell ref="A1158:B1158"/>
    <mergeCell ref="E1158:G1158"/>
    <mergeCell ref="H1158:J1158"/>
    <mergeCell ref="K1158:M1158"/>
    <mergeCell ref="O1158:Q1158"/>
    <mergeCell ref="R1158:T1158"/>
    <mergeCell ref="U1158:W1158"/>
    <mergeCell ref="Z50:AB50"/>
    <mergeCell ref="AC50:AE50"/>
    <mergeCell ref="AF50:AH50"/>
    <mergeCell ref="A50:B50"/>
    <mergeCell ref="E50:G50"/>
    <mergeCell ref="H50:J50"/>
    <mergeCell ref="K50:M50"/>
    <mergeCell ref="O50:Q50"/>
    <mergeCell ref="R50:T50"/>
    <mergeCell ref="U50:W50"/>
    <mergeCell ref="Z66:AB66"/>
    <mergeCell ref="AC66:AE66"/>
    <mergeCell ref="AF66:AH66"/>
    <mergeCell ref="A66:B66"/>
    <mergeCell ref="E66:G66"/>
    <mergeCell ref="H66:J66"/>
    <mergeCell ref="K66:M66"/>
    <mergeCell ref="O66:Q66"/>
    <mergeCell ref="R66:T66"/>
    <mergeCell ref="U66:W66"/>
    <mergeCell ref="Z82:AB82"/>
    <mergeCell ref="AC82:AE82"/>
    <mergeCell ref="AF82:AH82"/>
    <mergeCell ref="A82:B82"/>
    <mergeCell ref="E82:G82"/>
    <mergeCell ref="H82:J82"/>
    <mergeCell ref="K82:M82"/>
    <mergeCell ref="O82:Q82"/>
    <mergeCell ref="R82:T82"/>
    <mergeCell ref="U82:W82"/>
    <mergeCell ref="Z98:AB98"/>
    <mergeCell ref="AC98:AE98"/>
    <mergeCell ref="AF98:AH98"/>
    <mergeCell ref="A98:B98"/>
    <mergeCell ref="E98:G98"/>
    <mergeCell ref="H98:J98"/>
    <mergeCell ref="K98:M98"/>
    <mergeCell ref="O98:Q98"/>
    <mergeCell ref="R98:T98"/>
    <mergeCell ref="U98:W98"/>
    <mergeCell ref="Z114:AB114"/>
    <mergeCell ref="AC114:AE114"/>
    <mergeCell ref="AF114:AH114"/>
    <mergeCell ref="A114:B114"/>
    <mergeCell ref="E114:G114"/>
    <mergeCell ref="H114:J114"/>
    <mergeCell ref="K114:M114"/>
    <mergeCell ref="O114:Q114"/>
    <mergeCell ref="R114:T114"/>
    <mergeCell ref="U114:W114"/>
    <mergeCell ref="Z130:AB130"/>
    <mergeCell ref="AC130:AE130"/>
    <mergeCell ref="AF130:AH130"/>
    <mergeCell ref="A130:B130"/>
    <mergeCell ref="E130:G130"/>
    <mergeCell ref="H130:J130"/>
    <mergeCell ref="K130:M130"/>
    <mergeCell ref="O130:Q130"/>
    <mergeCell ref="R130:T130"/>
    <mergeCell ref="U130:W130"/>
    <mergeCell ref="Z146:AB146"/>
    <mergeCell ref="AC146:AE146"/>
    <mergeCell ref="AF146:AH146"/>
    <mergeCell ref="A146:B146"/>
    <mergeCell ref="E146:G146"/>
    <mergeCell ref="H146:J146"/>
    <mergeCell ref="K146:M146"/>
    <mergeCell ref="O146:Q146"/>
    <mergeCell ref="R146:T146"/>
    <mergeCell ref="U146:W146"/>
    <mergeCell ref="Z162:AB162"/>
    <mergeCell ref="AC162:AE162"/>
    <mergeCell ref="AF162:AH162"/>
    <mergeCell ref="A162:B162"/>
    <mergeCell ref="E162:G162"/>
    <mergeCell ref="H162:J162"/>
    <mergeCell ref="K162:M162"/>
    <mergeCell ref="O162:Q162"/>
    <mergeCell ref="R162:T162"/>
    <mergeCell ref="U162:W162"/>
    <mergeCell ref="Z178:AB178"/>
    <mergeCell ref="AC178:AE178"/>
    <mergeCell ref="AF178:AH178"/>
    <mergeCell ref="A178:B178"/>
    <mergeCell ref="E178:G178"/>
    <mergeCell ref="H178:J178"/>
    <mergeCell ref="K178:M178"/>
    <mergeCell ref="O178:Q178"/>
    <mergeCell ref="R178:T178"/>
    <mergeCell ref="U178:W178"/>
    <mergeCell ref="Z194:AB194"/>
    <mergeCell ref="AC194:AE194"/>
    <mergeCell ref="AF194:AH194"/>
    <mergeCell ref="A194:B194"/>
    <mergeCell ref="E194:G194"/>
    <mergeCell ref="H194:J194"/>
    <mergeCell ref="K194:M194"/>
    <mergeCell ref="O194:Q194"/>
    <mergeCell ref="R194:T194"/>
    <mergeCell ref="U194:W194"/>
    <mergeCell ref="Z210:AB210"/>
    <mergeCell ref="AC210:AE210"/>
    <mergeCell ref="AF210:AH210"/>
    <mergeCell ref="A210:B210"/>
    <mergeCell ref="E210:G210"/>
    <mergeCell ref="H210:J210"/>
    <mergeCell ref="K210:M210"/>
    <mergeCell ref="O210:Q210"/>
    <mergeCell ref="R210:T210"/>
    <mergeCell ref="U210:W210"/>
    <mergeCell ref="Z226:AB226"/>
    <mergeCell ref="AC226:AE226"/>
    <mergeCell ref="AF226:AH226"/>
    <mergeCell ref="A226:B226"/>
    <mergeCell ref="E226:G226"/>
    <mergeCell ref="H226:J226"/>
    <mergeCell ref="K226:M226"/>
    <mergeCell ref="O226:Q226"/>
    <mergeCell ref="R226:T226"/>
    <mergeCell ref="U226:W226"/>
    <mergeCell ref="Z242:AB242"/>
    <mergeCell ref="AC242:AE242"/>
    <mergeCell ref="AF242:AH242"/>
    <mergeCell ref="A242:B242"/>
    <mergeCell ref="E242:G242"/>
    <mergeCell ref="H242:J242"/>
    <mergeCell ref="K242:M242"/>
    <mergeCell ref="O242:Q242"/>
    <mergeCell ref="R242:T242"/>
    <mergeCell ref="U242:W242"/>
    <mergeCell ref="Z258:AB258"/>
    <mergeCell ref="AC258:AE258"/>
    <mergeCell ref="AF258:AH258"/>
    <mergeCell ref="A258:B258"/>
    <mergeCell ref="E258:G258"/>
    <mergeCell ref="H258:J258"/>
    <mergeCell ref="K258:M258"/>
    <mergeCell ref="O258:Q258"/>
    <mergeCell ref="R258:T258"/>
    <mergeCell ref="U258:W258"/>
    <mergeCell ref="Z274:AB274"/>
    <mergeCell ref="AC274:AE274"/>
    <mergeCell ref="AF274:AH274"/>
    <mergeCell ref="A274:B274"/>
    <mergeCell ref="E274:G274"/>
    <mergeCell ref="H274:J274"/>
    <mergeCell ref="K274:M274"/>
    <mergeCell ref="O274:Q274"/>
    <mergeCell ref="R274:T274"/>
    <mergeCell ref="U274:W274"/>
    <mergeCell ref="Z290:AB290"/>
    <mergeCell ref="AC290:AE290"/>
    <mergeCell ref="AF290:AH290"/>
    <mergeCell ref="A290:B290"/>
    <mergeCell ref="E290:G290"/>
    <mergeCell ref="H290:J290"/>
    <mergeCell ref="K290:M290"/>
    <mergeCell ref="O290:Q290"/>
    <mergeCell ref="R290:T290"/>
    <mergeCell ref="U290:W290"/>
    <mergeCell ref="Z306:AB306"/>
    <mergeCell ref="AC306:AE306"/>
    <mergeCell ref="AF306:AH306"/>
    <mergeCell ref="A306:B306"/>
    <mergeCell ref="E306:G306"/>
    <mergeCell ref="H306:J306"/>
    <mergeCell ref="K306:M306"/>
    <mergeCell ref="O306:Q306"/>
    <mergeCell ref="R306:T306"/>
    <mergeCell ref="U306:W306"/>
    <mergeCell ref="Z322:AB322"/>
    <mergeCell ref="AC322:AE322"/>
    <mergeCell ref="AF322:AH322"/>
    <mergeCell ref="A322:B322"/>
    <mergeCell ref="E322:G322"/>
    <mergeCell ref="H322:J322"/>
    <mergeCell ref="K322:M322"/>
    <mergeCell ref="O322:Q322"/>
    <mergeCell ref="R322:T322"/>
    <mergeCell ref="U322:W322"/>
    <mergeCell ref="Z338:AB338"/>
    <mergeCell ref="AC338:AE338"/>
    <mergeCell ref="AF338:AH338"/>
    <mergeCell ref="A338:B338"/>
    <mergeCell ref="E338:G338"/>
    <mergeCell ref="H338:J338"/>
    <mergeCell ref="K338:M338"/>
    <mergeCell ref="O338:Q338"/>
    <mergeCell ref="R338:T338"/>
    <mergeCell ref="U338:W338"/>
    <mergeCell ref="Z354:AB354"/>
    <mergeCell ref="AC354:AE354"/>
    <mergeCell ref="AF354:AH354"/>
    <mergeCell ref="A354:B354"/>
    <mergeCell ref="E354:G354"/>
    <mergeCell ref="H354:J354"/>
    <mergeCell ref="K354:M354"/>
    <mergeCell ref="O354:Q354"/>
    <mergeCell ref="R354:T354"/>
    <mergeCell ref="U354:W354"/>
    <mergeCell ref="Z370:AB370"/>
    <mergeCell ref="AC370:AE370"/>
    <mergeCell ref="AF370:AH370"/>
    <mergeCell ref="A370:B370"/>
    <mergeCell ref="E370:G370"/>
    <mergeCell ref="H370:J370"/>
    <mergeCell ref="K370:M370"/>
    <mergeCell ref="O370:Q370"/>
    <mergeCell ref="R370:T370"/>
    <mergeCell ref="U370:W370"/>
    <mergeCell ref="Z386:AB386"/>
    <mergeCell ref="AC386:AE386"/>
    <mergeCell ref="AF386:AH386"/>
    <mergeCell ref="A386:B386"/>
    <mergeCell ref="E386:G386"/>
    <mergeCell ref="H386:J386"/>
    <mergeCell ref="K386:M386"/>
    <mergeCell ref="O386:Q386"/>
    <mergeCell ref="R386:T386"/>
    <mergeCell ref="U386:W386"/>
    <mergeCell ref="Z402:AB402"/>
    <mergeCell ref="AC402:AE402"/>
    <mergeCell ref="AF402:AH402"/>
    <mergeCell ref="A402:B402"/>
    <mergeCell ref="E402:G402"/>
    <mergeCell ref="H402:J402"/>
    <mergeCell ref="K402:M402"/>
    <mergeCell ref="O402:Q402"/>
    <mergeCell ref="R402:T402"/>
    <mergeCell ref="U402:W402"/>
    <mergeCell ref="Z418:AB418"/>
    <mergeCell ref="AC418:AE418"/>
    <mergeCell ref="AF418:AH418"/>
    <mergeCell ref="A418:B418"/>
    <mergeCell ref="E418:G418"/>
    <mergeCell ref="H418:J418"/>
    <mergeCell ref="K418:M418"/>
    <mergeCell ref="O418:Q418"/>
    <mergeCell ref="R418:T418"/>
    <mergeCell ref="U418:W418"/>
    <mergeCell ref="Z434:AB434"/>
    <mergeCell ref="AC434:AE434"/>
    <mergeCell ref="AF434:AH434"/>
    <mergeCell ref="A434:B434"/>
    <mergeCell ref="E434:G434"/>
    <mergeCell ref="H434:J434"/>
    <mergeCell ref="K434:M434"/>
    <mergeCell ref="O434:Q434"/>
    <mergeCell ref="R434:T434"/>
    <mergeCell ref="U434:W434"/>
    <mergeCell ref="Z450:AB450"/>
    <mergeCell ref="AC450:AE450"/>
    <mergeCell ref="AF450:AH450"/>
    <mergeCell ref="A450:B450"/>
    <mergeCell ref="E450:G450"/>
    <mergeCell ref="H450:J450"/>
    <mergeCell ref="K450:M450"/>
    <mergeCell ref="O450:Q450"/>
    <mergeCell ref="R450:T450"/>
    <mergeCell ref="U450:W450"/>
    <mergeCell ref="Z468:AB468"/>
    <mergeCell ref="AC468:AE468"/>
    <mergeCell ref="AF468:AH468"/>
    <mergeCell ref="A468:B468"/>
    <mergeCell ref="E468:G468"/>
    <mergeCell ref="H468:J468"/>
    <mergeCell ref="K468:M468"/>
    <mergeCell ref="O468:Q468"/>
    <mergeCell ref="R468:T468"/>
    <mergeCell ref="U468:W468"/>
    <mergeCell ref="Z484:AB484"/>
    <mergeCell ref="AC484:AE484"/>
    <mergeCell ref="AF484:AH484"/>
    <mergeCell ref="A484:B484"/>
    <mergeCell ref="E484:G484"/>
    <mergeCell ref="H484:J484"/>
    <mergeCell ref="K484:M484"/>
    <mergeCell ref="O484:Q484"/>
    <mergeCell ref="R484:T484"/>
    <mergeCell ref="U484:W484"/>
    <mergeCell ref="Z500:AB500"/>
    <mergeCell ref="AC500:AE500"/>
    <mergeCell ref="AF500:AH500"/>
    <mergeCell ref="A500:B500"/>
    <mergeCell ref="E500:G500"/>
    <mergeCell ref="H500:J500"/>
    <mergeCell ref="K500:M500"/>
    <mergeCell ref="O500:Q500"/>
    <mergeCell ref="R500:T500"/>
    <mergeCell ref="U500:W500"/>
    <mergeCell ref="Z516:AB516"/>
    <mergeCell ref="AC516:AE516"/>
    <mergeCell ref="AF516:AH516"/>
    <mergeCell ref="A516:B516"/>
    <mergeCell ref="E516:G516"/>
    <mergeCell ref="H516:J516"/>
    <mergeCell ref="K516:M516"/>
    <mergeCell ref="O516:Q516"/>
    <mergeCell ref="R516:T516"/>
    <mergeCell ref="U516:W516"/>
    <mergeCell ref="Z532:AB532"/>
    <mergeCell ref="AC532:AE532"/>
    <mergeCell ref="AF532:AH532"/>
    <mergeCell ref="A532:B532"/>
    <mergeCell ref="E532:G532"/>
    <mergeCell ref="H532:J532"/>
    <mergeCell ref="K532:M532"/>
    <mergeCell ref="O532:Q532"/>
    <mergeCell ref="R532:T532"/>
    <mergeCell ref="U532:W532"/>
    <mergeCell ref="Z548:AB548"/>
    <mergeCell ref="AC548:AE548"/>
    <mergeCell ref="AF548:AH548"/>
    <mergeCell ref="A548:B548"/>
    <mergeCell ref="E548:G548"/>
    <mergeCell ref="H548:J548"/>
    <mergeCell ref="K548:M548"/>
    <mergeCell ref="O548:Q548"/>
    <mergeCell ref="R548:T548"/>
    <mergeCell ref="U548:W548"/>
    <mergeCell ref="Z564:AB564"/>
    <mergeCell ref="AC564:AE564"/>
    <mergeCell ref="AF564:AH564"/>
    <mergeCell ref="A564:B564"/>
    <mergeCell ref="E564:G564"/>
    <mergeCell ref="H564:J564"/>
    <mergeCell ref="K564:M564"/>
    <mergeCell ref="O564:Q564"/>
    <mergeCell ref="R564:T564"/>
    <mergeCell ref="U564:W564"/>
    <mergeCell ref="Z580:AB580"/>
    <mergeCell ref="AC580:AE580"/>
    <mergeCell ref="AF580:AH580"/>
    <mergeCell ref="A580:B580"/>
    <mergeCell ref="E580:G580"/>
    <mergeCell ref="H580:J580"/>
    <mergeCell ref="K580:M580"/>
    <mergeCell ref="O580:Q580"/>
    <mergeCell ref="R580:T580"/>
    <mergeCell ref="U580:W580"/>
    <mergeCell ref="Z596:AB596"/>
    <mergeCell ref="AC596:AE596"/>
    <mergeCell ref="AF596:AH596"/>
    <mergeCell ref="A596:B596"/>
    <mergeCell ref="E596:G596"/>
    <mergeCell ref="H596:J596"/>
    <mergeCell ref="K596:M596"/>
    <mergeCell ref="O596:Q596"/>
    <mergeCell ref="R596:T596"/>
    <mergeCell ref="U596:W596"/>
    <mergeCell ref="Z612:AB612"/>
    <mergeCell ref="AC612:AE612"/>
    <mergeCell ref="AF612:AH612"/>
    <mergeCell ref="A612:B612"/>
    <mergeCell ref="E612:G612"/>
    <mergeCell ref="H612:J612"/>
    <mergeCell ref="K612:M612"/>
    <mergeCell ref="O612:Q612"/>
    <mergeCell ref="R612:T612"/>
    <mergeCell ref="U612:W612"/>
    <mergeCell ref="Z628:AB628"/>
    <mergeCell ref="AC628:AE628"/>
    <mergeCell ref="AF628:AH628"/>
    <mergeCell ref="A628:B628"/>
    <mergeCell ref="E628:G628"/>
    <mergeCell ref="H628:J628"/>
    <mergeCell ref="K628:M628"/>
    <mergeCell ref="O628:Q628"/>
    <mergeCell ref="R628:T628"/>
    <mergeCell ref="U628:W628"/>
    <mergeCell ref="Z644:AB644"/>
    <mergeCell ref="AC644:AE644"/>
    <mergeCell ref="AF644:AH644"/>
    <mergeCell ref="A644:B644"/>
    <mergeCell ref="E644:G644"/>
    <mergeCell ref="H644:J644"/>
    <mergeCell ref="K644:M644"/>
    <mergeCell ref="O644:Q644"/>
    <mergeCell ref="R644:T644"/>
    <mergeCell ref="U644:W644"/>
    <mergeCell ref="Z660:AB660"/>
    <mergeCell ref="AC660:AE660"/>
    <mergeCell ref="AF660:AH660"/>
    <mergeCell ref="A660:B660"/>
    <mergeCell ref="E660:G660"/>
    <mergeCell ref="H660:J660"/>
    <mergeCell ref="K660:M660"/>
    <mergeCell ref="O660:Q660"/>
    <mergeCell ref="R660:T660"/>
    <mergeCell ref="U660:W660"/>
    <mergeCell ref="Z676:AB676"/>
    <mergeCell ref="AC676:AE676"/>
    <mergeCell ref="AF676:AH676"/>
    <mergeCell ref="A676:B676"/>
    <mergeCell ref="E676:G676"/>
    <mergeCell ref="H676:J676"/>
    <mergeCell ref="K676:M676"/>
    <mergeCell ref="O676:Q676"/>
    <mergeCell ref="R676:T676"/>
    <mergeCell ref="U676:W676"/>
    <mergeCell ref="Z692:AB692"/>
    <mergeCell ref="AC692:AE692"/>
    <mergeCell ref="AF692:AH692"/>
    <mergeCell ref="A692:B692"/>
    <mergeCell ref="E692:G692"/>
    <mergeCell ref="H692:J692"/>
    <mergeCell ref="K692:M692"/>
    <mergeCell ref="O692:Q692"/>
    <mergeCell ref="R692:T692"/>
    <mergeCell ref="U692:W692"/>
    <mergeCell ref="Z708:AB708"/>
    <mergeCell ref="AC708:AE708"/>
    <mergeCell ref="AF708:AH708"/>
    <mergeCell ref="A708:B708"/>
    <mergeCell ref="E708:G708"/>
    <mergeCell ref="H708:J708"/>
    <mergeCell ref="K708:M708"/>
    <mergeCell ref="O708:Q708"/>
    <mergeCell ref="R708:T708"/>
    <mergeCell ref="U708:W708"/>
    <mergeCell ref="Z724:AB724"/>
    <mergeCell ref="AC724:AE724"/>
    <mergeCell ref="AF724:AH724"/>
    <mergeCell ref="A724:B724"/>
    <mergeCell ref="E724:G724"/>
    <mergeCell ref="H724:J724"/>
    <mergeCell ref="K724:M724"/>
    <mergeCell ref="O724:Q724"/>
    <mergeCell ref="R724:T724"/>
    <mergeCell ref="U724:W724"/>
    <mergeCell ref="Z740:AB740"/>
    <mergeCell ref="AC740:AE740"/>
    <mergeCell ref="AF740:AH740"/>
    <mergeCell ref="A740:B740"/>
    <mergeCell ref="E740:G740"/>
    <mergeCell ref="H740:J740"/>
    <mergeCell ref="K740:M740"/>
    <mergeCell ref="O740:Q740"/>
    <mergeCell ref="R740:T740"/>
    <mergeCell ref="U740:W740"/>
    <mergeCell ref="Z756:AB756"/>
    <mergeCell ref="AC756:AE756"/>
    <mergeCell ref="AF756:AH756"/>
    <mergeCell ref="A756:B756"/>
    <mergeCell ref="E756:G756"/>
    <mergeCell ref="H756:J756"/>
    <mergeCell ref="K756:M756"/>
    <mergeCell ref="O756:Q756"/>
    <mergeCell ref="R756:T756"/>
    <mergeCell ref="U756:W756"/>
    <mergeCell ref="Z772:AB772"/>
    <mergeCell ref="AC772:AE772"/>
    <mergeCell ref="AF772:AH772"/>
    <mergeCell ref="A772:B772"/>
    <mergeCell ref="E772:G772"/>
    <mergeCell ref="H772:J772"/>
    <mergeCell ref="K772:M772"/>
    <mergeCell ref="O772:Q772"/>
    <mergeCell ref="R772:T772"/>
    <mergeCell ref="U772:W772"/>
    <mergeCell ref="Z788:AB788"/>
    <mergeCell ref="AC788:AE788"/>
    <mergeCell ref="AF788:AH788"/>
    <mergeCell ref="A788:B788"/>
    <mergeCell ref="E788:G788"/>
    <mergeCell ref="H788:J788"/>
    <mergeCell ref="K788:M788"/>
    <mergeCell ref="O788:Q788"/>
    <mergeCell ref="R788:T788"/>
    <mergeCell ref="U788:W788"/>
    <mergeCell ref="Z804:AB804"/>
    <mergeCell ref="AC804:AE804"/>
    <mergeCell ref="AF804:AH804"/>
    <mergeCell ref="A804:B804"/>
    <mergeCell ref="E804:G804"/>
    <mergeCell ref="H804:J804"/>
    <mergeCell ref="K804:M804"/>
    <mergeCell ref="O804:Q804"/>
    <mergeCell ref="R804:T804"/>
    <mergeCell ref="U804:W804"/>
    <mergeCell ref="Z820:AB820"/>
    <mergeCell ref="AC820:AE820"/>
    <mergeCell ref="AF820:AH820"/>
    <mergeCell ref="A820:B820"/>
    <mergeCell ref="E820:G820"/>
    <mergeCell ref="H820:J820"/>
    <mergeCell ref="K820:M820"/>
    <mergeCell ref="O820:Q820"/>
    <mergeCell ref="R820:T820"/>
    <mergeCell ref="U820:W820"/>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75"/>
    <col customWidth="1" min="2" max="2" width="10.63"/>
    <col customWidth="1" min="3" max="3" width="32.38"/>
    <col customWidth="1" min="4" max="4" width="21.75"/>
    <col customWidth="1" min="5" max="5" width="37.5"/>
    <col customWidth="1" min="6" max="7" width="8.75"/>
    <col customWidth="1" min="8" max="26" width="8.63"/>
  </cols>
  <sheetData>
    <row r="1" ht="12.75" customHeight="1">
      <c r="A1" s="65"/>
      <c r="B1" s="65"/>
      <c r="C1" s="1" t="s">
        <v>150</v>
      </c>
      <c r="D1" s="32"/>
      <c r="E1" s="32"/>
      <c r="F1" s="32"/>
      <c r="G1" s="32"/>
      <c r="H1" s="32"/>
      <c r="I1" s="32"/>
      <c r="J1" s="32"/>
      <c r="K1" s="32"/>
      <c r="L1" s="32"/>
      <c r="M1" s="32"/>
      <c r="N1" s="32"/>
      <c r="O1" s="32"/>
      <c r="P1" s="32"/>
      <c r="Q1" s="32"/>
      <c r="R1" s="32"/>
      <c r="S1" s="32"/>
      <c r="T1" s="32"/>
      <c r="U1" s="32"/>
      <c r="V1" s="32"/>
      <c r="W1" s="32"/>
      <c r="X1" s="32"/>
      <c r="Y1" s="32"/>
      <c r="Z1" s="32"/>
    </row>
    <row r="2" ht="12.75" customHeight="1">
      <c r="A2" s="12">
        <v>2020.0</v>
      </c>
      <c r="B2" s="32" t="s">
        <v>151</v>
      </c>
      <c r="C2" s="12">
        <v>76.76075806</v>
      </c>
      <c r="D2" s="32"/>
      <c r="E2" s="32"/>
      <c r="F2" s="32"/>
      <c r="G2" s="32"/>
      <c r="H2" s="32"/>
      <c r="I2" s="32"/>
      <c r="J2" s="32"/>
      <c r="K2" s="32"/>
      <c r="L2" s="32"/>
      <c r="M2" s="32"/>
      <c r="N2" s="32"/>
      <c r="O2" s="32"/>
      <c r="P2" s="32"/>
      <c r="Q2" s="32"/>
      <c r="R2" s="32"/>
      <c r="S2" s="32"/>
      <c r="T2" s="32"/>
      <c r="U2" s="32"/>
      <c r="V2" s="32"/>
      <c r="W2" s="32"/>
      <c r="X2" s="32"/>
      <c r="Y2" s="32"/>
      <c r="Z2" s="32"/>
    </row>
    <row r="3" ht="12.75" customHeight="1">
      <c r="A3" s="12">
        <v>2020.0</v>
      </c>
      <c r="B3" s="32" t="s">
        <v>152</v>
      </c>
      <c r="C3" s="12">
        <v>80.79235172</v>
      </c>
      <c r="D3" s="32"/>
      <c r="E3" s="32"/>
      <c r="F3" s="32"/>
      <c r="G3" s="32"/>
      <c r="H3" s="32"/>
      <c r="I3" s="32"/>
      <c r="J3" s="32"/>
      <c r="K3" s="32"/>
      <c r="L3" s="32"/>
      <c r="M3" s="32"/>
      <c r="N3" s="32"/>
      <c r="O3" s="32"/>
      <c r="P3" s="32"/>
      <c r="Q3" s="32"/>
      <c r="R3" s="32"/>
      <c r="S3" s="32"/>
      <c r="T3" s="32"/>
      <c r="U3" s="32"/>
      <c r="V3" s="32"/>
      <c r="W3" s="32"/>
      <c r="X3" s="32"/>
      <c r="Y3" s="32"/>
      <c r="Z3" s="32"/>
    </row>
    <row r="4" ht="12.75" customHeight="1">
      <c r="A4" s="12">
        <v>2020.0</v>
      </c>
      <c r="B4" s="32" t="s">
        <v>153</v>
      </c>
      <c r="C4" s="12">
        <v>70.91000323</v>
      </c>
      <c r="D4" s="32"/>
      <c r="E4" s="32"/>
      <c r="F4" s="32"/>
      <c r="G4" s="32"/>
      <c r="H4" s="32"/>
      <c r="I4" s="32"/>
      <c r="J4" s="32"/>
      <c r="K4" s="32"/>
      <c r="L4" s="32"/>
      <c r="M4" s="32"/>
      <c r="N4" s="32"/>
      <c r="O4" s="32"/>
      <c r="P4" s="32"/>
      <c r="Q4" s="32"/>
      <c r="R4" s="32"/>
      <c r="S4" s="32"/>
      <c r="T4" s="32"/>
      <c r="U4" s="32"/>
      <c r="V4" s="32"/>
      <c r="W4" s="32"/>
      <c r="X4" s="32"/>
      <c r="Y4" s="32"/>
      <c r="Z4" s="32"/>
    </row>
    <row r="5" ht="12.75" customHeight="1">
      <c r="A5" s="12">
        <v>2020.0</v>
      </c>
      <c r="B5" s="32" t="s">
        <v>154</v>
      </c>
      <c r="C5" s="12">
        <v>71.00318966</v>
      </c>
      <c r="D5" s="32"/>
      <c r="E5" s="32"/>
      <c r="F5" s="32"/>
      <c r="G5" s="32"/>
      <c r="H5" s="32"/>
      <c r="I5" s="32"/>
      <c r="J5" s="32"/>
      <c r="K5" s="32"/>
      <c r="L5" s="32"/>
      <c r="M5" s="32"/>
      <c r="N5" s="32"/>
      <c r="O5" s="32"/>
      <c r="P5" s="32"/>
      <c r="Q5" s="32"/>
      <c r="R5" s="32"/>
      <c r="S5" s="32"/>
      <c r="T5" s="32"/>
      <c r="U5" s="32"/>
      <c r="V5" s="32"/>
      <c r="W5" s="32"/>
      <c r="X5" s="32"/>
      <c r="Y5" s="32"/>
      <c r="Z5" s="32"/>
    </row>
    <row r="6" ht="12.75" customHeight="1">
      <c r="A6" s="12">
        <v>2020.0</v>
      </c>
      <c r="B6" s="32" t="s">
        <v>155</v>
      </c>
      <c r="C6" s="12">
        <v>67.37256129</v>
      </c>
      <c r="D6" s="32"/>
      <c r="E6" s="32"/>
      <c r="F6" s="32"/>
      <c r="G6" s="32"/>
      <c r="H6" s="32"/>
      <c r="I6" s="32"/>
      <c r="J6" s="32"/>
      <c r="K6" s="32"/>
      <c r="L6" s="32"/>
      <c r="M6" s="32"/>
      <c r="N6" s="32"/>
      <c r="O6" s="32"/>
      <c r="P6" s="32"/>
      <c r="Q6" s="32"/>
      <c r="R6" s="32"/>
      <c r="S6" s="32"/>
      <c r="T6" s="32"/>
      <c r="U6" s="32"/>
      <c r="V6" s="32"/>
      <c r="W6" s="32"/>
      <c r="X6" s="32"/>
      <c r="Y6" s="32"/>
      <c r="Z6" s="32"/>
    </row>
    <row r="7" ht="12.75" customHeight="1">
      <c r="A7" s="12">
        <v>2020.0</v>
      </c>
      <c r="B7" s="32" t="s">
        <v>156</v>
      </c>
      <c r="C7" s="12">
        <v>54.65197667</v>
      </c>
      <c r="D7" s="32"/>
      <c r="E7" s="32"/>
      <c r="F7" s="32"/>
      <c r="G7" s="32"/>
      <c r="H7" s="32"/>
      <c r="I7" s="32"/>
      <c r="J7" s="32"/>
      <c r="K7" s="32"/>
      <c r="L7" s="32"/>
      <c r="M7" s="32"/>
      <c r="N7" s="32"/>
      <c r="O7" s="32"/>
      <c r="P7" s="32"/>
      <c r="Q7" s="32"/>
      <c r="R7" s="32"/>
      <c r="S7" s="32"/>
      <c r="T7" s="32"/>
      <c r="U7" s="32"/>
      <c r="V7" s="32"/>
      <c r="W7" s="32"/>
      <c r="X7" s="32"/>
      <c r="Y7" s="32"/>
      <c r="Z7" s="32"/>
    </row>
    <row r="8" ht="12.75" customHeight="1">
      <c r="A8" s="12">
        <v>2020.0</v>
      </c>
      <c r="B8" s="32" t="s">
        <v>157</v>
      </c>
      <c r="C8" s="12">
        <v>56.78473667</v>
      </c>
      <c r="D8" s="32"/>
      <c r="E8" s="32"/>
      <c r="F8" s="32"/>
      <c r="G8" s="32"/>
      <c r="H8" s="32"/>
      <c r="I8" s="32"/>
      <c r="J8" s="32"/>
      <c r="K8" s="32"/>
      <c r="L8" s="32"/>
      <c r="M8" s="32"/>
      <c r="N8" s="32"/>
      <c r="O8" s="32"/>
      <c r="P8" s="32"/>
      <c r="Q8" s="32"/>
      <c r="R8" s="32"/>
      <c r="S8" s="32"/>
      <c r="T8" s="32"/>
      <c r="U8" s="32"/>
      <c r="V8" s="32"/>
      <c r="W8" s="32"/>
      <c r="X8" s="32"/>
      <c r="Y8" s="32"/>
      <c r="Z8" s="32"/>
    </row>
    <row r="9" ht="12.75" customHeight="1">
      <c r="A9" s="12">
        <v>2020.0</v>
      </c>
      <c r="B9" s="32" t="s">
        <v>158</v>
      </c>
      <c r="C9" s="12">
        <v>63.65792258</v>
      </c>
      <c r="D9" s="32"/>
      <c r="E9" s="32"/>
      <c r="F9" s="32"/>
      <c r="G9" s="32"/>
      <c r="H9" s="32"/>
      <c r="I9" s="32"/>
      <c r="J9" s="32"/>
      <c r="K9" s="32"/>
      <c r="L9" s="32"/>
      <c r="M9" s="32"/>
      <c r="N9" s="32"/>
      <c r="O9" s="32"/>
      <c r="P9" s="32"/>
      <c r="Q9" s="32"/>
      <c r="R9" s="32"/>
      <c r="S9" s="32"/>
      <c r="T9" s="32"/>
      <c r="U9" s="32"/>
      <c r="V9" s="32"/>
      <c r="W9" s="32"/>
      <c r="X9" s="32"/>
      <c r="Y9" s="32"/>
      <c r="Z9" s="32"/>
    </row>
    <row r="10" ht="12.75" customHeight="1">
      <c r="A10" s="12">
        <v>2020.0</v>
      </c>
      <c r="B10" s="32" t="s">
        <v>159</v>
      </c>
      <c r="C10" s="12">
        <v>66.33731</v>
      </c>
      <c r="D10" s="32"/>
      <c r="E10" s="32"/>
      <c r="F10" s="32"/>
      <c r="G10" s="32"/>
      <c r="H10" s="32"/>
      <c r="I10" s="32"/>
      <c r="J10" s="32"/>
      <c r="K10" s="32"/>
      <c r="L10" s="32"/>
      <c r="M10" s="32"/>
      <c r="N10" s="32"/>
      <c r="O10" s="32"/>
      <c r="P10" s="32"/>
      <c r="Q10" s="32"/>
      <c r="R10" s="32"/>
      <c r="S10" s="32"/>
      <c r="T10" s="32"/>
      <c r="U10" s="32"/>
      <c r="V10" s="32"/>
      <c r="W10" s="32"/>
      <c r="X10" s="32"/>
      <c r="Y10" s="32"/>
      <c r="Z10" s="32"/>
    </row>
    <row r="11" ht="12.75" customHeight="1">
      <c r="A11" s="12">
        <v>2020.0</v>
      </c>
      <c r="B11" s="32" t="s">
        <v>160</v>
      </c>
      <c r="C11" s="12">
        <v>64.83562258</v>
      </c>
      <c r="D11" s="32"/>
      <c r="E11" s="32"/>
      <c r="F11" s="32"/>
      <c r="G11" s="32"/>
      <c r="H11" s="32"/>
      <c r="I11" s="32"/>
      <c r="J11" s="32"/>
      <c r="K11" s="32"/>
      <c r="L11" s="32"/>
      <c r="M11" s="32"/>
      <c r="N11" s="32"/>
      <c r="O11" s="32"/>
      <c r="P11" s="32"/>
      <c r="Q11" s="32"/>
      <c r="R11" s="32"/>
      <c r="S11" s="32"/>
      <c r="T11" s="32"/>
      <c r="U11" s="32"/>
      <c r="V11" s="32"/>
      <c r="W11" s="32"/>
      <c r="X11" s="32"/>
      <c r="Y11" s="32"/>
      <c r="Z11" s="32"/>
    </row>
    <row r="12" ht="12.75" customHeight="1">
      <c r="A12" s="12">
        <v>2020.0</v>
      </c>
      <c r="B12" s="32" t="s">
        <v>161</v>
      </c>
      <c r="C12" s="12">
        <v>81.88174667</v>
      </c>
      <c r="D12" s="32"/>
      <c r="E12" s="32"/>
      <c r="F12" s="32"/>
      <c r="G12" s="32"/>
      <c r="H12" s="32"/>
      <c r="I12" s="32"/>
      <c r="J12" s="32"/>
      <c r="K12" s="32"/>
      <c r="L12" s="32"/>
      <c r="M12" s="32"/>
      <c r="N12" s="32"/>
      <c r="O12" s="32"/>
      <c r="P12" s="32"/>
      <c r="Q12" s="32"/>
      <c r="R12" s="32"/>
      <c r="S12" s="32"/>
      <c r="T12" s="32"/>
      <c r="U12" s="32"/>
      <c r="V12" s="32"/>
      <c r="W12" s="32"/>
      <c r="X12" s="32"/>
      <c r="Y12" s="32"/>
      <c r="Z12" s="32"/>
    </row>
    <row r="13" ht="12.75" customHeight="1">
      <c r="A13" s="12">
        <v>2020.0</v>
      </c>
      <c r="B13" s="32" t="s">
        <v>162</v>
      </c>
      <c r="C13" s="12">
        <v>90.01794839</v>
      </c>
      <c r="D13" s="32"/>
      <c r="E13" s="32"/>
      <c r="F13" s="32"/>
      <c r="G13" s="32"/>
      <c r="H13" s="32"/>
      <c r="I13" s="32"/>
      <c r="J13" s="32"/>
      <c r="K13" s="32"/>
      <c r="L13" s="32"/>
      <c r="M13" s="32"/>
      <c r="N13" s="32"/>
      <c r="O13" s="32"/>
      <c r="P13" s="32"/>
      <c r="Q13" s="32"/>
      <c r="R13" s="32"/>
      <c r="S13" s="32"/>
      <c r="T13" s="32"/>
      <c r="U13" s="32"/>
      <c r="V13" s="32"/>
      <c r="W13" s="32"/>
      <c r="X13" s="32"/>
      <c r="Y13" s="32"/>
      <c r="Z13" s="32"/>
    </row>
    <row r="14" ht="12.75" customHeight="1">
      <c r="A14" s="12">
        <v>2021.0</v>
      </c>
      <c r="B14" s="32" t="s">
        <v>151</v>
      </c>
      <c r="C14" s="12">
        <v>109.6285484</v>
      </c>
      <c r="D14" s="32"/>
      <c r="E14" s="32"/>
      <c r="F14" s="32"/>
      <c r="G14" s="32"/>
      <c r="H14" s="32"/>
      <c r="I14" s="32"/>
      <c r="J14" s="32"/>
      <c r="K14" s="32"/>
      <c r="L14" s="32"/>
      <c r="M14" s="32"/>
      <c r="N14" s="32"/>
      <c r="O14" s="32"/>
      <c r="P14" s="32"/>
      <c r="Q14" s="32"/>
      <c r="R14" s="32"/>
      <c r="S14" s="32"/>
      <c r="T14" s="32"/>
      <c r="U14" s="32"/>
      <c r="V14" s="32"/>
      <c r="W14" s="32"/>
      <c r="X14" s="32"/>
      <c r="Y14" s="32"/>
      <c r="Z14" s="32"/>
    </row>
    <row r="15" ht="12.75" customHeight="1">
      <c r="A15" s="12">
        <v>2021.0</v>
      </c>
      <c r="B15" s="32" t="s">
        <v>152</v>
      </c>
      <c r="C15" s="12">
        <v>120.6608571</v>
      </c>
      <c r="D15" s="32"/>
      <c r="E15" s="32"/>
      <c r="F15" s="32"/>
      <c r="G15" s="32"/>
      <c r="H15" s="32"/>
      <c r="I15" s="32"/>
      <c r="J15" s="32"/>
      <c r="K15" s="32"/>
      <c r="L15" s="32"/>
      <c r="M15" s="32"/>
      <c r="N15" s="32"/>
      <c r="O15" s="32"/>
      <c r="P15" s="32"/>
      <c r="Q15" s="32"/>
      <c r="R15" s="32"/>
      <c r="S15" s="32"/>
      <c r="T15" s="32"/>
      <c r="U15" s="32"/>
      <c r="V15" s="32"/>
      <c r="W15" s="32"/>
      <c r="X15" s="32"/>
      <c r="Y15" s="32"/>
      <c r="Z15" s="32"/>
    </row>
    <row r="16" ht="12.75" customHeight="1">
      <c r="A16" s="12">
        <v>2021.0</v>
      </c>
      <c r="B16" s="32" t="s">
        <v>153</v>
      </c>
      <c r="C16" s="12">
        <v>132.0726774</v>
      </c>
      <c r="D16" s="32"/>
      <c r="E16" s="32"/>
      <c r="F16" s="32"/>
      <c r="G16" s="32"/>
      <c r="H16" s="32"/>
      <c r="I16" s="32"/>
      <c r="J16" s="32"/>
      <c r="K16" s="32"/>
      <c r="L16" s="32"/>
      <c r="M16" s="32"/>
      <c r="N16" s="32"/>
      <c r="O16" s="32"/>
      <c r="P16" s="32"/>
      <c r="Q16" s="32"/>
      <c r="R16" s="32"/>
      <c r="S16" s="32"/>
      <c r="T16" s="32"/>
      <c r="U16" s="32"/>
      <c r="V16" s="32"/>
      <c r="W16" s="32"/>
      <c r="X16" s="32"/>
      <c r="Y16" s="32"/>
      <c r="Z16" s="32"/>
    </row>
    <row r="17" ht="12.75" customHeight="1">
      <c r="A17" s="12">
        <v>2021.0</v>
      </c>
      <c r="B17" s="32" t="s">
        <v>154</v>
      </c>
      <c r="C17" s="12">
        <v>132.0629</v>
      </c>
      <c r="D17" s="32"/>
      <c r="E17" s="32"/>
      <c r="F17" s="32"/>
      <c r="G17" s="32"/>
      <c r="H17" s="32"/>
      <c r="I17" s="32"/>
      <c r="J17" s="32"/>
      <c r="K17" s="32"/>
      <c r="L17" s="32"/>
      <c r="M17" s="32"/>
      <c r="N17" s="32"/>
      <c r="O17" s="32"/>
      <c r="P17" s="32"/>
      <c r="Q17" s="32"/>
      <c r="R17" s="32"/>
      <c r="S17" s="32"/>
      <c r="T17" s="32"/>
      <c r="U17" s="32"/>
      <c r="V17" s="32"/>
      <c r="W17" s="32"/>
      <c r="X17" s="32"/>
      <c r="Y17" s="32"/>
      <c r="Z17" s="32"/>
    </row>
    <row r="18" ht="12.75" customHeight="1">
      <c r="A18" s="32"/>
      <c r="B18" s="32"/>
      <c r="C18" s="12"/>
      <c r="D18" s="32"/>
      <c r="E18" s="32"/>
      <c r="F18" s="32"/>
      <c r="G18" s="32"/>
      <c r="H18" s="32"/>
      <c r="I18" s="32"/>
      <c r="J18" s="32"/>
      <c r="K18" s="32"/>
      <c r="L18" s="32"/>
      <c r="M18" s="32"/>
      <c r="N18" s="32"/>
      <c r="O18" s="32"/>
      <c r="P18" s="32"/>
      <c r="Q18" s="32"/>
      <c r="R18" s="32"/>
      <c r="S18" s="32"/>
      <c r="T18" s="32"/>
      <c r="U18" s="32"/>
      <c r="V18" s="32"/>
      <c r="W18" s="32"/>
      <c r="X18" s="32"/>
      <c r="Y18" s="32"/>
      <c r="Z18" s="32"/>
    </row>
    <row r="19" ht="12.75" customHeight="1">
      <c r="A19" s="32"/>
      <c r="B19" s="32"/>
      <c r="C19" s="12"/>
      <c r="D19" s="32"/>
      <c r="E19" s="32"/>
      <c r="F19" s="32"/>
      <c r="G19" s="32"/>
      <c r="H19" s="32"/>
      <c r="I19" s="32"/>
      <c r="J19" s="32"/>
      <c r="K19" s="32"/>
      <c r="L19" s="32"/>
      <c r="M19" s="32"/>
      <c r="N19" s="32"/>
      <c r="O19" s="32"/>
      <c r="P19" s="32"/>
      <c r="Q19" s="32"/>
      <c r="R19" s="32"/>
      <c r="S19" s="32"/>
      <c r="T19" s="32"/>
      <c r="U19" s="32"/>
      <c r="V19" s="32"/>
      <c r="W19" s="32"/>
      <c r="X19" s="32"/>
      <c r="Y19" s="32"/>
      <c r="Z19" s="32"/>
    </row>
    <row r="20" ht="12.75" customHeight="1">
      <c r="A20" s="32"/>
      <c r="B20" s="32"/>
      <c r="C20" s="12"/>
      <c r="D20" s="32"/>
      <c r="E20" s="32"/>
      <c r="F20" s="32"/>
      <c r="G20" s="32"/>
      <c r="H20" s="32"/>
      <c r="I20" s="32"/>
      <c r="J20" s="32"/>
      <c r="K20" s="32"/>
      <c r="L20" s="32"/>
      <c r="M20" s="32"/>
      <c r="N20" s="32"/>
      <c r="O20" s="32"/>
      <c r="P20" s="32"/>
      <c r="Q20" s="32"/>
      <c r="R20" s="32"/>
      <c r="S20" s="32"/>
      <c r="T20" s="32"/>
      <c r="U20" s="32"/>
      <c r="V20" s="32"/>
      <c r="W20" s="32"/>
      <c r="X20" s="32"/>
      <c r="Y20" s="32"/>
      <c r="Z20" s="32"/>
    </row>
    <row r="21" ht="12.75" customHeight="1">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row>
    <row r="22" ht="12.75" customHeight="1">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row>
    <row r="23" ht="12.75" customHeight="1">
      <c r="A23" s="32"/>
      <c r="B23" s="32"/>
      <c r="C23" s="32"/>
      <c r="D23" s="29" t="s">
        <v>93</v>
      </c>
      <c r="E23" s="29" t="s">
        <v>94</v>
      </c>
      <c r="H23" s="32"/>
      <c r="I23" s="32"/>
      <c r="J23" s="32"/>
      <c r="K23" s="32"/>
      <c r="L23" s="32"/>
      <c r="M23" s="32"/>
      <c r="N23" s="32"/>
      <c r="O23" s="32"/>
      <c r="P23" s="32"/>
      <c r="Q23" s="32"/>
      <c r="R23" s="32"/>
      <c r="S23" s="32"/>
      <c r="T23" s="32"/>
      <c r="U23" s="32"/>
      <c r="V23" s="32"/>
      <c r="W23" s="32"/>
      <c r="X23" s="32"/>
      <c r="Y23" s="32"/>
      <c r="Z23" s="32"/>
    </row>
    <row r="24" ht="12.75" customHeight="1">
      <c r="A24" s="32"/>
      <c r="B24" s="32"/>
      <c r="C24" s="32"/>
      <c r="D24" s="30" t="s">
        <v>163</v>
      </c>
      <c r="E24" s="66" t="s">
        <v>164</v>
      </c>
      <c r="F24" s="32"/>
      <c r="G24" s="32"/>
      <c r="H24" s="32"/>
      <c r="I24" s="32"/>
      <c r="J24" s="32"/>
      <c r="K24" s="32"/>
      <c r="L24" s="32"/>
      <c r="M24" s="32"/>
      <c r="N24" s="32"/>
      <c r="O24" s="32"/>
      <c r="P24" s="32"/>
      <c r="Q24" s="32"/>
      <c r="R24" s="32"/>
      <c r="S24" s="32"/>
      <c r="T24" s="32"/>
      <c r="U24" s="32"/>
      <c r="V24" s="32"/>
      <c r="W24" s="32"/>
      <c r="X24" s="32"/>
      <c r="Y24" s="32"/>
      <c r="Z24" s="32"/>
    </row>
    <row r="25" ht="12.75" customHeight="1">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row>
    <row r="26" ht="12.75" customHeight="1">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row>
    <row r="27" ht="12.75" customHeight="1">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row>
    <row r="28" ht="12.75" customHeight="1">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row>
    <row r="29" ht="12.75" customHeight="1">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row>
    <row r="30" ht="12.75" customHeight="1">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row>
    <row r="31" ht="12.75" customHeight="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row>
    <row r="32" ht="12.75" customHeight="1">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row>
    <row r="33" ht="12.75" customHeight="1">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row>
    <row r="34" ht="12.75" customHeight="1">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row>
    <row r="35" ht="12.75" customHeight="1">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row>
    <row r="36" ht="12.75" customHeight="1">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row>
    <row r="37" ht="12.75" customHeight="1">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row>
    <row r="38" ht="12.75" customHeight="1">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ht="12.75" customHeight="1">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ht="12.75" customHeight="1">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ht="12.75" customHeight="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ht="12.75" customHeight="1">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ht="12.75" customHeight="1">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ht="12.75" customHeight="1">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ht="12.75" customHeight="1">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ht="12.75" customHeight="1">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ht="12.75" customHeight="1">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ht="12.75" customHeight="1">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ht="12.75" customHeight="1">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ht="12.75" customHeight="1">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ht="12.75" customHeight="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ht="12.75" customHeight="1">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ht="12.75" customHeight="1">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ht="12.75" customHeight="1">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ht="12.75" customHeight="1">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ht="12.75" customHeight="1">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ht="12.75" customHeight="1">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ht="12.75" customHeight="1">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ht="12.75" customHeight="1">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ht="12.75" customHeight="1">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ht="12.75" customHeight="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ht="12.75" customHeight="1">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ht="12.75" customHeight="1">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ht="12.75" customHeight="1">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ht="12.75" customHeight="1">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ht="12.75" customHeight="1">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ht="12.75" customHeight="1">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ht="12.75" customHeight="1">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ht="12.75" customHeight="1">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ht="12.75" customHeight="1">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ht="12.75" customHeight="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ht="12.75" customHeight="1">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ht="12.75" customHeight="1">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ht="12.75" customHeight="1">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ht="12.75" customHeight="1">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ht="12.75" customHeight="1">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ht="12.75" customHeight="1">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ht="12.75" customHeight="1">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ht="12.75" customHeight="1">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ht="12.75" customHeight="1">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ht="12.75" customHeight="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ht="12.75" customHeight="1">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ht="12.75" customHeight="1">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ht="12.75" customHeight="1">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ht="12.75" customHeight="1">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ht="12.75" customHeight="1">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ht="12.75" customHeight="1">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ht="12.75" customHeight="1">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ht="12.75" customHeight="1">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ht="12.75" customHeight="1">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ht="12.75" customHeight="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ht="12.75" customHeight="1">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ht="12.75" customHeight="1">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ht="12.75" customHeight="1">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ht="12.75" customHeight="1">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ht="12.75" customHeight="1">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ht="12.75" customHeight="1">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ht="12.75" customHeight="1">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ht="12.75" customHeight="1">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ht="12.7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ht="12.7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ht="12.7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ht="12.7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ht="12.7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ht="12.7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ht="12.7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ht="12.7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ht="12.7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ht="12.7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ht="12.7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ht="12.7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ht="12.7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ht="12.7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ht="12.7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ht="12.7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ht="12.7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ht="12.7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ht="12.7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ht="12.7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ht="12.7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ht="12.7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ht="12.7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ht="12.7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ht="12.7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ht="12.7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ht="12.7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ht="12.7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ht="12.7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ht="12.7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ht="12.7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ht="12.7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ht="12.7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ht="12.7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ht="12.7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ht="12.7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ht="12.7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ht="12.7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ht="12.7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ht="12.7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ht="12.7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ht="12.7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ht="12.7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ht="12.7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ht="12.7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ht="12.7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ht="12.7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ht="12.7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ht="12.7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ht="12.7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ht="12.7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ht="12.7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ht="12.7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ht="12.7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ht="12.7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ht="12.7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ht="12.7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ht="12.7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ht="12.7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ht="12.7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ht="12.7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ht="12.7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ht="12.7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ht="12.7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ht="12.7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ht="12.7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ht="12.7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ht="12.7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ht="12.7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ht="12.7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ht="12.7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ht="12.7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ht="12.7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ht="12.7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ht="12.7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ht="12.7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ht="12.7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ht="12.7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ht="12.7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ht="12.7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ht="12.7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ht="12.7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ht="12.7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ht="12.7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ht="12.7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ht="12.7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ht="12.7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ht="12.7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ht="12.7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ht="12.7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ht="12.7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ht="12.7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ht="12.7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ht="12.7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ht="12.7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ht="12.7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ht="12.7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ht="12.7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ht="12.7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ht="12.7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ht="12.7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ht="12.7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ht="12.7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ht="12.7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ht="12.7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ht="12.7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ht="12.7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ht="12.7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ht="12.7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ht="12.7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ht="12.7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ht="12.7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ht="12.7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ht="12.7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ht="12.7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ht="12.7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ht="12.7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ht="12.7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ht="12.7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ht="12.7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ht="12.7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ht="12.7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ht="12.7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ht="12.7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ht="12.7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ht="12.7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ht="12.7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ht="12.7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ht="12.7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ht="12.7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ht="12.7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ht="12.7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ht="12.75"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ht="12.75"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ht="12.75"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ht="12.75"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ht="12.75"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ht="12.75"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ht="12.75"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ht="12.75"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ht="12.75"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ht="12.75"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ht="12.75"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ht="12.75"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ht="12.75"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ht="12.75"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ht="12.75"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ht="12.75"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ht="12.75"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ht="12.75"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ht="12.75"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ht="12.75" customHeight="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ht="12.75" customHeight="1">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ht="12.75" customHeight="1">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ht="12.75" customHeight="1">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ht="12.75" customHeight="1">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ht="12.75" customHeight="1">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ht="12.75" customHeight="1">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ht="12.75" customHeight="1">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ht="12.75" customHeight="1">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ht="12.75" customHeight="1">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ht="12.75" customHeight="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ht="12.75" customHeight="1">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ht="12.75" customHeight="1">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ht="12.75" customHeight="1">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ht="12.75" customHeight="1">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ht="12.75" customHeight="1">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ht="12.75" customHeight="1">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ht="12.75" customHeight="1">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ht="12.75" customHeight="1">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ht="12.75" customHeight="1">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ht="12.75" customHeight="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ht="12.75" customHeight="1">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ht="12.75" customHeight="1">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ht="12.75" customHeight="1">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ht="12.75" customHeight="1">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ht="12.75" customHeight="1">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ht="12.75" customHeight="1">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ht="12.75" customHeight="1">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ht="12.75" customHeight="1">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ht="12.75" customHeight="1">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ht="12.75" customHeight="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ht="12.75" customHeight="1">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ht="12.75" customHeight="1">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ht="12.75" customHeight="1">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ht="12.75" customHeight="1">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ht="12.75" customHeight="1">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ht="12.75" customHeight="1">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ht="12.75" customHeight="1">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ht="12.75" customHeight="1">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ht="12.75" customHeight="1">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ht="12.75" customHeight="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ht="12.75" customHeight="1">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ht="12.75" customHeight="1">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ht="12.75" customHeight="1">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ht="12.75" customHeight="1">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ht="12.75" customHeight="1">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ht="12.75" customHeight="1">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ht="12.75" customHeight="1">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ht="12.75" customHeight="1">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ht="12.75" customHeight="1">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ht="12.75" customHeight="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ht="12.75" customHeight="1">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ht="12.75" customHeight="1">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ht="12.75" customHeight="1">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ht="12.75" customHeight="1">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ht="12.75" customHeight="1">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ht="12.75" customHeight="1">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ht="12.75" customHeight="1">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ht="12.75" customHeight="1">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ht="12.75" customHeight="1">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ht="12.75" customHeight="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ht="12.75" customHeight="1">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ht="12.75" customHeight="1">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ht="12.75" customHeight="1">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ht="12.75" customHeight="1">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ht="12.75" customHeight="1">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ht="12.75" customHeight="1">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ht="12.75" customHeight="1">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ht="12.75" customHeight="1">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ht="12.75" customHeight="1">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ht="12.75" customHeight="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ht="12.75" customHeight="1">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ht="12.75" customHeight="1">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ht="12.75" customHeight="1">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ht="12.75" customHeight="1">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ht="12.75" customHeight="1">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ht="12.75" customHeight="1">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ht="12.75" customHeight="1">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ht="12.75" customHeight="1">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ht="12.75" customHeight="1">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ht="12.75" customHeight="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ht="12.75" customHeight="1">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ht="12.75" customHeight="1">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ht="12.75" customHeight="1">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ht="12.75" customHeight="1">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ht="12.75" customHeight="1">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ht="12.75" customHeight="1">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ht="12.75" customHeight="1">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ht="12.75" customHeight="1">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ht="12.75" customHeight="1">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ht="12.75" customHeight="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ht="12.75" customHeight="1">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ht="12.75" customHeight="1">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ht="12.75" customHeight="1">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ht="12.75" customHeight="1">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ht="12.75" customHeight="1">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ht="12.75" customHeight="1">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ht="12.75" customHeight="1">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ht="12.75" customHeight="1">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ht="12.75" customHeight="1">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ht="12.75" customHeight="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ht="12.75" customHeight="1">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ht="12.75" customHeight="1">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ht="12.75" customHeight="1">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ht="12.75" customHeight="1">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ht="12.75" customHeight="1">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ht="12.75" customHeight="1">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ht="12.75" customHeight="1">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ht="12.75" customHeight="1">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ht="12.75" customHeight="1">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ht="12.75" customHeight="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ht="12.75" customHeight="1">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ht="12.75" customHeight="1">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ht="12.75" customHeight="1">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ht="12.75" customHeight="1">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ht="12.75" customHeight="1">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ht="12.75" customHeight="1">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ht="12.75" customHeight="1">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ht="12.75" customHeight="1">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ht="12.75" customHeight="1">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ht="12.75" customHeight="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ht="12.75" customHeight="1">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ht="12.75" customHeight="1">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ht="12.75" customHeight="1">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ht="12.75" customHeight="1">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ht="12.75" customHeight="1">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ht="12.75" customHeight="1">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ht="12.75" customHeight="1">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ht="12.75" customHeight="1">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ht="12.75" customHeight="1">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ht="12.75" customHeight="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ht="12.75" customHeight="1">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ht="12.75" customHeight="1">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ht="12.75" customHeight="1">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ht="12.75" customHeight="1">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ht="12.75" customHeight="1">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ht="12.75" customHeight="1">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ht="12.75" customHeight="1">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ht="12.75" customHeight="1">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ht="12.75" customHeight="1">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ht="12.75" customHeight="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ht="12.75" customHeight="1">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ht="12.75" customHeight="1">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ht="12.75" customHeight="1">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ht="12.75" customHeight="1">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ht="12.75" customHeight="1">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ht="12.75" customHeight="1">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ht="12.75" customHeight="1">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ht="12.75" customHeight="1">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ht="12.75" customHeight="1">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ht="12.75" customHeight="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ht="12.75" customHeight="1">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ht="12.75" customHeight="1">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ht="12.75" customHeight="1">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ht="12.75" customHeight="1">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ht="12.75" customHeight="1">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ht="12.75" customHeight="1">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ht="12.75" customHeight="1">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ht="12.75" customHeight="1">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ht="12.75" customHeight="1">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ht="12.75" customHeight="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ht="12.75" customHeight="1">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ht="12.75" customHeight="1">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ht="12.75" customHeight="1">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ht="12.75" customHeight="1">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ht="12.75" customHeight="1">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ht="12.75" customHeight="1">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ht="12.75" customHeight="1">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ht="12.75" customHeight="1">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ht="12.75" customHeight="1">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ht="12.75" customHeight="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ht="12.75" customHeight="1">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ht="12.75" customHeight="1">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ht="12.75" customHeight="1">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ht="12.75" customHeight="1">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ht="12.75" customHeight="1">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ht="12.75" customHeight="1">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ht="12.75" customHeight="1">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ht="12.75" customHeight="1">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ht="12.75" customHeight="1">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ht="12.75" customHeight="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ht="12.75" customHeight="1">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ht="12.75" customHeight="1">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ht="12.75" customHeight="1">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ht="12.75" customHeight="1">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ht="12.75" customHeight="1">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ht="12.75" customHeight="1">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ht="12.75" customHeight="1">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ht="12.75" customHeight="1">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ht="12.75" customHeight="1">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ht="12.75" customHeight="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ht="12.75" customHeight="1">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ht="12.75" customHeight="1">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ht="12.75" customHeight="1">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ht="12.75" customHeight="1">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ht="12.75" customHeight="1">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ht="12.75" customHeight="1">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ht="12.75" customHeight="1">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ht="12.75" customHeight="1">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ht="12.75" customHeight="1">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ht="12.75" customHeight="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ht="12.75" customHeight="1">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ht="12.75" customHeight="1">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ht="12.75" customHeight="1">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ht="12.75" customHeight="1">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ht="12.75" customHeight="1">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ht="12.75" customHeight="1">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ht="12.75" customHeight="1">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ht="12.75" customHeight="1">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ht="12.75" customHeight="1">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ht="12.75" customHeight="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ht="12.75" customHeight="1">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ht="12.75" customHeight="1">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ht="12.75" customHeight="1">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ht="12.75" customHeight="1">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ht="12.75" customHeight="1">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ht="12.75" customHeight="1">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ht="12.75" customHeight="1">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ht="12.75" customHeight="1">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ht="12.75" customHeight="1">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ht="12.75" customHeight="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ht="12.75" customHeight="1">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ht="12.75" customHeight="1">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ht="12.75" customHeight="1">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ht="12.75" customHeight="1">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ht="12.75" customHeight="1">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ht="12.75" customHeight="1">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ht="12.75" customHeight="1">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ht="12.75" customHeight="1">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ht="12.75" customHeight="1">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ht="12.75" customHeight="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ht="12.75" customHeight="1">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ht="12.75" customHeight="1">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ht="12.75" customHeight="1">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ht="12.75" customHeight="1">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ht="12.75" customHeight="1">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ht="12.75" customHeight="1">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ht="12.75" customHeight="1">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ht="12.75" customHeight="1">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ht="12.75" customHeight="1">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ht="12.75" customHeight="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ht="12.75" customHeight="1">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ht="12.75" customHeight="1">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ht="12.75" customHeight="1">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ht="12.75" customHeight="1">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ht="12.75" customHeight="1">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ht="12.75" customHeight="1">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ht="12.75" customHeight="1">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ht="12.75" customHeight="1">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ht="12.75" customHeight="1">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ht="12.75" customHeight="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ht="12.75" customHeight="1">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ht="12.75" customHeight="1">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ht="12.75" customHeight="1">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ht="12.75" customHeight="1">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ht="12.75" customHeight="1">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ht="12.75" customHeight="1">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ht="12.75" customHeight="1">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ht="12.75" customHeight="1">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ht="12.75" customHeight="1">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ht="12.75" customHeight="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ht="12.75" customHeight="1">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ht="12.75" customHeight="1">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ht="12.75" customHeight="1">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ht="12.75" customHeight="1">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ht="12.75" customHeight="1">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ht="12.75" customHeight="1">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ht="12.75" customHeight="1">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ht="12.75" customHeight="1">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ht="12.75" customHeight="1">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ht="12.75" customHeight="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ht="12.75" customHeight="1">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ht="12.75" customHeight="1">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ht="12.75" customHeight="1">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ht="12.75" customHeight="1">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ht="12.75" customHeight="1">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ht="12.75" customHeight="1">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ht="12.75" customHeight="1">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ht="12.75" customHeight="1">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ht="12.75" customHeight="1">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ht="12.75" customHeight="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ht="12.75" customHeight="1">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ht="12.75" customHeight="1">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ht="12.75" customHeight="1">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ht="12.75" customHeight="1">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ht="12.75" customHeight="1">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ht="12.75" customHeight="1">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ht="12.75" customHeight="1">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ht="12.75" customHeight="1">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ht="12.75" customHeight="1">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ht="12.75" customHeight="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ht="12.75" customHeight="1">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ht="12.75" customHeight="1">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ht="12.75" customHeight="1">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ht="12.75" customHeight="1">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ht="12.75" customHeight="1">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ht="12.75" customHeight="1">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ht="12.75" customHeight="1">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ht="12.75" customHeight="1">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ht="12.75" customHeight="1">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ht="12.75" customHeight="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ht="12.75" customHeight="1">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ht="12.75" customHeight="1">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ht="12.75" customHeight="1">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ht="12.75" customHeight="1">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ht="12.75" customHeight="1">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ht="12.75" customHeight="1">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ht="12.75" customHeight="1">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ht="12.75" customHeight="1">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ht="12.75" customHeight="1">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ht="12.75" customHeight="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ht="12.75" customHeight="1">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ht="12.75" customHeight="1">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ht="12.75" customHeight="1">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ht="12.75" customHeight="1">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ht="12.75" customHeight="1">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ht="12.75" customHeight="1">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ht="12.75" customHeight="1">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ht="12.75" customHeight="1">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ht="12.75" customHeight="1">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ht="12.75" customHeight="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ht="12.75" customHeight="1">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ht="12.75" customHeight="1">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ht="12.75" customHeight="1">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ht="12.75" customHeight="1">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ht="12.75" customHeight="1">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ht="12.75" customHeight="1">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ht="12.75" customHeight="1">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ht="12.75" customHeight="1">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ht="12.75" customHeight="1">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ht="12.75" customHeight="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ht="12.75" customHeight="1">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ht="12.75" customHeight="1">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ht="12.75" customHeight="1">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ht="12.75" customHeight="1">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ht="12.75" customHeight="1">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ht="12.75" customHeight="1">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ht="12.75" customHeight="1">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ht="12.75" customHeight="1">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ht="12.75" customHeight="1">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ht="12.75" customHeight="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ht="12.75" customHeight="1">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ht="12.75" customHeight="1">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ht="12.75" customHeight="1">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ht="12.75" customHeight="1">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ht="12.75" customHeight="1">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ht="12.75" customHeight="1">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ht="12.75" customHeight="1">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ht="12.75" customHeight="1">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ht="12.75" customHeight="1">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ht="12.75" customHeight="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ht="12.75" customHeight="1">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ht="12.75" customHeight="1">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ht="12.75" customHeight="1">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ht="12.75" customHeight="1">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ht="12.75" customHeight="1">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ht="12.75" customHeight="1">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ht="12.75" customHeight="1">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ht="12.75" customHeight="1">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ht="12.75" customHeight="1">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ht="12.75" customHeight="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ht="12.75" customHeight="1">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ht="12.75" customHeight="1">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ht="12.75" customHeight="1">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ht="12.75" customHeight="1">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ht="12.75" customHeight="1">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ht="12.75" customHeight="1">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ht="12.75" customHeight="1">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ht="12.75" customHeight="1">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ht="12.75" customHeight="1">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ht="12.75" customHeight="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ht="12.75" customHeight="1">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ht="12.75" customHeight="1">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ht="12.75" customHeight="1">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ht="12.75" customHeight="1">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ht="12.75" customHeight="1">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ht="12.75" customHeight="1">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ht="12.75" customHeight="1">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ht="12.75" customHeight="1">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ht="12.75" customHeight="1">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ht="12.75" customHeight="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ht="12.75" customHeight="1">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ht="12.75" customHeight="1">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ht="12.75" customHeight="1">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ht="12.75" customHeight="1">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ht="12.75" customHeight="1">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ht="12.75" customHeight="1">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ht="12.75" customHeight="1">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ht="12.75" customHeight="1">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ht="12.75" customHeight="1">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ht="12.75" customHeight="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ht="12.75" customHeight="1">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ht="12.75" customHeight="1">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ht="12.75" customHeight="1">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ht="12.75" customHeight="1">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ht="12.75" customHeight="1">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ht="12.75" customHeight="1">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ht="12.75" customHeight="1">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ht="12.75" customHeight="1">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ht="12.75" customHeight="1">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ht="12.75" customHeight="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ht="12.75" customHeight="1">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ht="12.75" customHeight="1">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ht="12.75" customHeight="1">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ht="12.75" customHeight="1">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ht="12.75" customHeight="1">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ht="12.75" customHeight="1">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ht="12.75" customHeight="1">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ht="12.75" customHeight="1">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ht="12.75" customHeight="1">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ht="12.75" customHeight="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ht="12.75" customHeight="1">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ht="12.75" customHeight="1">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ht="12.75" customHeight="1">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ht="12.75" customHeight="1">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ht="12.75" customHeight="1">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ht="12.75" customHeight="1">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ht="12.75" customHeight="1">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ht="12.75" customHeight="1">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ht="12.75" customHeight="1">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ht="12.75" customHeight="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ht="12.75" customHeight="1">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ht="12.75" customHeight="1">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ht="12.75" customHeight="1">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ht="12.75" customHeight="1">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ht="12.75" customHeight="1">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ht="12.75" customHeight="1">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ht="12.75" customHeight="1">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ht="12.75" customHeight="1">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ht="12.75" customHeight="1">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ht="12.75" customHeight="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ht="12.75" customHeight="1">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ht="12.75" customHeight="1">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ht="12.75" customHeight="1">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ht="12.75" customHeight="1">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ht="12.75" customHeight="1">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ht="12.75" customHeight="1">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ht="12.75" customHeight="1">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ht="12.75" customHeight="1">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ht="12.75" customHeight="1">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ht="12.75" customHeight="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ht="12.75" customHeight="1">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ht="12.75" customHeight="1">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ht="12.75" customHeight="1">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ht="12.75" customHeight="1">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ht="12.75" customHeight="1">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ht="12.75" customHeight="1">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ht="12.75" customHeight="1">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ht="12.75" customHeight="1">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ht="12.75" customHeight="1">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ht="12.75" customHeight="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ht="12.75" customHeight="1">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ht="12.75" customHeight="1">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ht="12.75" customHeight="1">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ht="12.75" customHeight="1">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ht="12.75" customHeight="1">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ht="12.75" customHeight="1">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ht="12.75" customHeight="1">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ht="12.75" customHeight="1">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ht="12.75" customHeight="1">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ht="12.75" customHeight="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ht="12.75" customHeight="1">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ht="12.75" customHeight="1">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ht="12.75" customHeight="1">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ht="12.75" customHeight="1">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ht="12.75" customHeight="1">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ht="12.75" customHeight="1">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ht="12.75" customHeight="1">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ht="12.75" customHeight="1">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ht="12.75" customHeight="1">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ht="12.75" customHeight="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ht="12.75" customHeight="1">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ht="12.75" customHeight="1">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ht="12.75" customHeight="1">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ht="12.75" customHeight="1">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ht="12.75" customHeight="1">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ht="12.75" customHeight="1">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ht="12.75" customHeight="1">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ht="12.75" customHeight="1">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ht="12.75" customHeight="1">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ht="12.75" customHeight="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ht="12.75" customHeight="1">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ht="12.75" customHeight="1">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ht="12.75" customHeight="1">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ht="12.75" customHeight="1">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ht="12.75" customHeight="1">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ht="12.75" customHeight="1">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ht="12.75" customHeight="1">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ht="12.75" customHeight="1">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ht="12.75" customHeight="1">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ht="12.75" customHeight="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ht="12.75" customHeight="1">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ht="12.75" customHeight="1">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ht="12.75" customHeight="1">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ht="12.75" customHeight="1">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ht="12.75" customHeight="1">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ht="12.75" customHeight="1">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ht="12.75" customHeight="1">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ht="12.75" customHeight="1">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ht="12.75" customHeight="1">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ht="12.75" customHeight="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ht="12.75" customHeight="1">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ht="12.75" customHeight="1">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ht="12.75" customHeight="1">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ht="12.75" customHeight="1">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ht="12.75" customHeight="1">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ht="12.75" customHeight="1">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ht="12.75" customHeight="1">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ht="12.75" customHeight="1">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ht="12.75" customHeight="1">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ht="12.75" customHeight="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ht="12.75" customHeight="1">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ht="12.75" customHeight="1">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ht="12.75" customHeight="1">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ht="12.75" customHeight="1">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ht="12.75" customHeight="1">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ht="12.75" customHeight="1">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ht="12.75" customHeight="1">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ht="12.75" customHeight="1">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ht="12.75" customHeight="1">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ht="12.75" customHeight="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ht="12.75" customHeight="1">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ht="12.75" customHeight="1">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ht="12.75" customHeight="1">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ht="12.75" customHeight="1">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ht="12.75" customHeight="1">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ht="12.75" customHeight="1">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ht="12.75" customHeight="1">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ht="12.75" customHeight="1">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ht="12.75" customHeight="1">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ht="12.75" customHeight="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ht="12.75" customHeight="1">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ht="12.75" customHeight="1">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ht="12.75" customHeight="1">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ht="12.75" customHeight="1">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ht="12.75" customHeight="1">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ht="12.75" customHeight="1">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ht="12.75" customHeight="1">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ht="12.75" customHeight="1">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ht="12.75" customHeight="1">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ht="12.75" customHeight="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ht="12.75" customHeight="1">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ht="12.75" customHeight="1">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ht="12.75" customHeight="1">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ht="12.75" customHeight="1">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ht="12.75" customHeight="1">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ht="12.75" customHeight="1">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ht="12.75" customHeight="1">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ht="12.75" customHeight="1">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ht="12.75" customHeight="1">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ht="12.75" customHeight="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ht="12.75" customHeight="1">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ht="12.75" customHeight="1">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ht="12.75" customHeight="1">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ht="12.75" customHeight="1">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ht="12.75" customHeight="1">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ht="12.75" customHeight="1">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ht="12.75" customHeight="1">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ht="12.75" customHeight="1">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ht="12.75" customHeight="1">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ht="12.75" customHeight="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ht="12.75" customHeight="1">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ht="12.75" customHeight="1">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ht="12.75" customHeight="1">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ht="12.75" customHeight="1">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ht="12.75" customHeight="1">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ht="12.75" customHeight="1">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ht="12.75" customHeight="1">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ht="12.75" customHeight="1">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ht="12.75" customHeight="1">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ht="12.75" customHeight="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ht="12.75" customHeight="1">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ht="12.75" customHeight="1">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ht="12.75" customHeight="1">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ht="12.75" customHeight="1">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ht="12.75" customHeight="1">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ht="12.75" customHeight="1">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ht="12.75" customHeight="1">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ht="12.75" customHeight="1">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ht="12.75" customHeight="1">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ht="12.75" customHeight="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ht="12.75" customHeight="1">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ht="12.75" customHeight="1">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ht="12.75" customHeight="1">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ht="12.75" customHeight="1">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ht="12.75" customHeight="1">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ht="12.75" customHeight="1">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ht="12.75" customHeight="1">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ht="12.75" customHeight="1">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ht="12.75" customHeight="1">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ht="12.75" customHeight="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ht="12.75" customHeight="1">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ht="12.75" customHeight="1">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ht="12.75" customHeight="1">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ht="12.75" customHeight="1">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ht="12.75" customHeight="1">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ht="12.75" customHeight="1">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ht="12.75" customHeight="1">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ht="12.75" customHeight="1">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ht="12.75" customHeight="1">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ht="12.75" customHeight="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ht="12.75" customHeight="1">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ht="12.75" customHeight="1">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ht="12.75" customHeight="1">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ht="12.75" customHeight="1">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ht="12.75" customHeight="1">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ht="12.75" customHeight="1">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ht="12.75" customHeight="1">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ht="12.75" customHeight="1">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ht="12.75" customHeight="1">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ht="12.75" customHeight="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ht="12.75" customHeight="1">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ht="12.75" customHeight="1">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ht="12.75" customHeight="1">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ht="12.75" customHeight="1">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ht="12.75" customHeight="1">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ht="12.75" customHeight="1">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ht="12.75" customHeight="1">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ht="12.75" customHeight="1">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ht="12.75" customHeight="1">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ht="12.75" customHeight="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ht="12.75" customHeight="1">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ht="12.75" customHeight="1">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ht="12.75" customHeight="1">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ht="12.75" customHeight="1">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ht="12.75" customHeight="1">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ht="12.75" customHeight="1">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ht="12.75" customHeight="1">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ht="12.75" customHeight="1">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ht="12.75" customHeight="1">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ht="12.75" customHeight="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ht="12.75" customHeight="1">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ht="12.75" customHeight="1">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ht="12.75" customHeight="1">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ht="12.75" customHeight="1">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ht="12.75" customHeight="1">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ht="12.75" customHeight="1">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ht="12.75" customHeight="1">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ht="12.75" customHeight="1">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ht="12.75" customHeight="1">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ht="12.75" customHeight="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ht="12.75" customHeight="1">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ht="12.75" customHeight="1">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ht="12.75" customHeight="1">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ht="12.75" customHeight="1">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ht="12.75" customHeight="1">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ht="12.75" customHeight="1">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ht="12.75" customHeight="1">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ht="12.75" customHeight="1">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ht="12.75" customHeight="1">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ht="12.75" customHeight="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ht="12.75" customHeight="1">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ht="12.75" customHeight="1">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ht="12.75" customHeight="1">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ht="12.75" customHeight="1">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ht="12.75" customHeight="1">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ht="12.75" customHeight="1">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ht="12.75" customHeight="1">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ht="12.75" customHeight="1">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ht="12.75" customHeight="1">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ht="12.75" customHeight="1">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ht="12.75" customHeight="1">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ht="12.75" customHeight="1">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ht="12.75" customHeight="1">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ht="12.75" customHeight="1">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ht="12.75" customHeight="1">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ht="12.75" customHeight="1">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ht="12.75" customHeight="1">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ht="12.75" customHeight="1">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ht="12.75" customHeight="1">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ht="12.75" customHeight="1">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ht="12.75" customHeight="1">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ht="12.75" customHeight="1">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ht="12.75" customHeight="1">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ht="12.75" customHeight="1">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ht="12.75" customHeight="1">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ht="12.75" customHeight="1">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ht="12.75" customHeight="1">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ht="12.75" customHeight="1">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ht="12.75" customHeight="1">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ht="12.75" customHeight="1">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ht="12.75" customHeight="1">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ht="12.75" customHeight="1">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ht="12.75" customHeight="1">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ht="12.75" customHeight="1">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ht="12.75" customHeight="1">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ht="12.75" customHeight="1">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ht="12.75" customHeight="1">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ht="12.75" customHeight="1">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ht="12.75" customHeight="1">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ht="12.75" customHeight="1">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ht="12.75" customHeight="1">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ht="12.75" customHeight="1">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ht="12.75" customHeight="1">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ht="12.75" customHeight="1">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ht="12.75" customHeight="1">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ht="12.75" customHeight="1">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ht="12.75" customHeight="1">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ht="12.75" customHeight="1">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ht="12.75" customHeight="1">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ht="12.75" customHeight="1">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ht="12.75" customHeight="1">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ht="12.75" customHeight="1">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ht="12.75" customHeight="1">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ht="12.75" customHeight="1">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ht="12.75" customHeight="1">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ht="12.75" customHeight="1">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ht="12.75" customHeight="1">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ht="12.75" customHeight="1">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ht="12.75" customHeight="1">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ht="12.75" customHeight="1">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ht="12.75" customHeight="1">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ht="12.75" customHeight="1">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ht="12.75" customHeight="1">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ht="12.75" customHeight="1">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ht="12.75" customHeight="1">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ht="12.75" customHeight="1">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ht="12.75" customHeight="1">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ht="12.75" customHeight="1">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ht="12.75" customHeight="1">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ht="12.75" customHeight="1">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ht="12.75" customHeight="1">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ht="12.75" customHeight="1">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ht="12.75" customHeight="1">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ht="12.75" customHeight="1">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ht="12.75" customHeight="1">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ht="12.75" customHeight="1">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ht="12.75" customHeight="1">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ht="12.75" customHeight="1">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ht="12.75" customHeight="1">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ht="12.75" customHeight="1">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ht="12.75" customHeight="1">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ht="12.75" customHeight="1">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ht="12.75" customHeight="1">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ht="12.75" customHeight="1">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ht="12.75" customHeight="1">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ht="12.75" customHeight="1">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ht="12.75" customHeight="1">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ht="12.75" customHeight="1">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ht="12.75" customHeight="1">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ht="12.75" customHeight="1">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ht="12.75" customHeight="1">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ht="12.75" customHeight="1">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ht="12.75" customHeight="1">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ht="12.75" customHeight="1">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ht="12.75" customHeight="1">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ht="12.75" customHeight="1">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ht="12.75" customHeight="1">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ht="12.75" customHeight="1">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ht="12.75" customHeight="1">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sheetData>
  <mergeCells count="1">
    <mergeCell ref="E23:G23"/>
  </mergeCells>
  <hyperlinks>
    <hyperlink r:id="rId1" ref="E24"/>
  </hyperlinks>
  <printOptions/>
  <pageMargins bottom="0.75" footer="0.0" header="0.0" left="0.7" right="0.7" top="0.75"/>
  <pageSetup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9.88"/>
    <col customWidth="1" min="2" max="13" width="7.75"/>
    <col customWidth="1" min="14" max="26" width="7.63"/>
  </cols>
  <sheetData>
    <row r="1" ht="12.75" customHeight="1">
      <c r="A1" s="32" t="s">
        <v>165</v>
      </c>
      <c r="B1" s="32"/>
      <c r="C1" s="32"/>
      <c r="D1" s="32"/>
      <c r="E1" s="32"/>
      <c r="F1" s="32"/>
      <c r="G1" s="32"/>
      <c r="H1" s="32"/>
      <c r="I1" s="32"/>
      <c r="J1" s="32"/>
      <c r="K1" s="32"/>
      <c r="L1" s="32"/>
      <c r="M1" s="32"/>
      <c r="N1" s="32"/>
      <c r="O1" s="32"/>
      <c r="P1" s="32"/>
      <c r="Q1" s="32"/>
      <c r="R1" s="32"/>
      <c r="S1" s="32"/>
      <c r="T1" s="32"/>
      <c r="U1" s="32"/>
      <c r="V1" s="32"/>
      <c r="W1" s="32"/>
      <c r="X1" s="32"/>
      <c r="Y1" s="32"/>
      <c r="Z1" s="32"/>
    </row>
    <row r="2" ht="12.75" customHeight="1">
      <c r="A2" s="32" t="s">
        <v>166</v>
      </c>
      <c r="B2" s="32"/>
      <c r="C2" s="32"/>
      <c r="D2" s="32"/>
      <c r="E2" s="32"/>
      <c r="F2" s="32"/>
      <c r="G2" s="32"/>
      <c r="H2" s="32"/>
      <c r="I2" s="32"/>
      <c r="J2" s="32"/>
      <c r="K2" s="32"/>
      <c r="L2" s="32"/>
      <c r="M2" s="32"/>
      <c r="N2" s="32"/>
      <c r="O2" s="32"/>
      <c r="P2" s="32"/>
      <c r="Q2" s="32"/>
      <c r="R2" s="32"/>
      <c r="S2" s="32"/>
      <c r="T2" s="32"/>
      <c r="U2" s="32"/>
      <c r="V2" s="32"/>
      <c r="W2" s="32"/>
      <c r="X2" s="32"/>
      <c r="Y2" s="32"/>
      <c r="Z2" s="32"/>
    </row>
    <row r="3" ht="12.75" customHeight="1">
      <c r="A3" s="32" t="s">
        <v>167</v>
      </c>
      <c r="B3" s="32"/>
      <c r="C3" s="32"/>
      <c r="D3" s="32"/>
      <c r="E3" s="32"/>
      <c r="F3" s="32"/>
      <c r="G3" s="32"/>
      <c r="H3" s="32"/>
      <c r="I3" s="32"/>
      <c r="J3" s="32"/>
      <c r="K3" s="32"/>
      <c r="L3" s="32"/>
      <c r="M3" s="32"/>
      <c r="N3" s="32"/>
      <c r="O3" s="32"/>
      <c r="P3" s="32"/>
      <c r="Q3" s="32"/>
      <c r="R3" s="32"/>
      <c r="S3" s="32"/>
      <c r="T3" s="32"/>
      <c r="U3" s="32"/>
      <c r="V3" s="32"/>
      <c r="W3" s="32"/>
      <c r="X3" s="32"/>
      <c r="Y3" s="32"/>
      <c r="Z3" s="32"/>
    </row>
    <row r="4" ht="12.75" customHeight="1">
      <c r="A4" s="32" t="s">
        <v>168</v>
      </c>
      <c r="B4" s="32"/>
      <c r="C4" s="32"/>
      <c r="D4" s="32"/>
      <c r="E4" s="32"/>
      <c r="F4" s="32"/>
      <c r="G4" s="32"/>
      <c r="H4" s="32"/>
      <c r="I4" s="32"/>
      <c r="J4" s="32"/>
      <c r="K4" s="32"/>
      <c r="L4" s="32"/>
      <c r="M4" s="32"/>
      <c r="N4" s="32"/>
      <c r="O4" s="32"/>
      <c r="P4" s="32"/>
      <c r="Q4" s="32"/>
      <c r="R4" s="32"/>
      <c r="S4" s="32"/>
      <c r="T4" s="32"/>
      <c r="U4" s="32"/>
      <c r="V4" s="32"/>
      <c r="W4" s="32"/>
      <c r="X4" s="32"/>
      <c r="Y4" s="32"/>
      <c r="Z4" s="32"/>
    </row>
    <row r="5" ht="12.75" customHeight="1">
      <c r="A5" s="67" t="s">
        <v>169</v>
      </c>
      <c r="N5" s="32"/>
      <c r="O5" s="32"/>
      <c r="P5" s="32"/>
      <c r="Q5" s="32"/>
      <c r="R5" s="32"/>
      <c r="S5" s="32"/>
      <c r="T5" s="32"/>
      <c r="U5" s="32"/>
      <c r="V5" s="32"/>
      <c r="W5" s="32"/>
      <c r="X5" s="32"/>
      <c r="Y5" s="32"/>
      <c r="Z5" s="32"/>
    </row>
    <row r="6" ht="12.75" customHeight="1">
      <c r="A6" s="67" t="s">
        <v>170</v>
      </c>
      <c r="N6" s="32"/>
      <c r="O6" s="32"/>
      <c r="P6" s="32"/>
      <c r="Q6" s="32"/>
      <c r="R6" s="32"/>
      <c r="S6" s="32"/>
      <c r="T6" s="32"/>
      <c r="U6" s="32"/>
      <c r="V6" s="32"/>
      <c r="W6" s="32"/>
      <c r="X6" s="32"/>
      <c r="Y6" s="32"/>
      <c r="Z6" s="32"/>
    </row>
    <row r="7" ht="12.75" customHeight="1">
      <c r="A7" s="32"/>
      <c r="B7" s="32"/>
      <c r="C7" s="32"/>
      <c r="D7" s="32"/>
      <c r="E7" s="32"/>
      <c r="F7" s="32"/>
      <c r="G7" s="32"/>
      <c r="H7" s="32"/>
      <c r="I7" s="32"/>
      <c r="J7" s="32"/>
      <c r="K7" s="32"/>
      <c r="L7" s="32"/>
      <c r="M7" s="32"/>
      <c r="N7" s="32"/>
      <c r="O7" s="32"/>
      <c r="P7" s="32"/>
      <c r="Q7" s="32"/>
      <c r="R7" s="32"/>
      <c r="S7" s="32"/>
      <c r="T7" s="32"/>
      <c r="U7" s="32"/>
      <c r="V7" s="32"/>
      <c r="W7" s="32"/>
      <c r="X7" s="32"/>
      <c r="Y7" s="32"/>
      <c r="Z7" s="32"/>
    </row>
    <row r="8" ht="12.75" customHeight="1">
      <c r="A8" s="68" t="s">
        <v>171</v>
      </c>
      <c r="B8" s="32"/>
      <c r="C8" s="32"/>
      <c r="D8" s="32"/>
      <c r="E8" s="32"/>
      <c r="F8" s="32"/>
      <c r="G8" s="32"/>
      <c r="H8" s="32"/>
      <c r="I8" s="32"/>
      <c r="J8" s="32"/>
      <c r="K8" s="32"/>
      <c r="L8" s="32"/>
      <c r="M8" s="32"/>
      <c r="N8" s="32"/>
      <c r="O8" s="32"/>
      <c r="P8" s="32"/>
      <c r="Q8" s="32"/>
      <c r="R8" s="32"/>
      <c r="S8" s="32"/>
      <c r="T8" s="32"/>
      <c r="U8" s="32"/>
      <c r="V8" s="32"/>
      <c r="W8" s="32"/>
      <c r="X8" s="32"/>
      <c r="Y8" s="32"/>
      <c r="Z8" s="32"/>
    </row>
    <row r="9" ht="12.75" customHeight="1">
      <c r="A9" s="69" t="s">
        <v>172</v>
      </c>
      <c r="B9" s="32"/>
      <c r="C9" s="32"/>
      <c r="D9" s="32"/>
      <c r="E9" s="32"/>
      <c r="F9" s="32"/>
      <c r="G9" s="32"/>
      <c r="H9" s="32"/>
      <c r="I9" s="32"/>
      <c r="J9" s="32"/>
      <c r="K9" s="32"/>
      <c r="L9" s="32"/>
      <c r="M9" s="32"/>
      <c r="N9" s="32"/>
      <c r="O9" s="32"/>
      <c r="P9" s="32"/>
      <c r="Q9" s="32"/>
      <c r="R9" s="32"/>
      <c r="S9" s="32"/>
      <c r="T9" s="32"/>
      <c r="U9" s="32"/>
      <c r="V9" s="32"/>
      <c r="W9" s="32"/>
      <c r="X9" s="32"/>
      <c r="Y9" s="32"/>
      <c r="Z9" s="32"/>
    </row>
    <row r="10" ht="12.75" customHeight="1">
      <c r="A10" s="69" t="s">
        <v>173</v>
      </c>
      <c r="B10" s="32"/>
      <c r="C10" s="32"/>
      <c r="D10" s="32"/>
      <c r="E10" s="32"/>
      <c r="F10" s="32"/>
      <c r="G10" s="32"/>
      <c r="H10" s="32"/>
      <c r="I10" s="32"/>
      <c r="J10" s="32"/>
      <c r="K10" s="32"/>
      <c r="L10" s="32"/>
      <c r="M10" s="32"/>
      <c r="N10" s="32"/>
      <c r="O10" s="32"/>
      <c r="P10" s="32"/>
      <c r="Q10" s="32"/>
      <c r="R10" s="32"/>
      <c r="S10" s="32"/>
      <c r="T10" s="32"/>
      <c r="U10" s="32"/>
      <c r="V10" s="32"/>
      <c r="W10" s="32"/>
      <c r="X10" s="32"/>
      <c r="Y10" s="32"/>
      <c r="Z10" s="32"/>
    </row>
    <row r="11" ht="12.75" customHeight="1">
      <c r="A11" s="69" t="s">
        <v>174</v>
      </c>
      <c r="B11" s="32"/>
      <c r="C11" s="32"/>
      <c r="D11" s="32"/>
      <c r="E11" s="32"/>
      <c r="F11" s="32"/>
      <c r="G11" s="32"/>
      <c r="H11" s="32"/>
      <c r="I11" s="32"/>
      <c r="J11" s="32"/>
      <c r="K11" s="32"/>
      <c r="L11" s="32"/>
      <c r="M11" s="32"/>
      <c r="N11" s="32"/>
      <c r="O11" s="32"/>
      <c r="P11" s="32"/>
      <c r="Q11" s="32"/>
      <c r="R11" s="32"/>
      <c r="S11" s="32"/>
      <c r="T11" s="32"/>
      <c r="U11" s="32"/>
      <c r="V11" s="32"/>
      <c r="W11" s="32"/>
      <c r="X11" s="32"/>
      <c r="Y11" s="32"/>
      <c r="Z11" s="32"/>
    </row>
    <row r="12" ht="12.75" customHeight="1">
      <c r="A12" s="69" t="s">
        <v>175</v>
      </c>
      <c r="B12" s="32"/>
      <c r="C12" s="32"/>
      <c r="D12" s="32"/>
      <c r="E12" s="32"/>
      <c r="F12" s="32"/>
      <c r="G12" s="32"/>
      <c r="H12" s="32"/>
      <c r="I12" s="32"/>
      <c r="J12" s="32"/>
      <c r="K12" s="32"/>
      <c r="L12" s="32"/>
      <c r="M12" s="32"/>
      <c r="N12" s="32"/>
      <c r="O12" s="32"/>
      <c r="P12" s="32"/>
      <c r="Q12" s="32"/>
      <c r="R12" s="32"/>
      <c r="S12" s="32"/>
      <c r="T12" s="32"/>
      <c r="U12" s="32"/>
      <c r="V12" s="32"/>
      <c r="W12" s="32"/>
      <c r="X12" s="32"/>
      <c r="Y12" s="32"/>
      <c r="Z12" s="32"/>
    </row>
    <row r="13" ht="15.0" customHeight="1">
      <c r="A13" s="69" t="s">
        <v>176</v>
      </c>
      <c r="B13" s="32"/>
      <c r="C13" s="32"/>
      <c r="D13" s="32"/>
      <c r="E13" s="32"/>
      <c r="F13" s="32"/>
      <c r="G13" s="32"/>
      <c r="H13" s="32"/>
      <c r="I13" s="32"/>
      <c r="J13" s="32"/>
      <c r="K13" s="32"/>
      <c r="L13" s="32"/>
      <c r="M13" s="32"/>
      <c r="N13" s="32"/>
      <c r="O13" s="32"/>
      <c r="P13" s="32"/>
      <c r="Q13" s="32"/>
      <c r="R13" s="32"/>
      <c r="S13" s="32"/>
      <c r="T13" s="32"/>
      <c r="U13" s="32"/>
      <c r="V13" s="32"/>
      <c r="W13" s="32"/>
      <c r="X13" s="32"/>
      <c r="Y13" s="32"/>
      <c r="Z13" s="32"/>
    </row>
    <row r="14" ht="12.75" customHeight="1">
      <c r="A14" s="32"/>
      <c r="B14" s="32"/>
      <c r="C14" s="32"/>
      <c r="D14" s="32"/>
      <c r="E14" s="32"/>
      <c r="F14" s="32"/>
      <c r="G14" s="32"/>
      <c r="H14" s="32"/>
      <c r="I14" s="32"/>
      <c r="J14" s="32"/>
      <c r="K14" s="32"/>
      <c r="L14" s="32"/>
      <c r="M14" s="32"/>
      <c r="N14" s="32"/>
      <c r="O14" s="32"/>
      <c r="P14" s="32"/>
      <c r="Q14" s="32"/>
      <c r="R14" s="32"/>
      <c r="S14" s="32"/>
      <c r="T14" s="32"/>
      <c r="U14" s="32"/>
      <c r="V14" s="32"/>
      <c r="W14" s="32"/>
      <c r="X14" s="32"/>
      <c r="Y14" s="32"/>
      <c r="Z14" s="32"/>
    </row>
    <row r="15" ht="12.75" customHeight="1">
      <c r="A15" s="32" t="s">
        <v>177</v>
      </c>
      <c r="B15" s="32"/>
      <c r="C15" s="32"/>
      <c r="D15" s="32"/>
      <c r="E15" s="32"/>
      <c r="F15" s="32"/>
      <c r="G15" s="32"/>
      <c r="H15" s="32"/>
      <c r="I15" s="32"/>
      <c r="J15" s="32"/>
      <c r="K15" s="32"/>
      <c r="L15" s="32"/>
      <c r="M15" s="32"/>
      <c r="N15" s="32"/>
      <c r="O15" s="32"/>
      <c r="P15" s="32"/>
      <c r="Q15" s="32"/>
      <c r="R15" s="32"/>
      <c r="S15" s="32"/>
      <c r="T15" s="32"/>
      <c r="U15" s="32"/>
      <c r="V15" s="32"/>
      <c r="W15" s="32"/>
      <c r="X15" s="32"/>
      <c r="Y15" s="32"/>
      <c r="Z15" s="32"/>
    </row>
    <row r="16" ht="12.0" customHeight="1">
      <c r="A16" s="32" t="s">
        <v>178</v>
      </c>
      <c r="B16" s="32"/>
      <c r="C16" s="32"/>
      <c r="D16" s="32"/>
      <c r="E16" s="32"/>
      <c r="F16" s="32"/>
      <c r="G16" s="32"/>
      <c r="H16" s="32"/>
      <c r="I16" s="32"/>
      <c r="J16" s="32"/>
      <c r="K16" s="32"/>
      <c r="L16" s="32"/>
      <c r="M16" s="32"/>
      <c r="N16" s="32"/>
      <c r="O16" s="32"/>
      <c r="P16" s="32"/>
      <c r="Q16" s="32"/>
      <c r="R16" s="32"/>
      <c r="S16" s="32"/>
      <c r="T16" s="32"/>
      <c r="U16" s="32"/>
      <c r="V16" s="32"/>
      <c r="W16" s="32"/>
      <c r="X16" s="32"/>
      <c r="Y16" s="32"/>
      <c r="Z16" s="32"/>
    </row>
    <row r="17" ht="12.75" customHeight="1">
      <c r="A17" s="69" t="s">
        <v>179</v>
      </c>
      <c r="B17" s="32"/>
      <c r="C17" s="32"/>
      <c r="D17" s="32"/>
      <c r="E17" s="32"/>
      <c r="F17" s="32"/>
      <c r="G17" s="32"/>
      <c r="H17" s="32"/>
      <c r="I17" s="32"/>
      <c r="J17" s="32"/>
      <c r="K17" s="32"/>
      <c r="L17" s="32"/>
      <c r="M17" s="32"/>
      <c r="N17" s="32"/>
      <c r="O17" s="32"/>
      <c r="P17" s="32"/>
      <c r="Q17" s="32"/>
      <c r="R17" s="32"/>
      <c r="S17" s="32"/>
      <c r="T17" s="32"/>
      <c r="U17" s="32"/>
      <c r="V17" s="32"/>
      <c r="W17" s="32"/>
      <c r="X17" s="32"/>
      <c r="Y17" s="32"/>
      <c r="Z17" s="32"/>
    </row>
    <row r="18" ht="12.75" customHeight="1">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row>
    <row r="19" ht="12.75" customHeight="1">
      <c r="A19" s="69" t="s">
        <v>180</v>
      </c>
      <c r="B19" s="32"/>
      <c r="C19" s="32"/>
      <c r="D19" s="32"/>
      <c r="E19" s="32"/>
      <c r="F19" s="32"/>
      <c r="G19" s="32"/>
      <c r="H19" s="32"/>
      <c r="I19" s="32"/>
      <c r="J19" s="32"/>
      <c r="K19" s="32"/>
      <c r="L19" s="32"/>
      <c r="M19" s="32"/>
      <c r="N19" s="32"/>
      <c r="O19" s="32"/>
      <c r="P19" s="32"/>
      <c r="Q19" s="32"/>
      <c r="R19" s="32"/>
      <c r="S19" s="32"/>
      <c r="T19" s="32"/>
      <c r="U19" s="32"/>
      <c r="V19" s="32"/>
      <c r="W19" s="32"/>
      <c r="X19" s="32"/>
      <c r="Y19" s="32"/>
      <c r="Z19" s="32"/>
    </row>
    <row r="20" ht="12.75" customHeight="1">
      <c r="A20" s="69" t="s">
        <v>181</v>
      </c>
      <c r="B20" s="32"/>
      <c r="C20" s="32"/>
      <c r="D20" s="32"/>
      <c r="E20" s="32"/>
      <c r="F20" s="32"/>
      <c r="G20" s="32"/>
      <c r="H20" s="32"/>
      <c r="I20" s="32"/>
      <c r="J20" s="32"/>
      <c r="K20" s="32"/>
      <c r="L20" s="32"/>
      <c r="M20" s="32"/>
      <c r="N20" s="32"/>
      <c r="O20" s="32"/>
      <c r="P20" s="32"/>
      <c r="Q20" s="32"/>
      <c r="R20" s="32"/>
      <c r="S20" s="32"/>
      <c r="T20" s="32"/>
      <c r="U20" s="32"/>
      <c r="V20" s="32"/>
      <c r="W20" s="32"/>
      <c r="X20" s="32"/>
      <c r="Y20" s="32"/>
      <c r="Z20" s="32"/>
    </row>
    <row r="21" ht="12.75" customHeight="1">
      <c r="A21" s="69" t="s">
        <v>182</v>
      </c>
      <c r="B21" s="32"/>
      <c r="C21" s="32"/>
      <c r="D21" s="32"/>
      <c r="E21" s="32"/>
      <c r="F21" s="32"/>
      <c r="G21" s="32"/>
      <c r="H21" s="32"/>
      <c r="I21" s="32"/>
      <c r="J21" s="32"/>
      <c r="K21" s="32"/>
      <c r="L21" s="32"/>
      <c r="M21" s="32"/>
      <c r="N21" s="32"/>
      <c r="O21" s="32"/>
      <c r="P21" s="32"/>
      <c r="Q21" s="32"/>
      <c r="R21" s="32"/>
      <c r="S21" s="32"/>
      <c r="T21" s="32"/>
      <c r="U21" s="32"/>
      <c r="V21" s="32"/>
      <c r="W21" s="32"/>
      <c r="X21" s="32"/>
      <c r="Y21" s="32"/>
      <c r="Z21" s="32"/>
    </row>
    <row r="22" ht="12.75" customHeight="1">
      <c r="A22" s="70" t="s">
        <v>183</v>
      </c>
      <c r="B22" s="32"/>
      <c r="C22" s="32"/>
      <c r="D22" s="32"/>
      <c r="E22" s="32"/>
      <c r="F22" s="32"/>
      <c r="G22" s="32"/>
      <c r="H22" s="32"/>
      <c r="I22" s="32"/>
      <c r="J22" s="32"/>
      <c r="K22" s="32"/>
      <c r="L22" s="32"/>
      <c r="M22" s="32"/>
      <c r="N22" s="32"/>
      <c r="O22" s="32"/>
      <c r="P22" s="32"/>
      <c r="Q22" s="32"/>
      <c r="R22" s="32"/>
      <c r="S22" s="32"/>
      <c r="T22" s="32"/>
      <c r="U22" s="32"/>
      <c r="V22" s="32"/>
      <c r="W22" s="32"/>
      <c r="X22" s="32"/>
      <c r="Y22" s="32"/>
      <c r="Z22" s="32"/>
    </row>
    <row r="23" ht="12.75" customHeight="1">
      <c r="A23" s="69" t="s">
        <v>184</v>
      </c>
      <c r="B23" s="32"/>
      <c r="C23" s="32"/>
      <c r="D23" s="32"/>
      <c r="E23" s="32"/>
      <c r="F23" s="32"/>
      <c r="G23" s="32"/>
      <c r="H23" s="32"/>
      <c r="I23" s="32"/>
      <c r="J23" s="32"/>
      <c r="K23" s="32"/>
      <c r="L23" s="32"/>
      <c r="M23" s="32"/>
      <c r="N23" s="32"/>
      <c r="O23" s="32"/>
      <c r="P23" s="32"/>
      <c r="Q23" s="32"/>
      <c r="R23" s="32"/>
      <c r="S23" s="32"/>
      <c r="T23" s="32"/>
      <c r="U23" s="32"/>
      <c r="V23" s="32"/>
      <c r="W23" s="32"/>
      <c r="X23" s="32"/>
      <c r="Y23" s="32"/>
      <c r="Z23" s="32"/>
    </row>
    <row r="24" ht="12.75" customHeight="1">
      <c r="A24" s="71" t="s">
        <v>185</v>
      </c>
      <c r="B24" s="32"/>
      <c r="C24" s="32"/>
      <c r="D24" s="32"/>
      <c r="E24" s="32"/>
      <c r="F24" s="32"/>
      <c r="G24" s="32"/>
      <c r="H24" s="32"/>
      <c r="I24" s="32"/>
      <c r="J24" s="32"/>
      <c r="K24" s="32"/>
      <c r="L24" s="32"/>
      <c r="M24" s="32"/>
      <c r="N24" s="32"/>
      <c r="O24" s="32"/>
      <c r="P24" s="32"/>
      <c r="Q24" s="32"/>
      <c r="R24" s="32"/>
      <c r="S24" s="32"/>
      <c r="T24" s="32"/>
      <c r="U24" s="32"/>
      <c r="V24" s="32"/>
      <c r="W24" s="32"/>
      <c r="X24" s="32"/>
      <c r="Y24" s="32"/>
      <c r="Z24" s="32"/>
    </row>
    <row r="25" ht="12.75" customHeight="1">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row>
    <row r="26" ht="12.75" customHeight="1">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row>
    <row r="27" ht="12.75" customHeight="1">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row>
    <row r="28" ht="12.75" customHeight="1">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row>
    <row r="29" ht="12.75" customHeight="1">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row>
    <row r="30" ht="12.75" customHeight="1">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row>
    <row r="31" ht="12.75" customHeight="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row>
    <row r="32" ht="12.75" customHeight="1">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row>
    <row r="33" ht="12.75" customHeight="1">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row>
    <row r="34" ht="12.75" customHeight="1">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row>
    <row r="35" ht="12.75" customHeight="1">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row>
    <row r="36" ht="12.75" customHeight="1">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row>
    <row r="37" ht="12.75" customHeight="1">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row>
    <row r="38" ht="12.75" customHeight="1">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ht="12.75" customHeight="1">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ht="12.75" customHeight="1">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ht="12.75" customHeight="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ht="12.75" customHeight="1">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ht="12.75" customHeight="1">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ht="12.75" customHeight="1">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ht="12.75" customHeight="1">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ht="12.75" customHeight="1">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ht="12.75" customHeight="1">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ht="12.75" customHeight="1">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ht="12.75" customHeight="1">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ht="12.75" customHeight="1">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ht="12.75" customHeight="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ht="12.75" customHeight="1">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ht="12.75" customHeight="1">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ht="12.75" customHeight="1">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ht="12.75" customHeight="1">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ht="12.75" customHeight="1">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ht="12.75" customHeight="1">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ht="12.75" customHeight="1">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ht="12.75" customHeight="1">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ht="12.75" customHeight="1">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ht="12.75" customHeight="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ht="12.75" customHeight="1">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ht="12.75" customHeight="1">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ht="12.75" customHeight="1">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ht="12.75" customHeight="1">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ht="12.75" customHeight="1">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ht="12.75" customHeight="1">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ht="12.75" customHeight="1">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ht="12.75" customHeight="1">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ht="12.75" customHeight="1">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ht="12.75" customHeight="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ht="12.75" customHeight="1">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ht="12.75" customHeight="1">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ht="12.75" customHeight="1">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ht="12.75" customHeight="1">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ht="12.75" customHeight="1">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ht="12.75" customHeight="1">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ht="12.75" customHeight="1">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ht="12.75" customHeight="1">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ht="12.75" customHeight="1">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ht="12.75" customHeight="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ht="12.75" customHeight="1">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ht="12.75" customHeight="1">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ht="12.75" customHeight="1">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ht="12.75" customHeight="1">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ht="12.75" customHeight="1">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ht="12.75" customHeight="1">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ht="12.75" customHeight="1">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ht="12.75" customHeight="1">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ht="12.75" customHeight="1">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ht="12.75" customHeight="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ht="12.75" customHeight="1">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ht="12.75" customHeight="1">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ht="12.75" customHeight="1">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ht="12.75" customHeight="1">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ht="12.75" customHeight="1">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ht="12.75" customHeight="1">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ht="12.75" customHeight="1">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ht="12.75" customHeight="1">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ht="12.7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ht="12.7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ht="12.7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ht="12.7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ht="12.7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ht="12.7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ht="12.7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ht="12.7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ht="12.7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ht="12.7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ht="12.7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ht="12.7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ht="12.7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ht="12.7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ht="12.7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ht="12.7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ht="12.7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ht="12.7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ht="12.7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ht="12.7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ht="12.7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ht="12.7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ht="12.7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ht="12.7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ht="12.7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ht="12.7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ht="12.7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ht="12.7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ht="12.7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ht="12.7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ht="12.7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ht="12.7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ht="12.7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ht="12.7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ht="12.7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ht="12.7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ht="12.7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ht="12.7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ht="12.7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ht="12.7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ht="12.7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ht="12.7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ht="12.7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ht="12.7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ht="12.7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ht="12.7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ht="12.7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ht="12.7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ht="12.7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ht="12.7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ht="12.7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ht="12.7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ht="12.7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ht="12.7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ht="12.7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ht="12.7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ht="12.7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ht="12.7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ht="12.7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ht="12.7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ht="12.7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ht="12.7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ht="12.7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ht="12.7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ht="12.7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ht="12.7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ht="12.7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ht="12.7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ht="12.7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ht="12.7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ht="12.7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ht="12.7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ht="12.7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ht="12.7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ht="12.7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ht="12.7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ht="12.7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ht="12.7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ht="12.7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ht="12.7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ht="12.7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ht="12.7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ht="12.7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ht="12.7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ht="12.7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ht="12.7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ht="12.7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ht="12.7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ht="12.7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ht="12.7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ht="12.7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ht="12.7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ht="12.7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ht="12.7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ht="12.7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ht="12.7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ht="12.7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ht="12.7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ht="12.7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ht="12.7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ht="12.7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ht="12.7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ht="12.7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ht="12.7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ht="12.7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ht="12.7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ht="12.7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ht="12.7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ht="12.7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ht="12.7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ht="12.7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ht="12.7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ht="12.7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ht="12.7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ht="12.7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ht="12.7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ht="12.7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ht="12.7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ht="12.7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ht="12.7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ht="12.7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ht="12.7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ht="12.7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ht="12.7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ht="12.7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ht="12.7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ht="12.7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ht="12.7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ht="12.7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ht="12.7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ht="12.7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ht="12.7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ht="12.75"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ht="12.75"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ht="12.75"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ht="12.75"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ht="12.75"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ht="12.75"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ht="12.75"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ht="12.75"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ht="12.75"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ht="12.75"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ht="12.75"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ht="12.75"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ht="12.75"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ht="12.75"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ht="12.75"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ht="12.75"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ht="12.75"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ht="12.75"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ht="12.75"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ht="12.75" customHeight="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ht="12.75" customHeight="1">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ht="12.75" customHeight="1">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ht="12.75" customHeight="1">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ht="12.75" customHeight="1">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ht="12.75" customHeight="1">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ht="12.75" customHeight="1">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ht="12.75" customHeight="1">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ht="12.75" customHeight="1">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ht="12.75" customHeight="1">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ht="12.75" customHeight="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ht="12.75" customHeight="1">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ht="12.75" customHeight="1">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ht="12.75" customHeight="1">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ht="12.75" customHeight="1">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ht="12.75" customHeight="1">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ht="12.75" customHeight="1">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ht="12.75" customHeight="1">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ht="12.75" customHeight="1">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ht="12.75" customHeight="1">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ht="12.75" customHeight="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ht="12.75" customHeight="1">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ht="12.75" customHeight="1">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ht="12.75" customHeight="1">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ht="12.75" customHeight="1">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ht="12.75" customHeight="1">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ht="12.75" customHeight="1">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ht="12.75" customHeight="1">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ht="12.75" customHeight="1">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ht="12.75" customHeight="1">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ht="12.75" customHeight="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ht="12.75" customHeight="1">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ht="12.75" customHeight="1">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ht="12.75" customHeight="1">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ht="12.75" customHeight="1">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ht="12.75" customHeight="1">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ht="12.75" customHeight="1">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ht="12.75" customHeight="1">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ht="12.75" customHeight="1">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ht="12.75" customHeight="1">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ht="12.75" customHeight="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ht="12.75" customHeight="1">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ht="12.75" customHeight="1">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ht="12.75" customHeight="1">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ht="12.75" customHeight="1">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ht="12.75" customHeight="1">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ht="12.75" customHeight="1">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ht="12.75" customHeight="1">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ht="12.75" customHeight="1">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ht="12.75" customHeight="1">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ht="12.75" customHeight="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ht="12.75" customHeight="1">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ht="12.75" customHeight="1">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ht="12.75" customHeight="1">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ht="12.75" customHeight="1">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ht="12.75" customHeight="1">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ht="12.75" customHeight="1">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ht="12.75" customHeight="1">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ht="12.75" customHeight="1">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ht="12.75" customHeight="1">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ht="12.75" customHeight="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ht="12.75" customHeight="1">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ht="12.75" customHeight="1">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ht="12.75" customHeight="1">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ht="12.75" customHeight="1">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ht="12.75" customHeight="1">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ht="12.75" customHeight="1">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ht="12.75" customHeight="1">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ht="12.75" customHeight="1">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ht="12.75" customHeight="1">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ht="12.75" customHeight="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ht="12.75" customHeight="1">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ht="12.75" customHeight="1">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ht="12.75" customHeight="1">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ht="12.75" customHeight="1">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ht="12.75" customHeight="1">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ht="12.75" customHeight="1">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ht="12.75" customHeight="1">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ht="12.75" customHeight="1">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ht="12.75" customHeight="1">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ht="12.75" customHeight="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ht="12.75" customHeight="1">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ht="12.75" customHeight="1">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ht="12.75" customHeight="1">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ht="12.75" customHeight="1">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ht="12.75" customHeight="1">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ht="12.75" customHeight="1">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ht="12.75" customHeight="1">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ht="12.75" customHeight="1">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ht="12.75" customHeight="1">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ht="12.75" customHeight="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ht="12.75" customHeight="1">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ht="12.75" customHeight="1">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ht="12.75" customHeight="1">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ht="12.75" customHeight="1">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ht="12.75" customHeight="1">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ht="12.75" customHeight="1">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ht="12.75" customHeight="1">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ht="12.75" customHeight="1">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ht="12.75" customHeight="1">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ht="12.75" customHeight="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ht="12.75" customHeight="1">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ht="12.75" customHeight="1">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ht="12.75" customHeight="1">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ht="12.75" customHeight="1">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ht="12.75" customHeight="1">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ht="12.75" customHeight="1">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ht="12.75" customHeight="1">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ht="12.75" customHeight="1">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ht="12.75" customHeight="1">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ht="12.75" customHeight="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ht="12.75" customHeight="1">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ht="12.75" customHeight="1">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ht="12.75" customHeight="1">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ht="12.75" customHeight="1">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ht="12.75" customHeight="1">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ht="12.75" customHeight="1">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ht="12.75" customHeight="1">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ht="12.75" customHeight="1">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ht="12.75" customHeight="1">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ht="12.75" customHeight="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ht="12.75" customHeight="1">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ht="12.75" customHeight="1">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ht="12.75" customHeight="1">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ht="12.75" customHeight="1">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ht="12.75" customHeight="1">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ht="12.75" customHeight="1">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ht="12.75" customHeight="1">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ht="12.75" customHeight="1">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ht="12.75" customHeight="1">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ht="12.75" customHeight="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ht="12.75" customHeight="1">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ht="12.75" customHeight="1">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ht="12.75" customHeight="1">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ht="12.75" customHeight="1">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ht="12.75" customHeight="1">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ht="12.75" customHeight="1">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ht="12.75" customHeight="1">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ht="12.75" customHeight="1">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ht="12.75" customHeight="1">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ht="12.75" customHeight="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ht="12.75" customHeight="1">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ht="12.75" customHeight="1">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ht="12.75" customHeight="1">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ht="12.75" customHeight="1">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ht="12.75" customHeight="1">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ht="12.75" customHeight="1">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ht="12.75" customHeight="1">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ht="12.75" customHeight="1">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ht="12.75" customHeight="1">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ht="12.75" customHeight="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ht="12.75" customHeight="1">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ht="12.75" customHeight="1">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ht="12.75" customHeight="1">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ht="12.75" customHeight="1">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ht="12.75" customHeight="1">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ht="12.75" customHeight="1">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ht="12.75" customHeight="1">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ht="12.75" customHeight="1">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ht="12.75" customHeight="1">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ht="12.75" customHeight="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ht="12.75" customHeight="1">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ht="12.75" customHeight="1">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ht="12.75" customHeight="1">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ht="12.75" customHeight="1">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ht="12.75" customHeight="1">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ht="12.75" customHeight="1">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ht="12.75" customHeight="1">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ht="12.75" customHeight="1">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ht="12.75" customHeight="1">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ht="12.75" customHeight="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ht="12.75" customHeight="1">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ht="12.75" customHeight="1">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ht="12.75" customHeight="1">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ht="12.75" customHeight="1">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ht="12.75" customHeight="1">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ht="12.75" customHeight="1">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ht="12.75" customHeight="1">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ht="12.75" customHeight="1">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ht="12.75" customHeight="1">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ht="12.75" customHeight="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ht="12.75" customHeight="1">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ht="12.75" customHeight="1">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ht="12.75" customHeight="1">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ht="12.75" customHeight="1">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ht="12.75" customHeight="1">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ht="12.75" customHeight="1">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ht="12.75" customHeight="1">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ht="12.75" customHeight="1">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ht="12.75" customHeight="1">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ht="12.75" customHeight="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ht="12.75" customHeight="1">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ht="12.75" customHeight="1">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ht="12.75" customHeight="1">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ht="12.75" customHeight="1">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ht="12.75" customHeight="1">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ht="12.75" customHeight="1">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ht="12.75" customHeight="1">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ht="12.75" customHeight="1">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ht="12.75" customHeight="1">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ht="12.75" customHeight="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ht="12.75" customHeight="1">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ht="12.75" customHeight="1">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ht="12.75" customHeight="1">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ht="12.75" customHeight="1">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ht="12.75" customHeight="1">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ht="12.75" customHeight="1">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ht="12.75" customHeight="1">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ht="12.75" customHeight="1">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ht="12.75" customHeight="1">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ht="12.75" customHeight="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ht="12.75" customHeight="1">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ht="12.75" customHeight="1">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ht="12.75" customHeight="1">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ht="12.75" customHeight="1">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ht="12.75" customHeight="1">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ht="12.75" customHeight="1">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ht="12.75" customHeight="1">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ht="12.75" customHeight="1">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ht="12.75" customHeight="1">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ht="12.75" customHeight="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ht="12.75" customHeight="1">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ht="12.75" customHeight="1">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ht="12.75" customHeight="1">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ht="12.75" customHeight="1">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ht="12.75" customHeight="1">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ht="12.75" customHeight="1">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ht="12.75" customHeight="1">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ht="12.75" customHeight="1">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ht="12.75" customHeight="1">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ht="12.75" customHeight="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ht="12.75" customHeight="1">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ht="12.75" customHeight="1">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ht="12.75" customHeight="1">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ht="12.75" customHeight="1">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ht="12.75" customHeight="1">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ht="12.75" customHeight="1">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ht="12.75" customHeight="1">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ht="12.75" customHeight="1">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ht="12.75" customHeight="1">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ht="12.75" customHeight="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ht="12.75" customHeight="1">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ht="12.75" customHeight="1">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ht="12.75" customHeight="1">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ht="12.75" customHeight="1">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ht="12.75" customHeight="1">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ht="12.75" customHeight="1">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ht="12.75" customHeight="1">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ht="12.75" customHeight="1">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ht="12.75" customHeight="1">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ht="12.75" customHeight="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ht="12.75" customHeight="1">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ht="12.75" customHeight="1">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ht="12.75" customHeight="1">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ht="12.75" customHeight="1">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ht="12.75" customHeight="1">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ht="12.75" customHeight="1">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ht="12.75" customHeight="1">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ht="12.75" customHeight="1">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ht="12.75" customHeight="1">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ht="12.75" customHeight="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ht="12.75" customHeight="1">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ht="12.75" customHeight="1">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ht="12.75" customHeight="1">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ht="12.75" customHeight="1">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ht="12.75" customHeight="1">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ht="12.75" customHeight="1">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ht="12.75" customHeight="1">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ht="12.75" customHeight="1">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ht="12.75" customHeight="1">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ht="12.75" customHeight="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ht="12.75" customHeight="1">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ht="12.75" customHeight="1">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ht="12.75" customHeight="1">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ht="12.75" customHeight="1">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ht="12.75" customHeight="1">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ht="12.75" customHeight="1">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ht="12.75" customHeight="1">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ht="12.75" customHeight="1">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ht="12.75" customHeight="1">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ht="12.75" customHeight="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ht="12.75" customHeight="1">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ht="12.75" customHeight="1">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ht="12.75" customHeight="1">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ht="12.75" customHeight="1">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ht="12.75" customHeight="1">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ht="12.75" customHeight="1">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ht="12.75" customHeight="1">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ht="12.75" customHeight="1">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ht="12.75" customHeight="1">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ht="12.75" customHeight="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ht="12.75" customHeight="1">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ht="12.75" customHeight="1">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ht="12.75" customHeight="1">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ht="12.75" customHeight="1">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ht="12.75" customHeight="1">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ht="12.75" customHeight="1">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ht="12.75" customHeight="1">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ht="12.75" customHeight="1">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ht="12.75" customHeight="1">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ht="12.75" customHeight="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ht="12.75" customHeight="1">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ht="12.75" customHeight="1">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ht="12.75" customHeight="1">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ht="12.75" customHeight="1">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ht="12.75" customHeight="1">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ht="12.75" customHeight="1">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ht="12.75" customHeight="1">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ht="12.75" customHeight="1">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ht="12.75" customHeight="1">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ht="12.75" customHeight="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ht="12.75" customHeight="1">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ht="12.75" customHeight="1">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ht="12.75" customHeight="1">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ht="12.75" customHeight="1">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ht="12.75" customHeight="1">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ht="12.75" customHeight="1">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ht="12.75" customHeight="1">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ht="12.75" customHeight="1">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ht="12.75" customHeight="1">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ht="12.75" customHeight="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ht="12.75" customHeight="1">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ht="12.75" customHeight="1">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ht="12.75" customHeight="1">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ht="12.75" customHeight="1">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ht="12.75" customHeight="1">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ht="12.75" customHeight="1">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ht="12.75" customHeight="1">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ht="12.75" customHeight="1">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ht="12.75" customHeight="1">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ht="12.75" customHeight="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ht="12.75" customHeight="1">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ht="12.75" customHeight="1">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ht="12.75" customHeight="1">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ht="12.75" customHeight="1">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ht="12.75" customHeight="1">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ht="12.75" customHeight="1">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ht="12.75" customHeight="1">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ht="12.75" customHeight="1">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ht="12.75" customHeight="1">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ht="12.75" customHeight="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ht="12.75" customHeight="1">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ht="12.75" customHeight="1">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ht="12.75" customHeight="1">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ht="12.75" customHeight="1">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ht="12.75" customHeight="1">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ht="12.75" customHeight="1">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ht="12.75" customHeight="1">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ht="12.75" customHeight="1">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ht="12.75" customHeight="1">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ht="12.75" customHeight="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ht="12.75" customHeight="1">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ht="12.75" customHeight="1">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ht="12.75" customHeight="1">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ht="12.75" customHeight="1">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ht="12.75" customHeight="1">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ht="12.75" customHeight="1">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ht="12.75" customHeight="1">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ht="12.75" customHeight="1">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ht="12.75" customHeight="1">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ht="12.75" customHeight="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ht="12.75" customHeight="1">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ht="12.75" customHeight="1">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ht="12.75" customHeight="1">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ht="12.75" customHeight="1">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ht="12.75" customHeight="1">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ht="12.75" customHeight="1">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ht="12.75" customHeight="1">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ht="12.75" customHeight="1">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ht="12.75" customHeight="1">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ht="12.75" customHeight="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ht="12.75" customHeight="1">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ht="12.75" customHeight="1">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ht="12.75" customHeight="1">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ht="12.75" customHeight="1">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ht="12.75" customHeight="1">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ht="12.75" customHeight="1">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ht="12.75" customHeight="1">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ht="12.75" customHeight="1">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ht="12.75" customHeight="1">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ht="12.75" customHeight="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ht="12.75" customHeight="1">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ht="12.75" customHeight="1">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ht="12.75" customHeight="1">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ht="12.75" customHeight="1">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ht="12.75" customHeight="1">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ht="12.75" customHeight="1">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ht="12.75" customHeight="1">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ht="12.75" customHeight="1">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ht="12.75" customHeight="1">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ht="12.75" customHeight="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ht="12.75" customHeight="1">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ht="12.75" customHeight="1">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ht="12.75" customHeight="1">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ht="12.75" customHeight="1">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ht="12.75" customHeight="1">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ht="12.75" customHeight="1">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ht="12.75" customHeight="1">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ht="12.75" customHeight="1">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ht="12.75" customHeight="1">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ht="12.75" customHeight="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ht="12.75" customHeight="1">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ht="12.75" customHeight="1">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ht="12.75" customHeight="1">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ht="12.75" customHeight="1">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ht="12.75" customHeight="1">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ht="12.75" customHeight="1">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ht="12.75" customHeight="1">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ht="12.75" customHeight="1">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ht="12.75" customHeight="1">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ht="12.75" customHeight="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ht="12.75" customHeight="1">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ht="12.75" customHeight="1">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ht="12.75" customHeight="1">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ht="12.75" customHeight="1">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ht="12.75" customHeight="1">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ht="12.75" customHeight="1">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ht="12.75" customHeight="1">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ht="12.75" customHeight="1">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ht="12.75" customHeight="1">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ht="12.75" customHeight="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ht="12.75" customHeight="1">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ht="12.75" customHeight="1">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ht="12.75" customHeight="1">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ht="12.75" customHeight="1">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ht="12.75" customHeight="1">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ht="12.75" customHeight="1">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ht="12.75" customHeight="1">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ht="12.75" customHeight="1">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ht="12.75" customHeight="1">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ht="12.75" customHeight="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ht="12.75" customHeight="1">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ht="12.75" customHeight="1">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ht="12.75" customHeight="1">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ht="12.75" customHeight="1">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ht="12.75" customHeight="1">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ht="12.75" customHeight="1">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ht="12.75" customHeight="1">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ht="12.75" customHeight="1">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ht="12.75" customHeight="1">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ht="12.75" customHeight="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ht="12.75" customHeight="1">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ht="12.75" customHeight="1">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ht="12.75" customHeight="1">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ht="12.75" customHeight="1">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ht="12.75" customHeight="1">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ht="12.75" customHeight="1">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ht="12.75" customHeight="1">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ht="12.75" customHeight="1">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ht="12.75" customHeight="1">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ht="12.75" customHeight="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ht="12.75" customHeight="1">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ht="12.75" customHeight="1">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ht="12.75" customHeight="1">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ht="12.75" customHeight="1">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ht="12.75" customHeight="1">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ht="12.75" customHeight="1">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ht="12.75" customHeight="1">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ht="12.75" customHeight="1">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ht="12.75" customHeight="1">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ht="12.75" customHeight="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ht="12.75" customHeight="1">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ht="12.75" customHeight="1">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ht="12.75" customHeight="1">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ht="12.75" customHeight="1">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ht="12.75" customHeight="1">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ht="12.75" customHeight="1">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ht="12.75" customHeight="1">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ht="12.75" customHeight="1">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ht="12.75" customHeight="1">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ht="12.75" customHeight="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ht="12.75" customHeight="1">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ht="12.75" customHeight="1">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ht="12.75" customHeight="1">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ht="12.75" customHeight="1">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ht="12.75" customHeight="1">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ht="12.75" customHeight="1">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ht="12.75" customHeight="1">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ht="12.75" customHeight="1">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ht="12.75" customHeight="1">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ht="12.75" customHeight="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ht="12.75" customHeight="1">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ht="12.75" customHeight="1">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ht="12.75" customHeight="1">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ht="12.75" customHeight="1">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ht="12.75" customHeight="1">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ht="12.75" customHeight="1">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ht="12.75" customHeight="1">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ht="12.75" customHeight="1">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ht="12.75" customHeight="1">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ht="12.75" customHeight="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ht="12.75" customHeight="1">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ht="12.75" customHeight="1">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ht="12.75" customHeight="1">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ht="12.75" customHeight="1">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ht="12.75" customHeight="1">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ht="12.75" customHeight="1">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ht="12.75" customHeight="1">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ht="12.75" customHeight="1">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ht="12.75" customHeight="1">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ht="12.75" customHeight="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ht="12.75" customHeight="1">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ht="12.75" customHeight="1">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ht="12.75" customHeight="1">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ht="12.75" customHeight="1">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ht="12.75" customHeight="1">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ht="12.75" customHeight="1">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ht="12.75" customHeight="1">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ht="12.75" customHeight="1">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ht="12.75" customHeight="1">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ht="12.75" customHeight="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ht="12.75" customHeight="1">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ht="12.75" customHeight="1">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ht="12.75" customHeight="1">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ht="12.75" customHeight="1">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ht="12.75" customHeight="1">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ht="12.75" customHeight="1">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ht="12.75" customHeight="1">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ht="12.75" customHeight="1">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ht="12.75" customHeight="1">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ht="12.75" customHeight="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ht="12.75" customHeight="1">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ht="12.75" customHeight="1">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ht="12.75" customHeight="1">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ht="12.75" customHeight="1">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ht="12.75" customHeight="1">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ht="12.75" customHeight="1">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ht="12.75" customHeight="1">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ht="12.75" customHeight="1">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ht="12.75" customHeight="1">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ht="12.75" customHeight="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ht="12.75" customHeight="1">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ht="12.75" customHeight="1">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ht="12.75" customHeight="1">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ht="12.75" customHeight="1">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ht="12.75" customHeight="1">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ht="12.75" customHeight="1">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ht="12.75" customHeight="1">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ht="12.75" customHeight="1">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ht="12.75" customHeight="1">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ht="12.75" customHeight="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ht="12.75" customHeight="1">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ht="12.75" customHeight="1">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ht="12.75" customHeight="1">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ht="12.75" customHeight="1">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ht="12.75" customHeight="1">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ht="12.75" customHeight="1">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ht="12.75" customHeight="1">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ht="12.75" customHeight="1">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ht="12.75" customHeight="1">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ht="12.75" customHeight="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ht="12.75" customHeight="1">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ht="12.75" customHeight="1">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ht="12.75" customHeight="1">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ht="12.75" customHeight="1">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ht="12.75" customHeight="1">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ht="12.75" customHeight="1">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ht="12.75" customHeight="1">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ht="12.75" customHeight="1">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ht="12.75" customHeight="1">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ht="12.75" customHeight="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ht="12.75" customHeight="1">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ht="12.75" customHeight="1">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ht="12.75" customHeight="1">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ht="12.75" customHeight="1">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ht="12.75" customHeight="1">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ht="12.75" customHeight="1">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ht="12.75" customHeight="1">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ht="12.75" customHeight="1">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ht="12.75" customHeight="1">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ht="12.75" customHeight="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ht="12.75" customHeight="1">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ht="12.75" customHeight="1">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ht="12.75" customHeight="1">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ht="12.75" customHeight="1">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ht="12.75" customHeight="1">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ht="12.75" customHeight="1">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ht="12.75" customHeight="1">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ht="12.75" customHeight="1">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ht="12.75" customHeight="1">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ht="12.75" customHeight="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ht="12.75" customHeight="1">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ht="12.75" customHeight="1">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ht="12.75" customHeight="1">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ht="12.75" customHeight="1">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ht="12.75" customHeight="1">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ht="12.75" customHeight="1">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ht="12.75" customHeight="1">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ht="12.75" customHeight="1">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ht="12.75" customHeight="1">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ht="12.75" customHeight="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ht="12.75" customHeight="1">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ht="12.75" customHeight="1">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ht="12.75" customHeight="1">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ht="12.75" customHeight="1">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ht="12.75" customHeight="1">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ht="12.75" customHeight="1">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ht="12.75" customHeight="1">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ht="12.75" customHeight="1">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ht="12.75" customHeight="1">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ht="12.75" customHeight="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ht="12.75" customHeight="1">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ht="12.75" customHeight="1">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ht="12.75" customHeight="1">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ht="12.75" customHeight="1">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ht="12.75" customHeight="1">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ht="12.75" customHeight="1">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ht="12.75" customHeight="1">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ht="12.75" customHeight="1">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ht="12.75" customHeight="1">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ht="12.75" customHeight="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ht="12.75" customHeight="1">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ht="12.75" customHeight="1">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ht="12.75" customHeight="1">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ht="12.75" customHeight="1">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ht="12.75" customHeight="1">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ht="12.75" customHeight="1">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ht="12.75" customHeight="1">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ht="12.75" customHeight="1">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ht="12.75" customHeight="1">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ht="12.75" customHeight="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ht="12.75" customHeight="1">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ht="12.75" customHeight="1">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ht="12.75" customHeight="1">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ht="12.75" customHeight="1">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ht="12.75" customHeight="1">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ht="12.75" customHeight="1">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ht="12.75" customHeight="1">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ht="12.75" customHeight="1">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ht="12.75" customHeight="1">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ht="12.75" customHeight="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ht="12.75" customHeight="1">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ht="12.75" customHeight="1">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ht="12.75" customHeight="1">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ht="12.75" customHeight="1">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ht="12.75" customHeight="1">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ht="12.75" customHeight="1">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ht="12.75" customHeight="1">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ht="12.75" customHeight="1">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ht="12.75" customHeight="1">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ht="12.75" customHeight="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ht="12.75" customHeight="1">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ht="12.75" customHeight="1">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ht="12.75" customHeight="1">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ht="12.75" customHeight="1">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ht="12.75" customHeight="1">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ht="12.75" customHeight="1">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ht="12.75" customHeight="1">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ht="12.75" customHeight="1">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ht="12.75" customHeight="1">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ht="12.75" customHeight="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ht="12.75" customHeight="1">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ht="12.75" customHeight="1">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ht="12.75" customHeight="1">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ht="12.75" customHeight="1">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ht="12.75" customHeight="1">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ht="12.75" customHeight="1">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ht="12.75" customHeight="1">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ht="12.75" customHeight="1">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ht="12.75" customHeight="1">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ht="12.75" customHeight="1">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ht="12.75" customHeight="1">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ht="12.75" customHeight="1">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ht="12.75" customHeight="1">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ht="12.75" customHeight="1">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ht="12.75" customHeight="1">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ht="12.75" customHeight="1">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ht="12.75" customHeight="1">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ht="12.75" customHeight="1">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ht="12.75" customHeight="1">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ht="12.75" customHeight="1">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ht="12.75" customHeight="1">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ht="12.75" customHeight="1">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ht="12.75" customHeight="1">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ht="12.75" customHeight="1">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ht="12.75" customHeight="1">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ht="12.75" customHeight="1">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ht="12.75" customHeight="1">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ht="12.75" customHeight="1">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ht="12.75" customHeight="1">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ht="12.75" customHeight="1">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ht="12.75" customHeight="1">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ht="12.75" customHeight="1">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ht="12.75" customHeight="1">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ht="12.75" customHeight="1">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ht="12.75" customHeight="1">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ht="12.75" customHeight="1">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ht="12.75" customHeight="1">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ht="12.75" customHeight="1">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ht="12.75" customHeight="1">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ht="12.75" customHeight="1">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ht="12.75" customHeight="1">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ht="12.75" customHeight="1">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ht="12.75" customHeight="1">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ht="12.75" customHeight="1">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ht="12.75" customHeight="1">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ht="12.75" customHeight="1">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ht="12.75" customHeight="1">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ht="12.75" customHeight="1">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ht="12.75" customHeight="1">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ht="12.75" customHeight="1">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ht="12.75" customHeight="1">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ht="12.75" customHeight="1">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ht="12.75" customHeight="1">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ht="12.75" customHeight="1">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ht="12.75" customHeight="1">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ht="12.75" customHeight="1">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ht="12.75" customHeight="1">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ht="12.75" customHeight="1">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ht="12.75" customHeight="1">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ht="12.75" customHeight="1">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ht="12.75" customHeight="1">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ht="12.75" customHeight="1">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ht="12.75" customHeight="1">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ht="12.75" customHeight="1">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ht="12.75" customHeight="1">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ht="12.75" customHeight="1">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ht="12.75" customHeight="1">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ht="12.75" customHeight="1">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ht="12.75" customHeight="1">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ht="12.75" customHeight="1">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ht="12.75" customHeight="1">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ht="12.75" customHeight="1">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ht="12.75" customHeight="1">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ht="12.75" customHeight="1">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ht="12.75" customHeight="1">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ht="12.75" customHeight="1">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ht="12.75" customHeight="1">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ht="12.75" customHeight="1">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ht="12.75" customHeight="1">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ht="12.75" customHeight="1">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ht="12.75" customHeight="1">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ht="12.75" customHeight="1">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ht="12.75" customHeight="1">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ht="12.75" customHeight="1">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ht="12.75" customHeight="1">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ht="12.75" customHeight="1">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ht="12.75" customHeight="1">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ht="12.75" customHeight="1">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ht="12.75" customHeight="1">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ht="12.75" customHeight="1">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ht="12.75" customHeight="1">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ht="12.75" customHeight="1">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ht="12.75" customHeight="1">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ht="12.75" customHeight="1">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ht="12.75" customHeight="1">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ht="12.75" customHeight="1">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ht="12.75" customHeight="1">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ht="12.75" customHeight="1">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ht="12.75" customHeight="1">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row r="1001" ht="12.75" customHeight="1">
      <c r="A1001" s="32"/>
      <c r="B1001" s="32"/>
      <c r="C1001" s="32"/>
      <c r="D1001" s="32"/>
      <c r="E1001" s="32"/>
      <c r="F1001" s="32"/>
      <c r="G1001" s="32"/>
      <c r="H1001" s="32"/>
      <c r="I1001" s="32"/>
      <c r="J1001" s="32"/>
      <c r="K1001" s="32"/>
      <c r="L1001" s="32"/>
      <c r="M1001" s="32"/>
      <c r="N1001" s="32"/>
      <c r="O1001" s="32"/>
      <c r="P1001" s="32"/>
      <c r="Q1001" s="32"/>
      <c r="R1001" s="32"/>
      <c r="S1001" s="32"/>
      <c r="T1001" s="32"/>
      <c r="U1001" s="32"/>
      <c r="V1001" s="32"/>
      <c r="W1001" s="32"/>
      <c r="X1001" s="32"/>
      <c r="Y1001" s="32"/>
      <c r="Z1001" s="32"/>
    </row>
    <row r="1002" ht="12.75" customHeight="1">
      <c r="A1002" s="32"/>
      <c r="B1002" s="32"/>
      <c r="C1002" s="32"/>
      <c r="D1002" s="32"/>
      <c r="E1002" s="32"/>
      <c r="F1002" s="32"/>
      <c r="G1002" s="32"/>
      <c r="H1002" s="32"/>
      <c r="I1002" s="32"/>
      <c r="J1002" s="32"/>
      <c r="K1002" s="32"/>
      <c r="L1002" s="32"/>
      <c r="M1002" s="32"/>
      <c r="N1002" s="32"/>
      <c r="O1002" s="32"/>
      <c r="P1002" s="32"/>
      <c r="Q1002" s="32"/>
      <c r="R1002" s="32"/>
      <c r="S1002" s="32"/>
      <c r="T1002" s="32"/>
      <c r="U1002" s="32"/>
      <c r="V1002" s="32"/>
      <c r="W1002" s="32"/>
      <c r="X1002" s="32"/>
      <c r="Y1002" s="32"/>
      <c r="Z1002" s="32"/>
    </row>
  </sheetData>
  <mergeCells count="2">
    <mergeCell ref="A5:M5"/>
    <mergeCell ref="A6:M6"/>
  </mergeCells>
  <hyperlinks>
    <hyperlink r:id="rId1" ref="A22"/>
  </hyperlinks>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2021-02-20T23:30:36Z</dcterms:created>
  <dc:creator>Chamanara, Sanaz</dc:creator>
</cp:coreProperties>
</file>