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reyling_data\"/>
    </mc:Choice>
  </mc:AlternateContent>
  <xr:revisionPtr revIDLastSave="0" documentId="13_ncr:1_{72DABF35-7D38-43FF-9F2B-5CB55B97794B}" xr6:coauthVersionLast="45" xr6:coauthVersionMax="45" xr10:uidLastSave="{00000000-0000-0000-0000-000000000000}"/>
  <bookViews>
    <workbookView xWindow="-120" yWindow="-120" windowWidth="29040" windowHeight="15840" activeTab="1" xr2:uid="{2414CF4B-584E-4ED7-819F-01E3BA7DD4E3}"/>
  </bookViews>
  <sheets>
    <sheet name="mean" sheetId="1" r:id="rId1"/>
    <sheet name="sd" sheetId="3" r:id="rId2"/>
    <sheet name="input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F7" i="2" l="1"/>
  <c r="F8" i="2" s="1"/>
  <c r="F10" i="2" s="1"/>
  <c r="F5" i="2"/>
  <c r="E7" i="2"/>
  <c r="E8" i="2" s="1"/>
  <c r="E10" i="2" s="1"/>
  <c r="E5" i="2"/>
  <c r="D7" i="2" l="1"/>
  <c r="D8" i="2" s="1"/>
  <c r="D10" i="2" s="1"/>
  <c r="D5" i="2"/>
  <c r="C7" i="2" l="1"/>
  <c r="C8" i="2" s="1"/>
  <c r="C10" i="2" s="1"/>
  <c r="C5" i="2"/>
  <c r="B7" i="2" l="1"/>
  <c r="B8" i="2" s="1"/>
  <c r="B10" i="2" s="1"/>
  <c r="B5" i="2"/>
  <c r="B11" i="2" l="1"/>
</calcChain>
</file>

<file path=xl/sharedStrings.xml><?xml version="1.0" encoding="utf-8"?>
<sst xmlns="http://schemas.openxmlformats.org/spreadsheetml/2006/main" count="53" uniqueCount="29">
  <si>
    <t>TiO2 aer. concentrationN (μg/L)</t>
  </si>
  <si>
    <t>Inhaled volume (L)</t>
  </si>
  <si>
    <t xml:space="preserve">Deposited fraction </t>
  </si>
  <si>
    <t>Deposited mass (ILD) (μg)</t>
  </si>
  <si>
    <t>MCC fraction per ILD</t>
  </si>
  <si>
    <t>MCC mass (μg)</t>
  </si>
  <si>
    <t>IPLD (μg)</t>
  </si>
  <si>
    <t>LT-MC fraction per IPLD</t>
  </si>
  <si>
    <t>LT-MC (μg)</t>
  </si>
  <si>
    <t>lav.lungs</t>
  </si>
  <si>
    <t>BALC</t>
  </si>
  <si>
    <t>BALF</t>
  </si>
  <si>
    <t>Trachea</t>
  </si>
  <si>
    <t>Liver</t>
  </si>
  <si>
    <t>Spleen</t>
  </si>
  <si>
    <t>Kidneys</t>
  </si>
  <si>
    <t>Heart</t>
  </si>
  <si>
    <t>Brain</t>
  </si>
  <si>
    <t>Uterus</t>
  </si>
  <si>
    <t>Blood</t>
  </si>
  <si>
    <t>Skeleton</t>
  </si>
  <si>
    <t>Skin</t>
  </si>
  <si>
    <t>Soft tissue</t>
  </si>
  <si>
    <t>2h</t>
  </si>
  <si>
    <t>6h</t>
  </si>
  <si>
    <t>26h</t>
  </si>
  <si>
    <t>170h</t>
  </si>
  <si>
    <t>674h</t>
  </si>
  <si>
    <t>inhaled volume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</si>
</sst>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00000"/>
    <numFmt numFmtId="165" formatCode="0.0000"/>
    <numFmt numFmtId="166" formatCode="0.000000"/>
    <numFmt numFmtId="167" formatCode="0.00000000"/>
    <numFmt numFmtId="168" formatCode="0.00000"/>
    <numFmt numFmtId="169" formatCode="0.000"/>
    <numFmt numFmtId="170" formatCode="0.0000000"/>
    <numFmt numFmtId="171" formatCode="0.0"/>
    <numFmt numFmtId="172" formatCode="0.000000000"/>
    <numFmt numFmtId="173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169" fontId="0" fillId="0" borderId="0" xfId="0" applyNumberFormat="1" applyFill="1"/>
    <xf numFmtId="166" fontId="0" fillId="0" borderId="0" xfId="0" applyNumberFormat="1" applyFill="1"/>
    <xf numFmtId="167" fontId="0" fillId="0" borderId="0" xfId="0" applyNumberFormat="1" applyFill="1"/>
    <xf numFmtId="168" fontId="0" fillId="0" borderId="0" xfId="0" applyNumberFormat="1" applyFill="1"/>
    <xf numFmtId="170" fontId="0" fillId="0" borderId="0" xfId="0" applyNumberFormat="1" applyFill="1"/>
    <xf numFmtId="172" fontId="0" fillId="0" borderId="0" xfId="0" applyNumberFormat="1" applyFill="1"/>
    <xf numFmtId="173" fontId="0" fillId="0" borderId="0" xfId="0" applyNumberFormat="1" applyFill="1"/>
    <xf numFmtId="171" fontId="0" fillId="0" borderId="0" xfId="0" applyNumberFormat="1" applyFill="1"/>
    <xf numFmtId="167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5B55-599A-41D1-B5B5-C1E254645E63}">
  <dimension ref="A1:S28"/>
  <sheetViews>
    <sheetView zoomScaleNormal="100" workbookViewId="0">
      <selection activeCell="B31" sqref="B31"/>
    </sheetView>
  </sheetViews>
  <sheetFormatPr defaultRowHeight="15" x14ac:dyDescent="0.25"/>
  <cols>
    <col min="1" max="1" width="29.140625" style="4" customWidth="1"/>
    <col min="2" max="2" width="15.42578125" style="4" customWidth="1"/>
    <col min="3" max="3" width="12.5703125" style="4" bestFit="1" customWidth="1"/>
    <col min="4" max="4" width="13.7109375" style="4" bestFit="1" customWidth="1"/>
    <col min="5" max="5" width="14.5703125" style="4" customWidth="1"/>
    <col min="6" max="9" width="13.7109375" style="4" bestFit="1" customWidth="1"/>
    <col min="10" max="11" width="15.7109375" style="4" bestFit="1" customWidth="1"/>
    <col min="12" max="12" width="13.7109375" style="4" bestFit="1" customWidth="1"/>
    <col min="13" max="15" width="14.7109375" style="4" bestFit="1" customWidth="1"/>
    <col min="16" max="16" width="15.5703125" style="4" customWidth="1"/>
    <col min="17" max="18" width="14.7109375" style="4" bestFit="1" customWidth="1"/>
    <col min="19" max="19" width="15.7109375" style="4" customWidth="1"/>
    <col min="20" max="20" width="15.28515625" style="4" customWidth="1"/>
    <col min="21" max="21" width="14.5703125" style="4" customWidth="1"/>
    <col min="22" max="16384" width="9.140625" style="4"/>
  </cols>
  <sheetData>
    <row r="1" spans="1:19" x14ac:dyDescent="0.25">
      <c r="B1" s="4" t="s">
        <v>12</v>
      </c>
      <c r="C1" s="4" t="s">
        <v>11</v>
      </c>
      <c r="D1" s="4" t="s">
        <v>10</v>
      </c>
      <c r="E1" s="4" t="s">
        <v>9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20</v>
      </c>
      <c r="M1" s="4" t="s">
        <v>21</v>
      </c>
      <c r="N1" s="4" t="s">
        <v>22</v>
      </c>
      <c r="O1" s="4" t="s">
        <v>19</v>
      </c>
    </row>
    <row r="2" spans="1:19" x14ac:dyDescent="0.25">
      <c r="A2" s="4" t="s">
        <v>23</v>
      </c>
      <c r="B2" s="4">
        <v>2.0719103999999999E-2</v>
      </c>
      <c r="C2" s="4">
        <v>0.46759679999999992</v>
      </c>
      <c r="D2" s="4">
        <v>0.21411839999999999</v>
      </c>
      <c r="E2" s="4">
        <v>0.87536639999999999</v>
      </c>
      <c r="F2" s="4">
        <v>4.7704319999999993E-4</v>
      </c>
      <c r="G2" s="4">
        <v>1.5744E-5</v>
      </c>
      <c r="H2" s="4">
        <v>1.4956799999999999E-4</v>
      </c>
      <c r="I2" s="4">
        <v>1.3917695999999998E-5</v>
      </c>
      <c r="J2" s="4">
        <v>2.4844031999999992E-5</v>
      </c>
      <c r="K2" s="4">
        <v>1.4169599999999999E-5</v>
      </c>
      <c r="L2" s="4">
        <v>9.6038399999999989E-4</v>
      </c>
      <c r="M2" s="4">
        <v>2.0309759999999999E-3</v>
      </c>
      <c r="N2" s="4">
        <v>1.4941055999999998E-2</v>
      </c>
      <c r="O2" s="4">
        <v>1.1493119999999998E-3</v>
      </c>
    </row>
    <row r="3" spans="1:19" x14ac:dyDescent="0.25">
      <c r="A3" s="4" t="s">
        <v>24</v>
      </c>
      <c r="B3" s="4">
        <v>1.089616E-2</v>
      </c>
      <c r="C3" s="4">
        <v>0.234352</v>
      </c>
      <c r="D3" s="4">
        <v>0.19932</v>
      </c>
      <c r="E3" s="4">
        <v>0.67164800000000002</v>
      </c>
      <c r="F3" s="4">
        <v>6.1680479999999998E-3</v>
      </c>
      <c r="G3" s="4">
        <v>5.6776E-5</v>
      </c>
      <c r="H3" s="4">
        <v>3.0695279999999998E-3</v>
      </c>
      <c r="I3" s="4">
        <v>1.6039823999999998E-4</v>
      </c>
      <c r="J3" s="4">
        <v>2.1683599999999997E-5</v>
      </c>
      <c r="K3" s="4">
        <v>4.5662400000000004E-4</v>
      </c>
      <c r="L3" s="4">
        <v>1.351752E-2</v>
      </c>
      <c r="M3" s="4">
        <v>1.4785920000000001E-2</v>
      </c>
      <c r="N3" s="4">
        <v>3.161336E-2</v>
      </c>
      <c r="O3" s="4">
        <v>1.61268E-2</v>
      </c>
    </row>
    <row r="4" spans="1:19" x14ac:dyDescent="0.25">
      <c r="A4" t="s">
        <v>25</v>
      </c>
      <c r="B4" s="4">
        <v>2.6107920000000002E-3</v>
      </c>
      <c r="C4" s="4">
        <v>6.3990000000000005E-2</v>
      </c>
      <c r="D4" s="4">
        <v>0.15442920000000002</v>
      </c>
      <c r="E4">
        <v>0.49144320000000002</v>
      </c>
      <c r="F4" s="4">
        <v>3.8607300000000006E-3</v>
      </c>
      <c r="G4" s="4">
        <v>2.1330000000000003E-4</v>
      </c>
      <c r="H4" s="4">
        <v>2.9136780000000003E-3</v>
      </c>
      <c r="I4" s="4">
        <v>1.41452028E-4</v>
      </c>
      <c r="J4" s="4">
        <v>3.0612816000000003E-5</v>
      </c>
      <c r="K4" s="4">
        <v>2.2780440000000004E-4</v>
      </c>
      <c r="L4" s="4">
        <v>1.7243172000000005E-2</v>
      </c>
      <c r="M4" s="4">
        <v>6.1942320000000009E-3</v>
      </c>
      <c r="N4" s="4">
        <v>1.2354336000000002E-2</v>
      </c>
      <c r="O4" s="4">
        <v>5.3751600000000004E-3</v>
      </c>
    </row>
    <row r="5" spans="1:19" x14ac:dyDescent="0.25">
      <c r="A5" t="s">
        <v>26</v>
      </c>
      <c r="B5" s="4">
        <v>1.4208000000000001E-3</v>
      </c>
      <c r="C5" s="4">
        <v>3.5520000000000005E-3</v>
      </c>
      <c r="D5" s="4">
        <v>0.103008</v>
      </c>
      <c r="E5">
        <v>0.32796800000000009</v>
      </c>
      <c r="F5" s="4">
        <v>3.3252640000000005E-3</v>
      </c>
      <c r="G5" s="4">
        <v>3.3448000000000001E-4</v>
      </c>
      <c r="H5" s="4">
        <v>2.2673600000000004E-3</v>
      </c>
      <c r="I5" s="4">
        <v>7.5337920000000011E-5</v>
      </c>
      <c r="J5" s="4">
        <v>7.7297440000000006E-5</v>
      </c>
      <c r="K5" s="4">
        <v>1.3556800000000003E-4</v>
      </c>
      <c r="L5" s="4">
        <v>1.2059040000000004E-2</v>
      </c>
      <c r="M5" s="4">
        <v>3.6940800000000011E-3</v>
      </c>
      <c r="N5" s="4">
        <v>1.2201120000000001E-2</v>
      </c>
      <c r="O5" s="4">
        <v>8.1696000000000004E-4</v>
      </c>
    </row>
    <row r="6" spans="1:19" x14ac:dyDescent="0.25">
      <c r="A6" t="s">
        <v>27</v>
      </c>
      <c r="B6" s="4">
        <v>1.7944260000000002E-3</v>
      </c>
      <c r="C6" s="4">
        <v>2.0276000000000001E-3</v>
      </c>
      <c r="D6" s="4">
        <v>0.14193200000000003</v>
      </c>
      <c r="E6">
        <v>0.30008479999999998</v>
      </c>
      <c r="F6" s="4">
        <v>1.4710238000000002E-3</v>
      </c>
      <c r="G6" s="4">
        <v>4.4303060000000001E-4</v>
      </c>
      <c r="H6" s="4">
        <v>1.3148986000000001E-3</v>
      </c>
      <c r="I6" s="4">
        <v>2.2881466000000001E-5</v>
      </c>
      <c r="J6" s="4">
        <v>4.4191542E-5</v>
      </c>
      <c r="K6" s="4">
        <v>1.3686300000000001E-4</v>
      </c>
      <c r="L6" s="4">
        <v>2.321602E-2</v>
      </c>
      <c r="M6" s="4">
        <v>3.3962300000000001E-3</v>
      </c>
      <c r="N6" s="4">
        <v>7.8366740000000018E-3</v>
      </c>
      <c r="O6" s="4">
        <v>5.6772800000000009E-4</v>
      </c>
    </row>
    <row r="7" spans="1:19" x14ac:dyDescent="0.25">
      <c r="B7" s="6"/>
    </row>
    <row r="8" spans="1:19" x14ac:dyDescent="0.25">
      <c r="B8" s="5"/>
    </row>
    <row r="9" spans="1:19" x14ac:dyDescent="0.25">
      <c r="B9" s="6"/>
    </row>
    <row r="14" spans="1:19" x14ac:dyDescent="0.25">
      <c r="B14" s="7"/>
      <c r="C14" s="7"/>
      <c r="D14" s="7"/>
      <c r="E14" s="7"/>
      <c r="F14" s="8"/>
      <c r="G14" s="8"/>
      <c r="H14" s="8"/>
      <c r="I14" s="8"/>
      <c r="J14" s="9"/>
      <c r="K14" s="9"/>
      <c r="L14" s="8"/>
      <c r="M14" s="10"/>
      <c r="N14" s="6"/>
      <c r="O14" s="10"/>
      <c r="P14" s="10"/>
      <c r="Q14" s="10"/>
      <c r="R14" s="10"/>
      <c r="S14" s="6"/>
    </row>
    <row r="15" spans="1:19" x14ac:dyDescent="0.25">
      <c r="B15" s="7"/>
      <c r="C15" s="11"/>
      <c r="D15" s="11"/>
      <c r="E15" s="11"/>
      <c r="F15" s="12"/>
      <c r="J15" s="13"/>
      <c r="K15" s="13"/>
      <c r="M15" s="12"/>
      <c r="N15" s="9"/>
      <c r="O15" s="12"/>
      <c r="P15" s="12"/>
      <c r="Q15" s="12"/>
      <c r="R15" s="12"/>
      <c r="S15" s="9"/>
    </row>
    <row r="16" spans="1:19" x14ac:dyDescent="0.25">
      <c r="B16" s="7"/>
      <c r="C16" s="14"/>
      <c r="D16" s="14"/>
      <c r="E16" s="14"/>
      <c r="F16" s="8"/>
      <c r="G16" s="8"/>
      <c r="H16" s="8"/>
      <c r="I16" s="8"/>
      <c r="J16" s="9"/>
      <c r="K16" s="9"/>
      <c r="L16" s="8"/>
      <c r="M16" s="10"/>
      <c r="N16" s="6"/>
      <c r="O16" s="10"/>
      <c r="P16" s="8"/>
      <c r="Q16" s="10"/>
      <c r="R16" s="10"/>
      <c r="S16" s="6"/>
    </row>
    <row r="17" spans="2:19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6"/>
    </row>
    <row r="18" spans="2:19" x14ac:dyDescent="0.25">
      <c r="B18" s="7"/>
    </row>
    <row r="21" spans="2:19" x14ac:dyDescent="0.25">
      <c r="B21" s="6"/>
    </row>
    <row r="22" spans="2:19" x14ac:dyDescent="0.25">
      <c r="B22" s="6"/>
    </row>
    <row r="24" spans="2:19" x14ac:dyDescent="0.25">
      <c r="B24" s="12"/>
    </row>
    <row r="25" spans="2:19" x14ac:dyDescent="0.25">
      <c r="B25" s="12"/>
    </row>
    <row r="28" spans="2:19" x14ac:dyDescent="0.25">
      <c r="B28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E5AA-B0DA-45D7-BA89-56FB8317B193}">
  <dimension ref="A1:S28"/>
  <sheetViews>
    <sheetView tabSelected="1" workbookViewId="0">
      <selection activeCell="E17" sqref="E17"/>
    </sheetView>
  </sheetViews>
  <sheetFormatPr defaultRowHeight="15" x14ac:dyDescent="0.25"/>
  <cols>
    <col min="1" max="1" width="29.140625" style="4" customWidth="1"/>
    <col min="2" max="2" width="15.42578125" style="4" customWidth="1"/>
    <col min="3" max="3" width="12.5703125" style="4" bestFit="1" customWidth="1"/>
    <col min="4" max="4" width="13.7109375" style="4" bestFit="1" customWidth="1"/>
    <col min="5" max="5" width="14.5703125" style="4" customWidth="1"/>
    <col min="6" max="9" width="13.7109375" style="4" bestFit="1" customWidth="1"/>
    <col min="10" max="11" width="15.7109375" style="4" bestFit="1" customWidth="1"/>
    <col min="12" max="12" width="13.7109375" style="4" bestFit="1" customWidth="1"/>
    <col min="13" max="15" width="14.7109375" style="4" bestFit="1" customWidth="1"/>
    <col min="16" max="16" width="15.5703125" style="4" customWidth="1"/>
    <col min="17" max="18" width="14.7109375" style="4" bestFit="1" customWidth="1"/>
    <col min="19" max="19" width="15.7109375" style="4" customWidth="1"/>
    <col min="20" max="20" width="15.28515625" style="4" customWidth="1"/>
    <col min="21" max="21" width="14.5703125" style="4" customWidth="1"/>
    <col min="22" max="16384" width="9.140625" style="4"/>
  </cols>
  <sheetData>
    <row r="1" spans="1:19" x14ac:dyDescent="0.25">
      <c r="B1" s="4" t="s">
        <v>12</v>
      </c>
      <c r="C1" s="4" t="s">
        <v>11</v>
      </c>
      <c r="D1" s="4" t="s">
        <v>10</v>
      </c>
      <c r="E1" s="4" t="s">
        <v>9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20</v>
      </c>
      <c r="M1" s="4" t="s">
        <v>21</v>
      </c>
      <c r="N1" s="4" t="s">
        <v>22</v>
      </c>
      <c r="O1" s="4" t="s">
        <v>19</v>
      </c>
    </row>
    <row r="2" spans="1:19" x14ac:dyDescent="0.25">
      <c r="A2" s="4" t="s">
        <v>23</v>
      </c>
      <c r="B2" s="4">
        <v>1.5334655999999999E-2</v>
      </c>
      <c r="C2" s="4">
        <v>6.9273599999999991E-2</v>
      </c>
      <c r="D2" s="4">
        <v>5.5104E-2</v>
      </c>
      <c r="E2" s="4">
        <v>3.3062399999999999E-2</v>
      </c>
      <c r="F2" s="4">
        <v>2.8181759999999995E-4</v>
      </c>
      <c r="G2" s="4">
        <v>2.5190399999999995E-5</v>
      </c>
      <c r="H2" s="4">
        <v>3.1488000000000001E-5</v>
      </c>
      <c r="I2" s="4">
        <v>5.9827199999999983E-6</v>
      </c>
      <c r="J2" s="4">
        <v>9.5408639999999986E-6</v>
      </c>
      <c r="K2" s="4">
        <v>1.4169599999999999E-5</v>
      </c>
      <c r="L2" s="4">
        <v>6.2975999999999993E-4</v>
      </c>
      <c r="M2" s="4">
        <v>1.4956799999999999E-3</v>
      </c>
      <c r="N2" s="4">
        <v>5.715071999999999E-3</v>
      </c>
      <c r="O2" s="4">
        <v>1.25952E-4</v>
      </c>
    </row>
    <row r="3" spans="1:19" x14ac:dyDescent="0.25">
      <c r="A3" s="4" t="s">
        <v>24</v>
      </c>
      <c r="B3" s="4">
        <v>4.2038399999999995E-3</v>
      </c>
      <c r="C3" s="4">
        <v>3.5032000000000001E-2</v>
      </c>
      <c r="D3" s="4">
        <v>4.5904E-2</v>
      </c>
      <c r="E3" s="4">
        <v>2.5368000000000002E-2</v>
      </c>
      <c r="F3" s="4">
        <v>9.5069600000000001E-4</v>
      </c>
      <c r="G3" s="4">
        <v>2.6575999999999998E-5</v>
      </c>
      <c r="H3" s="4">
        <v>1.0980720000000001E-3</v>
      </c>
      <c r="I3" s="4">
        <v>3.4705839999999998E-5</v>
      </c>
      <c r="J3" s="4">
        <v>7.6224799999999997E-6</v>
      </c>
      <c r="K3" s="4">
        <v>9.1807999999999999E-5</v>
      </c>
      <c r="L3" s="4">
        <v>6.6077599999999998E-3</v>
      </c>
      <c r="M3" s="4">
        <v>6.9701599999999996E-3</v>
      </c>
      <c r="N3" s="4">
        <v>1.5631519999999999E-2</v>
      </c>
      <c r="O3" s="4">
        <v>3.2615999999999999E-3</v>
      </c>
    </row>
    <row r="4" spans="1:19" x14ac:dyDescent="0.25">
      <c r="A4" t="s">
        <v>25</v>
      </c>
      <c r="B4" s="4">
        <v>4.4400000000000006E-4</v>
      </c>
      <c r="C4" s="4">
        <v>1.5984000000000002E-2</v>
      </c>
      <c r="D4" s="4">
        <v>9.4720000000000013E-3</v>
      </c>
      <c r="E4">
        <v>3.7888000000000005E-2</v>
      </c>
      <c r="F4" s="4">
        <v>4.4400000000000006E-4</v>
      </c>
      <c r="G4" s="4">
        <v>5.5056000000000003E-5</v>
      </c>
      <c r="H4" s="4">
        <v>2.6817600000000002E-4</v>
      </c>
      <c r="I4" s="4">
        <v>4.7052160000000007E-5</v>
      </c>
      <c r="J4" s="4">
        <v>1.8594720000000001E-5</v>
      </c>
      <c r="K4" s="4">
        <v>3.3744000000000008E-5</v>
      </c>
      <c r="L4" s="4">
        <v>7.2816000000000005E-4</v>
      </c>
      <c r="M4" s="4">
        <v>9.4720000000000015E-4</v>
      </c>
      <c r="N4" s="4">
        <v>2.9481600000000009E-3</v>
      </c>
      <c r="O4" s="4">
        <v>3.8480000000000008E-4</v>
      </c>
    </row>
    <row r="5" spans="1:19" x14ac:dyDescent="0.25">
      <c r="A5" t="s">
        <v>26</v>
      </c>
      <c r="B5" s="4">
        <v>1.1176920000000002E-3</v>
      </c>
      <c r="C5" s="4">
        <v>1.1944800000000002E-2</v>
      </c>
      <c r="D5" s="4">
        <v>2.5596000000000004E-3</v>
      </c>
      <c r="E5">
        <v>2.6449200000000003E-2</v>
      </c>
      <c r="F5" s="4">
        <v>6.3222120000000004E-4</v>
      </c>
      <c r="G5" s="4">
        <v>8.0200800000000013E-5</v>
      </c>
      <c r="H5" s="4">
        <v>2.1756600000000004E-4</v>
      </c>
      <c r="I5" s="4">
        <v>1.8531504000000001E-5</v>
      </c>
      <c r="J5" s="4">
        <v>2.9810807999999998E-5</v>
      </c>
      <c r="K5" s="4">
        <v>2.3889600000000002E-5</v>
      </c>
      <c r="L5" s="4">
        <v>2.9947319999999999E-3</v>
      </c>
      <c r="M5" s="4">
        <v>3.9247200000000005E-4</v>
      </c>
      <c r="N5" s="4">
        <v>3.2677560000000001E-3</v>
      </c>
      <c r="O5" s="4">
        <v>2.9862000000000004E-4</v>
      </c>
    </row>
    <row r="6" spans="1:19" x14ac:dyDescent="0.25">
      <c r="A6" t="s">
        <v>27</v>
      </c>
      <c r="B6" s="4">
        <v>6.2855600000000006E-4</v>
      </c>
      <c r="C6" s="4">
        <v>3.5483000000000008E-2</v>
      </c>
      <c r="D6" s="4">
        <v>2.0276000000000001E-3</v>
      </c>
      <c r="E6">
        <v>3.4469200000000005E-2</v>
      </c>
      <c r="F6" s="4">
        <v>2.2404980000000001E-4</v>
      </c>
      <c r="G6" s="4">
        <v>6.4883199999999996E-5</v>
      </c>
      <c r="H6" s="4">
        <v>1.9870480000000002E-4</v>
      </c>
      <c r="I6" s="4">
        <v>1.3331470000000001E-5</v>
      </c>
      <c r="J6" s="4">
        <v>3.634473E-5</v>
      </c>
      <c r="K6" s="4">
        <v>2.0276000000000004E-5</v>
      </c>
      <c r="L6" s="4">
        <v>4.1160279999999999E-3</v>
      </c>
      <c r="M6" s="4">
        <v>1.7234600000000001E-4</v>
      </c>
      <c r="N6" s="4">
        <v>5.7685220000000008E-3</v>
      </c>
      <c r="O6" s="4">
        <v>2.3317400000000003E-4</v>
      </c>
    </row>
    <row r="7" spans="1:19" x14ac:dyDescent="0.25">
      <c r="B7" s="6"/>
    </row>
    <row r="8" spans="1:19" x14ac:dyDescent="0.25">
      <c r="B8" s="5"/>
    </row>
    <row r="9" spans="1:19" x14ac:dyDescent="0.25">
      <c r="B9" s="6"/>
    </row>
    <row r="12" spans="1:19" x14ac:dyDescent="0.25">
      <c r="B12" s="1"/>
      <c r="C12" s="1"/>
      <c r="S12" s="1"/>
    </row>
    <row r="13" spans="1:19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9"/>
    </row>
    <row r="15" spans="1:19" x14ac:dyDescent="0.25">
      <c r="A1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25">
      <c r="A16"/>
      <c r="B16" s="9"/>
    </row>
    <row r="17" spans="1:19" x14ac:dyDescent="0.25">
      <c r="A1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1" spans="1:19" x14ac:dyDescent="0.25">
      <c r="B21" s="6"/>
    </row>
    <row r="22" spans="1:19" x14ac:dyDescent="0.25">
      <c r="B22" s="6"/>
    </row>
    <row r="24" spans="1:19" x14ac:dyDescent="0.25">
      <c r="B24" s="12"/>
    </row>
    <row r="25" spans="1:19" x14ac:dyDescent="0.25">
      <c r="B25" s="12"/>
    </row>
    <row r="28" spans="1:19" x14ac:dyDescent="0.25">
      <c r="B2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2C1A-3C28-4032-9FA4-4C0B610FBBF5}">
  <dimension ref="A1:F11"/>
  <sheetViews>
    <sheetView workbookViewId="0">
      <selection activeCell="H22" sqref="H22"/>
    </sheetView>
  </sheetViews>
  <sheetFormatPr defaultRowHeight="15" x14ac:dyDescent="0.25"/>
  <cols>
    <col min="1" max="1" width="30.42578125" customWidth="1"/>
  </cols>
  <sheetData>
    <row r="1" spans="1:6" x14ac:dyDescent="0.25"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25">
      <c r="A2" s="1" t="s">
        <v>3</v>
      </c>
      <c r="B2" s="3">
        <v>1.64</v>
      </c>
      <c r="C2" s="3">
        <v>1.51</v>
      </c>
      <c r="D2" s="3">
        <v>1.08</v>
      </c>
      <c r="E2" s="3">
        <v>0.8</v>
      </c>
      <c r="F2" s="3">
        <v>1.37</v>
      </c>
    </row>
    <row r="3" spans="1:6" x14ac:dyDescent="0.25">
      <c r="A3" s="1" t="s">
        <v>2</v>
      </c>
      <c r="B3" s="3">
        <v>0.59</v>
      </c>
      <c r="C3" s="3">
        <v>0.39</v>
      </c>
      <c r="D3" s="3">
        <v>0.56999999999999995</v>
      </c>
      <c r="E3" s="3">
        <v>0.5</v>
      </c>
      <c r="F3" s="3">
        <v>0.42</v>
      </c>
    </row>
    <row r="4" spans="1:6" x14ac:dyDescent="0.25">
      <c r="A4" s="1" t="s">
        <v>0</v>
      </c>
      <c r="B4" s="3">
        <v>0.15</v>
      </c>
      <c r="C4" s="3">
        <v>0.13</v>
      </c>
      <c r="D4" s="3">
        <v>0.09</v>
      </c>
      <c r="E4" s="3">
        <v>7.0000000000000007E-2</v>
      </c>
      <c r="F4" s="3">
        <v>0.13</v>
      </c>
    </row>
    <row r="5" spans="1:6" x14ac:dyDescent="0.25">
      <c r="A5" s="1" t="s">
        <v>1</v>
      </c>
      <c r="B5" s="2">
        <f xml:space="preserve"> (B2/B3)/B4</f>
        <v>18.531073446327685</v>
      </c>
      <c r="C5" s="2">
        <f xml:space="preserve"> (C2/C3)/C4</f>
        <v>29.783037475345168</v>
      </c>
      <c r="D5" s="2">
        <f xml:space="preserve"> (D2/D3)/D4</f>
        <v>21.052631578947373</v>
      </c>
      <c r="E5" s="2">
        <f xml:space="preserve"> (E2/E3)/E4</f>
        <v>22.857142857142858</v>
      </c>
      <c r="F5" s="2">
        <f xml:space="preserve"> (F2/F3)/F4</f>
        <v>25.091575091575095</v>
      </c>
    </row>
    <row r="6" spans="1:6" x14ac:dyDescent="0.25">
      <c r="A6" s="1" t="s">
        <v>4</v>
      </c>
      <c r="B6" s="3">
        <v>0.04</v>
      </c>
      <c r="C6" s="3">
        <v>0.2</v>
      </c>
      <c r="D6" s="3">
        <v>0.21</v>
      </c>
      <c r="E6" s="3">
        <v>0.26</v>
      </c>
      <c r="F6" s="3">
        <v>0.26</v>
      </c>
    </row>
    <row r="7" spans="1:6" x14ac:dyDescent="0.25">
      <c r="A7" s="1" t="s">
        <v>5</v>
      </c>
      <c r="B7" s="2">
        <f>B6*B2</f>
        <v>6.5599999999999992E-2</v>
      </c>
      <c r="C7" s="2">
        <f>C6*C2</f>
        <v>0.30200000000000005</v>
      </c>
      <c r="D7" s="2">
        <f>D6*D2</f>
        <v>0.2268</v>
      </c>
      <c r="E7" s="2">
        <f>E6*E2</f>
        <v>0.20800000000000002</v>
      </c>
      <c r="F7" s="2">
        <f>F6*F2</f>
        <v>0.35620000000000002</v>
      </c>
    </row>
    <row r="8" spans="1:6" x14ac:dyDescent="0.25">
      <c r="A8" s="1" t="s">
        <v>6</v>
      </c>
      <c r="B8" s="2">
        <f>B2-B7</f>
        <v>1.5743999999999998</v>
      </c>
      <c r="C8" s="2">
        <f>C2-C7</f>
        <v>1.208</v>
      </c>
      <c r="D8" s="2">
        <f>D2-D7</f>
        <v>0.85320000000000007</v>
      </c>
      <c r="E8" s="2">
        <f>E2-E7</f>
        <v>0.59200000000000008</v>
      </c>
      <c r="F8" s="2">
        <f>F2-F7</f>
        <v>1.0138</v>
      </c>
    </row>
    <row r="9" spans="1:6" x14ac:dyDescent="0.25">
      <c r="A9" s="1" t="s">
        <v>7</v>
      </c>
      <c r="B9" s="3">
        <v>0</v>
      </c>
      <c r="C9" s="3">
        <v>0</v>
      </c>
      <c r="D9" s="3">
        <v>0</v>
      </c>
      <c r="E9" s="3">
        <v>0.15</v>
      </c>
      <c r="F9" s="3">
        <v>0.31</v>
      </c>
    </row>
    <row r="10" spans="1:6" x14ac:dyDescent="0.25">
      <c r="A10" s="1" t="s">
        <v>8</v>
      </c>
      <c r="B10" s="2">
        <f>B8*B9</f>
        <v>0</v>
      </c>
      <c r="C10" s="2">
        <f>C8*C9</f>
        <v>0</v>
      </c>
      <c r="D10" s="2">
        <f>D8*D9</f>
        <v>0</v>
      </c>
      <c r="E10" s="2">
        <f>E8*E9</f>
        <v>8.8800000000000004E-2</v>
      </c>
      <c r="F10" s="2">
        <f>F8*F9</f>
        <v>0.314278</v>
      </c>
    </row>
    <row r="11" spans="1:6" x14ac:dyDescent="0.25">
      <c r="A11" s="1" t="s">
        <v>28</v>
      </c>
      <c r="B11">
        <f>B5/2</f>
        <v>9.2655367231638426</v>
      </c>
      <c r="C11">
        <f t="shared" ref="C11:F11" si="0">C5/2</f>
        <v>14.891518737672584</v>
      </c>
      <c r="D11">
        <f t="shared" si="0"/>
        <v>10.526315789473687</v>
      </c>
      <c r="E11">
        <f t="shared" si="0"/>
        <v>11.428571428571429</v>
      </c>
      <c r="F11">
        <f t="shared" si="0"/>
        <v>12.545787545787547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mean</vt:lpstr>
      <vt:lpstr>sd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2020-05-05T10:22:04Z</dcterms:created>
  <dcterms:modified xsi:type="dcterms:W3CDTF">2020-05-28T10:14:35Z</dcterms:modified>
</cp:coreProperties>
</file>