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2.bin" ContentType="application/vnd.ms-office.activeX"/>
  <Override PartName="/xl/activeX/activeX3.xml" ContentType="application/vnd.ms-office.activeX+xml"/>
  <Override PartName="/xl/activeX/activeX4.xml" ContentType="application/vnd.ms-office.activeX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_de_trabalho"/>
  <bookViews>
    <workbookView windowWidth="28800" windowHeight="12855"/>
  </bookViews>
  <sheets>
    <sheet name="Carteira de Novembro" sheetId="1" r:id="rId1"/>
    <sheet name="Base" sheetId="5" state="hidden" r:id="rId2"/>
    <sheet name="Gráficos" sheetId="6" state="hidden" r:id="rId3"/>
    <sheet name="Parâmetros" sheetId="2" state="hidden" r:id="rId4"/>
    <sheet name="Plan1" sheetId="7" state="hidden" r:id="rId5"/>
    <sheet name="Plan2" sheetId="8" r:id="rId6"/>
    <sheet name="Plan3" sheetId="9" r:id="rId7"/>
    <sheet name="Plan4" sheetId="10" r:id="rId8"/>
    <sheet name="Plan6" sheetId="12" r:id="rId9"/>
    <sheet name="Plan5" sheetId="13" r:id="rId10"/>
    <sheet name="Plan7" sheetId="14" r:id="rId11"/>
  </sheets>
  <externalReferences>
    <externalReference r:id="rId14"/>
  </externalReferences>
  <definedNames>
    <definedName name="_xlnm._FilterDatabase" localSheetId="0" hidden="1">'Carteira de Novembro'!$A$1:$AB$203</definedName>
    <definedName name="_xlnm._FilterDatabase" localSheetId="7" hidden="1">Plan4!$A$1:$I$240</definedName>
    <definedName name="_xlnm._FilterDatabase" localSheetId="9" hidden="1">Plan5!$A$1:$B$42</definedName>
  </definedNames>
  <calcPr calcId="144525"/>
  <pivotCaches>
    <pivotCache cacheId="0" r:id="rId12"/>
    <pivotCache cacheId="1" r:id="rId13"/>
  </pivotCaches>
</workbook>
</file>

<file path=xl/comments1.xml><?xml version="1.0" encoding="utf-8"?>
<comments xmlns="http://schemas.openxmlformats.org/spreadsheetml/2006/main">
  <authors>
    <author>PABLO EDUARDO LACERDA BRANDAO</author>
  </authors>
  <commentList>
    <comment ref="A35" authorId="0">
      <text>
        <r>
          <rPr>
            <b/>
            <sz val="9"/>
            <rFont val="Tahoma"/>
            <charset val="134"/>
          </rPr>
          <t>OBRA COM DEMANDA JUDICIAL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PABLO EDUARDO LACERDA BRANDAO</author>
  </authors>
  <commentList>
    <comment ref="A15" authorId="0">
      <text>
        <r>
          <rPr>
            <b/>
            <sz val="9"/>
            <rFont val="Tahoma"/>
            <charset val="134"/>
          </rPr>
          <t>OBRA COM DEMANDA JUDICIAL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<sst xmlns="http://schemas.openxmlformats.org/spreadsheetml/2006/main" count="8705" uniqueCount="1357">
  <si>
    <t>Projeto</t>
  </si>
  <si>
    <t>Prioridade</t>
  </si>
  <si>
    <t>ENCARREGADO ANT.</t>
  </si>
  <si>
    <t>ENCARREGADO ATUAL</t>
  </si>
  <si>
    <t>Mascara</t>
  </si>
  <si>
    <t>Nota</t>
  </si>
  <si>
    <t>Def. do Projeto</t>
  </si>
  <si>
    <t>ID</t>
  </si>
  <si>
    <t>Escopo Principal</t>
  </si>
  <si>
    <t>Escopo Secundario</t>
  </si>
  <si>
    <t>Tipo de Obra</t>
  </si>
  <si>
    <t>Local</t>
  </si>
  <si>
    <t>UTD</t>
  </si>
  <si>
    <t>LATITUDE</t>
  </si>
  <si>
    <t>LONGITUDE</t>
  </si>
  <si>
    <t>Valor Servico</t>
  </si>
  <si>
    <t>Total de Postes</t>
  </si>
  <si>
    <t>KM AT</t>
  </si>
  <si>
    <t>KM BT</t>
  </si>
  <si>
    <t>Inicio Prev da Obra</t>
  </si>
  <si>
    <t>PRAZO FINAL</t>
  </si>
  <si>
    <t>Fim Prev da Obra</t>
  </si>
  <si>
    <t>Prazo Regulatorio</t>
  </si>
  <si>
    <t>Inicio Pri Prog</t>
  </si>
  <si>
    <t>Fim Pri Prog</t>
  </si>
  <si>
    <t>Andamento</t>
  </si>
  <si>
    <t>Ult Med CCS</t>
  </si>
  <si>
    <t>Fim Real da Obra</t>
  </si>
  <si>
    <t>Reprogramacao</t>
  </si>
  <si>
    <t>Expurgar</t>
  </si>
  <si>
    <t>Longitude</t>
  </si>
  <si>
    <t>Latitude</t>
  </si>
  <si>
    <t>Ucs</t>
  </si>
  <si>
    <t>EPS</t>
  </si>
  <si>
    <t>Justificativa</t>
  </si>
  <si>
    <t>Material</t>
  </si>
  <si>
    <t>Data Inserida</t>
  </si>
  <si>
    <t>JARIO RAMALHO</t>
  </si>
  <si>
    <t>OIST-EXT BT U INDIV C103872 SERRA TALHAD</t>
  </si>
  <si>
    <t>7.1.1.6</t>
  </si>
  <si>
    <t>Extensão de Rede</t>
  </si>
  <si>
    <t>Obra Regulatória</t>
  </si>
  <si>
    <t>Ext RD Nova Ligação Urbano-BT Individual</t>
  </si>
  <si>
    <t>SERRA TALHADA</t>
  </si>
  <si>
    <t>Programado</t>
  </si>
  <si>
    <t>LIBEEXEC</t>
  </si>
  <si>
    <t>OIST-EXT BT R INDIV M206738 SERRA TALHAD</t>
  </si>
  <si>
    <t>7.1.2.6</t>
  </si>
  <si>
    <t>Ext RD Nova Ligação Rural-BT Individual</t>
  </si>
  <si>
    <t>JOSELANDIO</t>
  </si>
  <si>
    <t>OIST - EXT RD BT RUR INDIV G07500 CTA</t>
  </si>
  <si>
    <t>CUSTODIA</t>
  </si>
  <si>
    <t>OBRAEXEC</t>
  </si>
  <si>
    <t>OIST-EXT BT R INDIV C14346 CUSTODIA</t>
  </si>
  <si>
    <t>OIST-EXT BT R INDIV X146307 BETANIA</t>
  </si>
  <si>
    <t>BETANIA</t>
  </si>
  <si>
    <t>OIST-EXT BT R INDIV X155914 CUSTODIA</t>
  </si>
  <si>
    <t>JOÃO PAULO/MAICON</t>
  </si>
  <si>
    <t>OISG-EXT BT R INDIV M263550 SALGUEIRO</t>
  </si>
  <si>
    <t>SALGUEIRO</t>
  </si>
  <si>
    <t>OISG-EXT BT R INDIV X174022 SALGUEIRO</t>
  </si>
  <si>
    <t>GEORGE</t>
  </si>
  <si>
    <t>OISG-EXT BT R INDIV S227865 FLORESTA</t>
  </si>
  <si>
    <t>FLORESTA</t>
  </si>
  <si>
    <t>ANTONIO BARBOSA</t>
  </si>
  <si>
    <t>OISG-EXT BT U INDIV X025515 PETROLANDIA</t>
  </si>
  <si>
    <t>PETROLANDIA</t>
  </si>
  <si>
    <t>OIST-EXT BT R INDIV M224593 FLORES</t>
  </si>
  <si>
    <t>FLORES</t>
  </si>
  <si>
    <t>OIST-EXT BT R INDIV M253837 CUSTODIA</t>
  </si>
  <si>
    <t>OISG-EXT BT R INDIV X141564 VERDEJANTE</t>
  </si>
  <si>
    <t>VERDEJANTE</t>
  </si>
  <si>
    <t>JOSÉ ILDO</t>
  </si>
  <si>
    <t>OISG-EXT BT R INDIV S123582 CABROBO</t>
  </si>
  <si>
    <t>CABROBO</t>
  </si>
  <si>
    <t>JEAN</t>
  </si>
  <si>
    <t>OISG-EXT BT R INDIV X165099 SERRITA</t>
  </si>
  <si>
    <t>SERRITA</t>
  </si>
  <si>
    <t>OISG-EXT BT R INDIV X174236 SALGUEIRO</t>
  </si>
  <si>
    <t>OISG-EXT BT R INDIV X050671 FLORESTA</t>
  </si>
  <si>
    <t>JOSÉ CARLOS</t>
  </si>
  <si>
    <t>OISG-EXT BT R INDIV X161721 CARNAUB PENH</t>
  </si>
  <si>
    <t>CARNAUBEIRA DA PENHA</t>
  </si>
  <si>
    <t>OISG-EXT BT U INDIV X054418 JATOBA</t>
  </si>
  <si>
    <t>JATOBA</t>
  </si>
  <si>
    <t>OISG-EXT BT U INDIV M327951 TERRA NOVA</t>
  </si>
  <si>
    <t>TERRA NOVA</t>
  </si>
  <si>
    <t>OISG-EXT BT R INDIV X035701 CARNAUB PENH</t>
  </si>
  <si>
    <t>OISG-EXT BT R INDIV X167914 CARNAUB PENH</t>
  </si>
  <si>
    <t>OISG-EXT BT R INDIV X037145 CARNAUB PENH</t>
  </si>
  <si>
    <t>OISG-EXT BT R INDIV X142214 SERRITA</t>
  </si>
  <si>
    <t>GUILHERME</t>
  </si>
  <si>
    <t>OIST-EXT BT R INDIV S144903 CARNAIBA</t>
  </si>
  <si>
    <t>CARNAIBA</t>
  </si>
  <si>
    <t>OIST-EXT BT R INDIV X069934 FLORES</t>
  </si>
  <si>
    <t>JANDERSON</t>
  </si>
  <si>
    <t>OIST-DESL REDE S109475 S O J EGITO</t>
  </si>
  <si>
    <t>Relocação / Deslocamento Rede</t>
  </si>
  <si>
    <t>SAO JOSE DO EGITO</t>
  </si>
  <si>
    <t>OISG-EXT BT RUR MUC S132882 CEDRO</t>
  </si>
  <si>
    <t>CEDRO</t>
  </si>
  <si>
    <t>MATHEUS OLEGARIO</t>
  </si>
  <si>
    <t>ONST-EXT-FAZ PASSAGEM-TERRA NOVA</t>
  </si>
  <si>
    <t>7.1.4.6</t>
  </si>
  <si>
    <t>Obra Regulatória Backlog</t>
  </si>
  <si>
    <t>Interrompido</t>
  </si>
  <si>
    <t>NINTERRP</t>
  </si>
  <si>
    <t>OBRA REPROGRAMADA</t>
  </si>
  <si>
    <t>REFERENCIAL</t>
  </si>
  <si>
    <t>IMPEDIMENTO DA POPULACAO LOCAL</t>
  </si>
  <si>
    <t>SELECIONAR MATERIAL</t>
  </si>
  <si>
    <t>SOLICITANTE NÃO AUTORIZOU ACESSO AO LOCAL DA OBRA. EVIDÃNCIAS ANEXADAS NA AGENDA DA NOTA.</t>
  </si>
  <si>
    <t>LUCELIO</t>
  </si>
  <si>
    <t>OIST - EXT RD BT URB INDIV S067500 TAB</t>
  </si>
  <si>
    <t>TABIRA</t>
  </si>
  <si>
    <t>ProprietÃ¡rio do terreno onde seria implantado os postes nÃ£o permitiu o acesso ao local projetado. Aguardando novo traÃ§ado</t>
  </si>
  <si>
    <t>ADRIANO</t>
  </si>
  <si>
    <t>OIST - EXT RD BT RUR INDIV X129362 CTA</t>
  </si>
  <si>
    <t>X</t>
  </si>
  <si>
    <t>RELEVO IRREGULAR</t>
  </si>
  <si>
    <t>A maior profundidade conseguida foi de 70 cm para que os postes de fibra. Para levar de concreto carregando manualmente a distÃ¢ncia e maior que 01 Km.</t>
  </si>
  <si>
    <t>OIST-DESL REDE X064008 TABIRA</t>
  </si>
  <si>
    <t>OIST-EXT BT R INDIV M238130 BETANIA</t>
  </si>
  <si>
    <t>O projeto SAP 322484 nÃ£o tem como ser executado pois como evidenciado os postes foram projetados dentro dos lotes e o dono dos mesmos nÃ£o autorizou a execuÃ§Ã£o, peÃ§o a interrupÃ§Ã£o do projeto e que o projetista realize uma nova visita.</t>
  </si>
  <si>
    <t>OIST-EXT BT R INDIV X24776 SANTA TEREZI</t>
  </si>
  <si>
    <t>SANTA TEREZINHA</t>
  </si>
  <si>
    <t>SEM MATERIAL</t>
  </si>
  <si>
    <t>CABO AS AL 1KV 1X25 RC + 1X25 NI (2230050)</t>
  </si>
  <si>
    <t>O saldo de cabo disponÃ­vel na MB52 trata-se de pontas de cabo nos impossibilitando de executar a obra, conforme estÃ¡ sendo tratado UTD e ProgramaÃ§Ã£o.</t>
  </si>
  <si>
    <t>OIST-EXT BT R INDIV S144920 CARNAIBA</t>
  </si>
  <si>
    <t>OISG-EXT BT R INDIV X117156 CEDRO</t>
  </si>
  <si>
    <t>OIST-EXT BT R INDIV M267639 MIRANDIBA</t>
  </si>
  <si>
    <t>MIRANDIBA</t>
  </si>
  <si>
    <t>OIST-EXT BT R INDIV X145818 QUIXABA</t>
  </si>
  <si>
    <t>QUIXABA</t>
  </si>
  <si>
    <t>OIST-EXT BT R INDIV X027492 SERRA TALHAD</t>
  </si>
  <si>
    <t>OISG-EXT BT R INDIV X077193 CABROBO</t>
  </si>
  <si>
    <t>OISG-EXT BT URB INDIV X147352 CABROBO</t>
  </si>
  <si>
    <t>OIST-EXT BT R INDIV X066632 C26-599 S O</t>
  </si>
  <si>
    <t>OISG-EXT BT R INDIV X114230 TERRA NOVA</t>
  </si>
  <si>
    <t>OISG-EXT BT R INDIV X107964 TACARATU</t>
  </si>
  <si>
    <t>TACARATU</t>
  </si>
  <si>
    <t>OIST-EXT BT U INDIV X099961 BETANIA</t>
  </si>
  <si>
    <t>OISG-EXT BT R INDIV M333764 CARNAUB PENH</t>
  </si>
  <si>
    <t>OIST-EXT BT R INDIV D03680 SANTA TEREZI</t>
  </si>
  <si>
    <t>OIST-EXT BT R INDIV S064053 TABIRA</t>
  </si>
  <si>
    <t>JOSÉ SOUZA</t>
  </si>
  <si>
    <t>OIST-EXT BT R INDIV X029789 AFOGAD INGAZ</t>
  </si>
  <si>
    <t>AFOGADOS DA INGAZEIR</t>
  </si>
  <si>
    <t>OISG-EXT BT R INDIV X042923 FLORESTA</t>
  </si>
  <si>
    <t>OIST-EXT BT R INDIV X030458 D20-313 ITAP</t>
  </si>
  <si>
    <t>ITAPETIM</t>
  </si>
  <si>
    <t>N/D</t>
  </si>
  <si>
    <t>SILVANO</t>
  </si>
  <si>
    <t>OISG-DESL REDE X038806 JATOBA</t>
  </si>
  <si>
    <t>OIST-EXT BT R INDIV S220593 A17-739 CARN</t>
  </si>
  <si>
    <t>OISG-EXT BT R INDIV X170861 JATOBA</t>
  </si>
  <si>
    <t>OIST - EXT RD BT RUR INDIV X067405 STZ</t>
  </si>
  <si>
    <t>OISG-EXT BT R INDIV X021770 BELAM S FRAN</t>
  </si>
  <si>
    <t>BELEM DE SAO FRANCIS</t>
  </si>
  <si>
    <t>OISG-EXT BT R INDIV X047716 FLORESTA</t>
  </si>
  <si>
    <t>OISG-EXT BT R INDIV M266745 VERDEJANTE</t>
  </si>
  <si>
    <t>OISG-EXT BT R INDIV X171882 TACARATU</t>
  </si>
  <si>
    <t>OIST-EXT BT R INDIV C90095 SERRA TALHAD</t>
  </si>
  <si>
    <t>OIST-EXT BT R INDIV X049226 SERRA TALHAD</t>
  </si>
  <si>
    <t>OISG- EXT RD LIG NOVA BT</t>
  </si>
  <si>
    <t>OIST-EXT BT R INDIV G01307 TABIRA</t>
  </si>
  <si>
    <t>OISG-EXT BT R INDIV X163479 CARNAUB PENH</t>
  </si>
  <si>
    <t>OISG-EXT BT R INDIV X154921 SALGUEIRO</t>
  </si>
  <si>
    <t>OIST-EXT BT R INDIV C70835 TABIRA</t>
  </si>
  <si>
    <t>OIST-EXT BT U INDIV X131913 CUSTODIA</t>
  </si>
  <si>
    <t>OIST-EXT BT R INDIV M209970 SERRA TALHAD</t>
  </si>
  <si>
    <t>CALUMBI</t>
  </si>
  <si>
    <t>OISG-EXT BT U INDIV S139720 CEDRO</t>
  </si>
  <si>
    <t>OISG-EXT BT U INDIV X171979 SALGUEIRO</t>
  </si>
  <si>
    <t>OIST-EXT BT R INDIV S077931 FLORES</t>
  </si>
  <si>
    <t>OISG-EXT BT UNB INDIV X082228 CABROBO</t>
  </si>
  <si>
    <t>OISG-EXT BT U INDIV X121421 CABROBO</t>
  </si>
  <si>
    <t>OIST-EXT BT U INDIV G22248 SANTA TEREZI</t>
  </si>
  <si>
    <t>OISG-EXT BT R INDIV X170613 JATOBA</t>
  </si>
  <si>
    <t>OISG-EXT BT U INDIV X150399 PETROLANDIA</t>
  </si>
  <si>
    <t>OISG-EXT BT R INDIV M269400 TACARATU</t>
  </si>
  <si>
    <t>OIST-EXT BT R INDIV M200990 SERRA TALHAD</t>
  </si>
  <si>
    <t>OISG-EXT BT R INDIV X068179 PETROLANDIA</t>
  </si>
  <si>
    <t>OIST-EXT BT R INDIV X155811 S O J BELMON</t>
  </si>
  <si>
    <t>SAO JOSE DO BELMONTE</t>
  </si>
  <si>
    <t>OIST-EXT BT R INDIV C75171 CUSTODIA</t>
  </si>
  <si>
    <t>OISG-EXT BT U INDIV M332782 CARNAUB PENH</t>
  </si>
  <si>
    <t>OISG-EXT BT R INDIV X011795 FLORESTA</t>
  </si>
  <si>
    <t>OISG-EXT BT U INDIV X133441 PETROLANDIA</t>
  </si>
  <si>
    <t>OISG-EXT BT R INDIV X167252 JATOBA</t>
  </si>
  <si>
    <t>OIST-EXT BT R INDIV X163220 SERRA TALHAD</t>
  </si>
  <si>
    <t>OIST-EXT BT R INDIV S247217 QUIXABA</t>
  </si>
  <si>
    <t>OIST-EXT BT R INDIV X1014277 IGUARACI</t>
  </si>
  <si>
    <t>IGUARACI</t>
  </si>
  <si>
    <t>OIST-EXT BT U INDIV X070501 SANT C BAIXA</t>
  </si>
  <si>
    <t>SANTA CRUZ DA BAIXA</t>
  </si>
  <si>
    <t>OISG-EXT BT R INDIV X103674 CARNAUB PENH</t>
  </si>
  <si>
    <t>OISG-EXT BT U INDIV X126140 CARNAUB PENH</t>
  </si>
  <si>
    <t>OISG-EXT BT R INDIV M228896 VERDEJANTE</t>
  </si>
  <si>
    <t>OISG-EXT BT U INDIV X118333 CARNAUB PENH</t>
  </si>
  <si>
    <t>OIST-EXT BT R INDIV C66280 FLORES</t>
  </si>
  <si>
    <t>OIST - EXT RD BT RUR INDIV X163568 AFI</t>
  </si>
  <si>
    <t>OIST-EXT BT R INDIV M252433 AFOGAD INGAZ</t>
  </si>
  <si>
    <t>OIST - EXT RD BT RUR INDIV X149892 AFI</t>
  </si>
  <si>
    <t>OIST-EXT BT R INDIV M260634 CUSTODIA</t>
  </si>
  <si>
    <t>OIST-EXT BT R INDIV M232173 SERRA TALHAD</t>
  </si>
  <si>
    <t>OIST-EXT BT R INDIV M272181 C25-053 TUPA</t>
  </si>
  <si>
    <t>TUPARETAMA</t>
  </si>
  <si>
    <t>OISG-EXT BT R INDIV X012886 CARNAUB PENH</t>
  </si>
  <si>
    <t>ITACURUBA</t>
  </si>
  <si>
    <t>OISG-EXT BT R INDIV X004752 SERRITA</t>
  </si>
  <si>
    <t>OIST-EXT BT R INDIV X168772 S O J BELMON</t>
  </si>
  <si>
    <t>OISG-EXT BT R INDIV X078411 SAGUEIRO</t>
  </si>
  <si>
    <t>OIST-EXT BT R INDIV G08083 CUSTODIA</t>
  </si>
  <si>
    <t>OIST-EXT BT R INDIV X143255 S O J BELMON</t>
  </si>
  <si>
    <t>OIST - EXT RD BT RUR INDIV S027623 ITM</t>
  </si>
  <si>
    <t>OIST-EXT BT R INDIV M260229 CUSTODIA</t>
  </si>
  <si>
    <t>OIST-EXT BT U INDIV X153597 SERRA TALHAD</t>
  </si>
  <si>
    <t>OISG-EXT BT R INDIV M337703 CARNAUB PENH</t>
  </si>
  <si>
    <t>OISG-EXT RD AT-BT LIG NOV RURAL</t>
  </si>
  <si>
    <t>OISG-EXT BT R INDIV X173994 FLORESTA</t>
  </si>
  <si>
    <t>OIST-EXT BT R INDIV M322842 TUPARETAMA</t>
  </si>
  <si>
    <t>OIST - EXT RD BT RUR INDIV X002737 IGI</t>
  </si>
  <si>
    <t>OISG-EXT BT R INDIV S134647 CEDRO</t>
  </si>
  <si>
    <t>OISG-EXT BT R INDIV X018806 FLORESTA</t>
  </si>
  <si>
    <t>OIST-EXT BT R INDIV M223899 CUSTODIA</t>
  </si>
  <si>
    <t>OIST-EXT BT R INDIV S159547 CARNAIBA</t>
  </si>
  <si>
    <t>OIST-EXT BT R INDIV X056575 S O J EGITO</t>
  </si>
  <si>
    <t>OIST-EXT BT R INDIV X084278 AFOGAD INGAZ</t>
  </si>
  <si>
    <t>OISG-EXT BT U INDIV X119280 PETROLANDIA</t>
  </si>
  <si>
    <t>OISG-EXT BT R INDIV S162995 FLORESTA</t>
  </si>
  <si>
    <t>OISG-EXT BT R INDIV M334930 CARNAUB PENH</t>
  </si>
  <si>
    <t>OISG-EXT BT R INDIV X069024 TACARATU</t>
  </si>
  <si>
    <t>OISG-EXT BT R INDIV X143842 VERDEJANTE</t>
  </si>
  <si>
    <t>OISG-EXT BT R INDIV X111787 PETROLANDIA</t>
  </si>
  <si>
    <t>OISG-EXT BT R INDIV X038080 SALGUEIRO</t>
  </si>
  <si>
    <t>OISG-EXT MT RUR PDE M363932 SALGUEIRO</t>
  </si>
  <si>
    <t>OISG-EXT BT R INDIV X086224 CABROBO</t>
  </si>
  <si>
    <t>OIST-EXT BT R INDIV M259669 CUSTODIA</t>
  </si>
  <si>
    <t>OIST-EXT BT R INDIV X133467 S O J BELMON</t>
  </si>
  <si>
    <t>OISG-EXT MT RUR PDE X161714 VERDEJANTE</t>
  </si>
  <si>
    <t>OISG-EXT BT R INDIV X155111 PETROLANDIA</t>
  </si>
  <si>
    <t>OIST - EXT RD BT RUR INDIV X168996 AFI</t>
  </si>
  <si>
    <t>OIST-EXT BT R INDIV M247419 CUSTODIA</t>
  </si>
  <si>
    <t>OIST-EXT MT URB PDE X146221 AFOGAD INGAZ</t>
  </si>
  <si>
    <t>Extensão de Rede - Cliente MT</t>
  </si>
  <si>
    <t>Obra Prioritaria</t>
  </si>
  <si>
    <t>OISG-EXT MT RUR PDE S096088 BELEM S FRAN</t>
  </si>
  <si>
    <t>OIST-EXT BT R INDIV X044523 MIRANDIBA</t>
  </si>
  <si>
    <t>OIST - EXT RD BT RUR INDIV X171623 SJE</t>
  </si>
  <si>
    <t>OIST-EXT BT R INDIV S119379 QUIXABA</t>
  </si>
  <si>
    <t>OISG-EXT BT U INDIV X083162 JATOBA</t>
  </si>
  <si>
    <t>OIST-EXT BT R INDIV X143837 SANTA TEREZI</t>
  </si>
  <si>
    <t>OIST-EXT BT R INDIV G01711 AFOGAD INGAZ</t>
  </si>
  <si>
    <t>OIST-EXT BT R INDIV X166163 CUSTODIA</t>
  </si>
  <si>
    <t>ONST-EXT ST SERRINHA-SERRA TALHADA</t>
  </si>
  <si>
    <t>ERRO DE PROJETO - INVIABILIDADE TECNICA</t>
  </si>
  <si>
    <t>FALTA DE ARQUIVO DO PROJETO</t>
  </si>
  <si>
    <t>UTD-SRT-EXT-ST POSSE-SAO J BELMONTE</t>
  </si>
  <si>
    <t>UTD-SGR-EXT-FZ MILAGRE-CABROBO</t>
  </si>
  <si>
    <t>CLIENTE IMPEDIU REALIZACAO</t>
  </si>
  <si>
    <t>CLIENTE NÃO DEIXA A EQUIPE EXECUTAR A OBRA,POR CAUSA DA DEMORA E TAMBÃM SE RECUSA A ASSINAR O TERMO DE DESISTÃNCIA DA OBRA.</t>
  </si>
  <si>
    <t>OIST - EXT. RD BT RUR INDIV. M275426 TAB</t>
  </si>
  <si>
    <t>REFERENCIAL ENGENHARIA LTDA</t>
  </si>
  <si>
    <t>PLACA CONC ESTAI 400 F22 (3324021)</t>
  </si>
  <si>
    <t>NÃO EXISTE ESTOQUE EM 13/05/2019 DETSE CODIGO COMO TAMBÃM DO BLOCO DE CONCRETO</t>
  </si>
  <si>
    <t>OIST - EXT. RD BT RUR INDIV. X089329 BTA</t>
  </si>
  <si>
    <t>OIST-EXT BT R INDIV S160344 SERRA TALHAD</t>
  </si>
  <si>
    <t>Substituição de Rede AT</t>
  </si>
  <si>
    <t>PROJETO NÃO DISPONIBILIZADO NO PORTAL BRNEO</t>
  </si>
  <si>
    <t>ROGERIO</t>
  </si>
  <si>
    <t>OIST - EXT RD BT RUR INDIV M237386 SRT</t>
  </si>
  <si>
    <t>CADASTRO DIFERENTE DO CAMPO</t>
  </si>
  <si>
    <t>Local atendido por outra obra. Nota sera cancelada.</t>
  </si>
  <si>
    <t>OISG-EXT BT U INDIV S102816 BELEM S FRAN</t>
  </si>
  <si>
    <t>OIST-EXT BT R INDIV S217887 S O J BELMON</t>
  </si>
  <si>
    <t>OISG-EXT BT R INDIV X021829 BELEM S FRAN</t>
  </si>
  <si>
    <t>OIST-EXT BT R INDIV M279367 IGUARACI</t>
  </si>
  <si>
    <t>OIST - EXT RD BT RUR INDIV X064109 MDB</t>
  </si>
  <si>
    <t>OISG-EXT BT R INDIV M302467 CARNAUB PENH</t>
  </si>
  <si>
    <t>OISG-EXT BT R INDIV S216930 SALGUEIRO</t>
  </si>
  <si>
    <t>OISG-DESL REDE X015497 FLORESTA</t>
  </si>
  <si>
    <t>OIST-EXT BT R INDIV A20925 CARNAIBA</t>
  </si>
  <si>
    <t>OIST-EXT BT R INDIV S067792 TRIUNFO</t>
  </si>
  <si>
    <t>TRIUNFO</t>
  </si>
  <si>
    <t>OIST-EXT BT R INDIV X18023 CUSTODIA</t>
  </si>
  <si>
    <t>OIST-EXT BT R INDIV S065754 C23711 TABIR</t>
  </si>
  <si>
    <t>OIST-EXT BT R INDIV M232981 CALUMBI</t>
  </si>
  <si>
    <t>OIST-EXT BT R INDIV X133366 MIRANDIBA</t>
  </si>
  <si>
    <t>OISG-EXT BT R INDIV C23978 SALGUEIRO</t>
  </si>
  <si>
    <t>OIST-EXT BT R INDIV G19355 AFOGAD INGAZ</t>
  </si>
  <si>
    <t>OIST-EXT BT R INDIV X116802 SERRA TALHAD</t>
  </si>
  <si>
    <t>OIST-EXT BT U INDIV D00219 TABIRA</t>
  </si>
  <si>
    <t>OIST-EXT BT R INDIV X26754 TRIUNFO</t>
  </si>
  <si>
    <t>OIST-EXT BT U INDIV X15677 SANT C BAIXA</t>
  </si>
  <si>
    <t>OISG-EXT BT R INDIV C11258 SALGUEIRO</t>
  </si>
  <si>
    <t>OIST-EXT BT R INDIV X098158 SERRA TALHAD</t>
  </si>
  <si>
    <t>OIST - EXT RD RUR CLIENTE MT M210071 SCV</t>
  </si>
  <si>
    <t>OISG-EXT MT URB PDE M229540 SALGUEIRO</t>
  </si>
  <si>
    <t>OISG-EXT BT R INDIV X106422 PETROLANDIA</t>
  </si>
  <si>
    <t>OIST - EXT RD BT RUR INDIV S142612 SJB</t>
  </si>
  <si>
    <t>OISG-EXT BT R INDIV X075759 TERRA NOVA</t>
  </si>
  <si>
    <t>OIST-EXT BT R INDIV M21115 TRIUNFO</t>
  </si>
  <si>
    <t>OIST - EXT RD BT RUR INDIV X118486 TPR</t>
  </si>
  <si>
    <t>OIST-EXT BT R INDIV M250420 CUSTODIA</t>
  </si>
  <si>
    <t>OISG-EXT BT R INDIV M216353 JATOBA</t>
  </si>
  <si>
    <t>OIST-EXT BT U INDIV X094084 TABIRA</t>
  </si>
  <si>
    <t>OIST-EXT BT R INDIV A02124 TRIUNFO</t>
  </si>
  <si>
    <t>OISG-EXT BT R INDIV M217522 SALGUEIRO</t>
  </si>
  <si>
    <t>OISG-EXT BT R INDIV S227626 ITACURUBA</t>
  </si>
  <si>
    <t>OISG-EXT BT R INDIV S102824 BELEM S FRAN</t>
  </si>
  <si>
    <t>OISG-EXT MT RUR PDE M263143 SERRITA</t>
  </si>
  <si>
    <t>OISG-EXT BT R INDIV X047717 FLORESTA</t>
  </si>
  <si>
    <t>OISG-PO CONST RD S229406 FLORESTA</t>
  </si>
  <si>
    <t>OIST INST. RELIG S082802</t>
  </si>
  <si>
    <t>1.2.2.2.6</t>
  </si>
  <si>
    <t>Plano de Obras</t>
  </si>
  <si>
    <t>PO EQUIPAMENTOS RELIGADOR</t>
  </si>
  <si>
    <t>Substituição de Rede BT</t>
  </si>
  <si>
    <t>OISG ENCAPS D08747 CENTRO FRT01C4</t>
  </si>
  <si>
    <t>16.5.6</t>
  </si>
  <si>
    <t>Blindagem de Rede</t>
  </si>
  <si>
    <t>Blindagem de Rede Grupo A</t>
  </si>
  <si>
    <t>OISG ENC C06141 N PETROL ITP01Y1</t>
  </si>
  <si>
    <t>OISG ENC A09838 CABROBO CBB01C8</t>
  </si>
  <si>
    <t>OIST - EXT RD BT RUR INDIV X069469 IGI</t>
  </si>
  <si>
    <t>APTECEMP</t>
  </si>
  <si>
    <t>OISG-EXT BT R INDIV S110517 CABROBO</t>
  </si>
  <si>
    <t>OISG-EXT BT R INDIV M243599 SALGUEIRO</t>
  </si>
  <si>
    <t>OISG-EXT BT R INDIV X155090 VERDEJANTE</t>
  </si>
  <si>
    <t>OISG-EXT BT U INDIV C58495 TACARATU</t>
  </si>
  <si>
    <t>OIST - EXT RD BT RUR INDIV X139520 BJO</t>
  </si>
  <si>
    <t>BREJINHO</t>
  </si>
  <si>
    <t>OISG-EXT BT R INDIV M334826 CARNAUB PENH</t>
  </si>
  <si>
    <t>OIST - EXT RD BT RUR INDIV S118852 QXB</t>
  </si>
  <si>
    <t>Soma de Total de Postes</t>
  </si>
  <si>
    <t>Soma de KM AT</t>
  </si>
  <si>
    <t>Obras Regulatorias</t>
  </si>
  <si>
    <t>SERRA TALHADA Total</t>
  </si>
  <si>
    <t>SALGUEIRO Total</t>
  </si>
  <si>
    <t>Soma de KM BT</t>
  </si>
  <si>
    <t>Contagem de Projeto</t>
  </si>
  <si>
    <t>Rótulos de Linha</t>
  </si>
  <si>
    <t>Total Geral</t>
  </si>
  <si>
    <t>RESUMO CARTEIRA DE OBRAS SERRA TALHADA - NOVEMBRO 2019</t>
  </si>
  <si>
    <t>UTD/ESCOPO</t>
  </si>
  <si>
    <t>%</t>
  </si>
  <si>
    <r>
      <rPr>
        <b/>
        <sz val="11"/>
        <color rgb="FF5C881A"/>
        <rFont val="Calibri"/>
        <charset val="134"/>
      </rPr>
      <t xml:space="preserve">Parâmetros UTD Serra Talhada por Equipe </t>
    </r>
    <r>
      <rPr>
        <b/>
        <sz val="11"/>
        <color rgb="FFFF0000"/>
        <rFont val="Calibri"/>
        <charset val="134"/>
      </rPr>
      <t>(23d)</t>
    </r>
  </si>
  <si>
    <t>ESCOPO</t>
  </si>
  <si>
    <t>LM</t>
  </si>
  <si>
    <t>LV</t>
  </si>
  <si>
    <t>Total de Equipes: 12 LM - 02 LV</t>
  </si>
  <si>
    <t>3,0 km - BT/mês</t>
  </si>
  <si>
    <t>KM MT</t>
  </si>
  <si>
    <t>2,0 km - MT/mês</t>
  </si>
  <si>
    <t>POSTES</t>
  </si>
  <si>
    <t>2,2 postes/dia</t>
  </si>
  <si>
    <t>Equipamentos</t>
  </si>
  <si>
    <t>1 equip/2dias</t>
  </si>
  <si>
    <t>Equipes Necessárias</t>
  </si>
  <si>
    <t>Saturação %</t>
  </si>
  <si>
    <r>
      <rPr>
        <b/>
        <sz val="11"/>
        <color rgb="FF5C881A"/>
        <rFont val="Calibri"/>
        <charset val="134"/>
      </rPr>
      <t xml:space="preserve">Parâmetros UTD Salgueiro por Equipe </t>
    </r>
    <r>
      <rPr>
        <b/>
        <sz val="11"/>
        <color rgb="FFFF0000"/>
        <rFont val="Calibri"/>
        <charset val="134"/>
      </rPr>
      <t>(23d)</t>
    </r>
  </si>
  <si>
    <t>Total de Equipes: 12LM - 02 LV</t>
  </si>
  <si>
    <t>3,0 km- BT/mês</t>
  </si>
  <si>
    <t>Saturação Setor Serra Talhada%</t>
  </si>
  <si>
    <t>ANALISTA LARISSA</t>
  </si>
  <si>
    <t>entregue</t>
  </si>
  <si>
    <t>falta</t>
  </si>
  <si>
    <t>ANALISTA KAMILA</t>
  </si>
  <si>
    <t>ANALISTA JOBSON</t>
  </si>
  <si>
    <t>ANALISTA THIAGO</t>
  </si>
  <si>
    <t>ENCARREGADO</t>
  </si>
  <si>
    <t>JEFERSON</t>
  </si>
  <si>
    <t>Jario</t>
  </si>
  <si>
    <t>MAICON</t>
  </si>
  <si>
    <t>MACAE</t>
  </si>
  <si>
    <t>ANTÔNIO BARBOSA</t>
  </si>
  <si>
    <t>Adriano</t>
  </si>
  <si>
    <t>JOSE SOUZA</t>
  </si>
  <si>
    <t>ZENILSON</t>
  </si>
  <si>
    <t>MARCOS KENNEDY</t>
  </si>
  <si>
    <t>Edson</t>
  </si>
  <si>
    <t>venancio</t>
  </si>
  <si>
    <t>?</t>
  </si>
  <si>
    <t>MATHEUS</t>
  </si>
  <si>
    <t>lucelio</t>
  </si>
  <si>
    <t>TOTAL</t>
  </si>
  <si>
    <t>TOTAL GERAL</t>
  </si>
  <si>
    <t>-7.6277746</t>
  </si>
  <si>
    <t>-37.6605147</t>
  </si>
  <si>
    <t>-7.7485744</t>
  </si>
  <si>
    <t>-37.6480878</t>
  </si>
  <si>
    <t>-7.7618228</t>
  </si>
  <si>
    <t>-37.5838949</t>
  </si>
  <si>
    <t>-7.7623165</t>
  </si>
  <si>
    <t>-37.6337781</t>
  </si>
  <si>
    <t>-7.7647326</t>
  </si>
  <si>
    <t>-37.6384772</t>
  </si>
  <si>
    <t>-7.6873459</t>
  </si>
  <si>
    <t>-37.5536031</t>
  </si>
  <si>
    <t>-7.7449366</t>
  </si>
  <si>
    <t>-37.5571521</t>
  </si>
  <si>
    <t>OIST-SUBST MT FVU M283497 AFOGAD INGAZ</t>
  </si>
  <si>
    <t>-7.697424</t>
  </si>
  <si>
    <t>-37.632925</t>
  </si>
  <si>
    <t>OIST-SUBST MT FVU M286723 AFOGAD INGAZ</t>
  </si>
  <si>
    <t>-7.6903312</t>
  </si>
  <si>
    <t>-37.6359302</t>
  </si>
  <si>
    <t>-8.7264942</t>
  </si>
  <si>
    <t>-39.0231362</t>
  </si>
  <si>
    <t>-8.7186393</t>
  </si>
  <si>
    <t>-39.0387507</t>
  </si>
  <si>
    <t>-8.723617</t>
  </si>
  <si>
    <t>-39.0505201</t>
  </si>
  <si>
    <t>-8.739873</t>
  </si>
  <si>
    <t>-38.9604216</t>
  </si>
  <si>
    <t>-8.7194429</t>
  </si>
  <si>
    <t>-39.047617</t>
  </si>
  <si>
    <t>OISG ENC A07672 BEL DO S FRAN R BLF01C4</t>
  </si>
  <si>
    <t>-8.6996547</t>
  </si>
  <si>
    <t>-39.0843168</t>
  </si>
  <si>
    <t>-8.2070493</t>
  </si>
  <si>
    <t>-38.057225</t>
  </si>
  <si>
    <t>-8.277123</t>
  </si>
  <si>
    <t>-38.0350731</t>
  </si>
  <si>
    <t>-8.3366438</t>
  </si>
  <si>
    <t>-39.1335493</t>
  </si>
  <si>
    <t>-8.4963666</t>
  </si>
  <si>
    <t>-39.3183581</t>
  </si>
  <si>
    <t>-8.4015843</t>
  </si>
  <si>
    <t>-39.4815996</t>
  </si>
  <si>
    <t>-8.5034386</t>
  </si>
  <si>
    <t>-39.312171</t>
  </si>
  <si>
    <t>-8.3129643</t>
  </si>
  <si>
    <t>-39.3463505</t>
  </si>
  <si>
    <t>-8.3329094</t>
  </si>
  <si>
    <t>-39.3363084</t>
  </si>
  <si>
    <t>-8.5122165</t>
  </si>
  <si>
    <t>-39.3219621</t>
  </si>
  <si>
    <t>-8.0730326</t>
  </si>
  <si>
    <t>-38.0375161</t>
  </si>
  <si>
    <t>-7.8469346</t>
  </si>
  <si>
    <t>-37.7695366</t>
  </si>
  <si>
    <t>-7.9093907</t>
  </si>
  <si>
    <t>-37.7005189</t>
  </si>
  <si>
    <t>-7.9149195</t>
  </si>
  <si>
    <t>-37.6936629</t>
  </si>
  <si>
    <t>-8.3007336</t>
  </si>
  <si>
    <t>-38.7527597</t>
  </si>
  <si>
    <t>-8.3804627</t>
  </si>
  <si>
    <t>-38.7189214</t>
  </si>
  <si>
    <t>-8.4295427</t>
  </si>
  <si>
    <t>-38.7790625</t>
  </si>
  <si>
    <t>-8.4340843</t>
  </si>
  <si>
    <t>-38.8094344</t>
  </si>
  <si>
    <t>-8.4397951</t>
  </si>
  <si>
    <t>-38.8354431</t>
  </si>
  <si>
    <t>-8.2930539</t>
  </si>
  <si>
    <t>-38.6933661</t>
  </si>
  <si>
    <t>-8.4120623</t>
  </si>
  <si>
    <t>-38.7796642</t>
  </si>
  <si>
    <t>-8.3794818</t>
  </si>
  <si>
    <t>-38.6759373</t>
  </si>
  <si>
    <t>-8.277541</t>
  </si>
  <si>
    <t>-38.8300677</t>
  </si>
  <si>
    <t>-8.3299789</t>
  </si>
  <si>
    <t>-38.5338614</t>
  </si>
  <si>
    <t>-8.3165622</t>
  </si>
  <si>
    <t>-38.7472338</t>
  </si>
  <si>
    <t>-8.3178267</t>
  </si>
  <si>
    <t>-38.7454298</t>
  </si>
  <si>
    <t>-8.5056996</t>
  </si>
  <si>
    <t>-38.8083537</t>
  </si>
  <si>
    <t>-7.7906067</t>
  </si>
  <si>
    <t>-39.1930274</t>
  </si>
  <si>
    <t>-7.7280313</t>
  </si>
  <si>
    <t>-39.2418708</t>
  </si>
  <si>
    <t>-7.7309917</t>
  </si>
  <si>
    <t>-39.1883985</t>
  </si>
  <si>
    <t>-8.0887401</t>
  </si>
  <si>
    <t>-37.6034571</t>
  </si>
  <si>
    <t>-8.1280432</t>
  </si>
  <si>
    <t>-37.627045</t>
  </si>
  <si>
    <t>-8.1285066</t>
  </si>
  <si>
    <t>-37.6262101</t>
  </si>
  <si>
    <t>-8.0564487</t>
  </si>
  <si>
    <t>-37.6262188</t>
  </si>
  <si>
    <t>-8.0954448</t>
  </si>
  <si>
    <t>-37.6306442</t>
  </si>
  <si>
    <t>-8.1336373</t>
  </si>
  <si>
    <t>-37.5328336</t>
  </si>
  <si>
    <t>-8.0779655</t>
  </si>
  <si>
    <t>-37.6693615</t>
  </si>
  <si>
    <t>-8.1381687</t>
  </si>
  <si>
    <t>-37.726724</t>
  </si>
  <si>
    <t>-8.0498802</t>
  </si>
  <si>
    <t>-37.6952999</t>
  </si>
  <si>
    <t>OIST - RELOC. RD BT URB. M212939 CTA</t>
  </si>
  <si>
    <t>-8.0859298</t>
  </si>
  <si>
    <t>-37.6533342</t>
  </si>
  <si>
    <t>-8.0565092</t>
  </si>
  <si>
    <t>-37.5759615</t>
  </si>
  <si>
    <t>-8.3272226</t>
  </si>
  <si>
    <t>-37.7198846</t>
  </si>
  <si>
    <t>-8.0078797</t>
  </si>
  <si>
    <t>-37.995669</t>
  </si>
  <si>
    <t>-7.8411343</t>
  </si>
  <si>
    <t>-37.860818</t>
  </si>
  <si>
    <t>-7.9667192</t>
  </si>
  <si>
    <t>-37.9299628</t>
  </si>
  <si>
    <t>-8.6467452</t>
  </si>
  <si>
    <t>-38.5989251</t>
  </si>
  <si>
    <t>-8.4928634</t>
  </si>
  <si>
    <t>-38.5960583</t>
  </si>
  <si>
    <t>-8.3785333</t>
  </si>
  <si>
    <t>-38.5114583</t>
  </si>
  <si>
    <t>-8.7293711</t>
  </si>
  <si>
    <t>-38.3281485</t>
  </si>
  <si>
    <t>-8.4889095</t>
  </si>
  <si>
    <t>-38.5312526</t>
  </si>
  <si>
    <t>-8.4993944</t>
  </si>
  <si>
    <t>-38.5176943</t>
  </si>
  <si>
    <t>-8.379456</t>
  </si>
  <si>
    <t>-38.511716</t>
  </si>
  <si>
    <t>-8.49398</t>
  </si>
  <si>
    <t>-38.5629938</t>
  </si>
  <si>
    <t>-8.5349596</t>
  </si>
  <si>
    <t>-37.8529453</t>
  </si>
  <si>
    <t>-8.6025069</t>
  </si>
  <si>
    <t>-38.5785665</t>
  </si>
  <si>
    <t>OISG SUBST BT FVU FLORESTA X34396</t>
  </si>
  <si>
    <t>-8.3225487</t>
  </si>
  <si>
    <t>-38.413194</t>
  </si>
  <si>
    <t>-8.599462</t>
  </si>
  <si>
    <t>-38.5762459</t>
  </si>
  <si>
    <t>-7.8418815</t>
  </si>
  <si>
    <t>-37.522764</t>
  </si>
  <si>
    <t>-7.8325563</t>
  </si>
  <si>
    <t>-37.5621721</t>
  </si>
  <si>
    <t>-7.7845193</t>
  </si>
  <si>
    <t>-37.4393537</t>
  </si>
  <si>
    <t>-8.7754452</t>
  </si>
  <si>
    <t>-38.7654956</t>
  </si>
  <si>
    <t>-7.4777649</t>
  </si>
  <si>
    <t>-37.0706605</t>
  </si>
  <si>
    <t>-8.1149664</t>
  </si>
  <si>
    <t>-38.9472947</t>
  </si>
  <si>
    <t>-9.1623087</t>
  </si>
  <si>
    <t>-38.2440626</t>
  </si>
  <si>
    <t>-9.1625817</t>
  </si>
  <si>
    <t>-38.2483554</t>
  </si>
  <si>
    <t>-9.164956</t>
  </si>
  <si>
    <t>-38.2878996</t>
  </si>
  <si>
    <t>-9.2458651</t>
  </si>
  <si>
    <t>-38.2408099</t>
  </si>
  <si>
    <t>-8.0520107</t>
  </si>
  <si>
    <t>-38.6564407</t>
  </si>
  <si>
    <t>-8.0349674</t>
  </si>
  <si>
    <t>-38.870617</t>
  </si>
  <si>
    <t>-8.1484151</t>
  </si>
  <si>
    <t>-38.7685737</t>
  </si>
  <si>
    <t>-8.9639308</t>
  </si>
  <si>
    <t>-38.2235105</t>
  </si>
  <si>
    <t>-8.9475302</t>
  </si>
  <si>
    <t>-38.2199053</t>
  </si>
  <si>
    <t>-8.8940381</t>
  </si>
  <si>
    <t>-38.0943626</t>
  </si>
  <si>
    <t>-8.8986142</t>
  </si>
  <si>
    <t>-38.238752</t>
  </si>
  <si>
    <t>-8.9516407</t>
  </si>
  <si>
    <t>-38.2158005</t>
  </si>
  <si>
    <t>-8.8785667</t>
  </si>
  <si>
    <t>-38.3967147</t>
  </si>
  <si>
    <t>-8.9657086</t>
  </si>
  <si>
    <t>-38.2104174</t>
  </si>
  <si>
    <t>Ordem de Trabalho(OT)</t>
  </si>
  <si>
    <t>Status</t>
  </si>
  <si>
    <t>OS OISG 2289</t>
  </si>
  <si>
    <t>64 - EM CONSTRUCAO</t>
  </si>
  <si>
    <t>OS OISG 2298</t>
  </si>
  <si>
    <t>FA - EM FATURAMENTO</t>
  </si>
  <si>
    <t>OS OISG 2299</t>
  </si>
  <si>
    <t>OS OISG 2332</t>
  </si>
  <si>
    <t>OS OISG 2348</t>
  </si>
  <si>
    <t>OS OISG 2384</t>
  </si>
  <si>
    <t>OS OISG 2404</t>
  </si>
  <si>
    <t>OS OISG 2406</t>
  </si>
  <si>
    <t>OS OISG 2409</t>
  </si>
  <si>
    <t>OS OISG 2411</t>
  </si>
  <si>
    <t>OS OISG 2417</t>
  </si>
  <si>
    <t>OS OISG 2432</t>
  </si>
  <si>
    <t>OS OISG 2433</t>
  </si>
  <si>
    <t>OS OISG 2435</t>
  </si>
  <si>
    <t>OS OISG 2437</t>
  </si>
  <si>
    <t>OS OISG 2442</t>
  </si>
  <si>
    <t>OS OISG 2447</t>
  </si>
  <si>
    <t>OS OISG 2451</t>
  </si>
  <si>
    <t>OS OISG 2459</t>
  </si>
  <si>
    <t>OS OISG 2466</t>
  </si>
  <si>
    <t>OS OISG 2469</t>
  </si>
  <si>
    <t>60 - UNITIZADA PAGA</t>
  </si>
  <si>
    <t>90 - UNITILIZADA PEN PAGAMENTO</t>
  </si>
  <si>
    <t>A000111</t>
  </si>
  <si>
    <t>CA - CANCELADA</t>
  </si>
  <si>
    <t>A181696</t>
  </si>
  <si>
    <t>A181697</t>
  </si>
  <si>
    <t>A30001</t>
  </si>
  <si>
    <t>60 - EM PLANEJAMENTO</t>
  </si>
  <si>
    <t>A30002</t>
  </si>
  <si>
    <t>A30003</t>
  </si>
  <si>
    <t>A30004</t>
  </si>
  <si>
    <t>A30005</t>
  </si>
  <si>
    <t>FC - EM FECHAMENTO</t>
  </si>
  <si>
    <t>011095/2017</t>
  </si>
  <si>
    <t>001360/2018</t>
  </si>
  <si>
    <t>001362/2018</t>
  </si>
  <si>
    <t>001391/2018</t>
  </si>
  <si>
    <t>001393/2018</t>
  </si>
  <si>
    <t>001395/2018</t>
  </si>
  <si>
    <t>000897/2018</t>
  </si>
  <si>
    <t>000919/2018</t>
  </si>
  <si>
    <t>001455/2018</t>
  </si>
  <si>
    <t>011095/2018</t>
  </si>
  <si>
    <t>001094/2018</t>
  </si>
  <si>
    <t>001104/2018</t>
  </si>
  <si>
    <t>001181/2018</t>
  </si>
  <si>
    <t>001148/2018</t>
  </si>
  <si>
    <t>001151/2018</t>
  </si>
  <si>
    <t>001152/2018</t>
  </si>
  <si>
    <t>001143/2018</t>
  </si>
  <si>
    <t>000727/2018</t>
  </si>
  <si>
    <t>001304/2018</t>
  </si>
  <si>
    <t>010174/2018</t>
  </si>
  <si>
    <t>001325/2018</t>
  </si>
  <si>
    <t>001330/2018</t>
  </si>
  <si>
    <t>002154/2017</t>
  </si>
  <si>
    <t>001410/2018</t>
  </si>
  <si>
    <t>002319/2018</t>
  </si>
  <si>
    <t>001812/2018</t>
  </si>
  <si>
    <t>001980/2018</t>
  </si>
  <si>
    <t>001982/2018</t>
  </si>
  <si>
    <t>001972/2018</t>
  </si>
  <si>
    <t>001331/2018</t>
  </si>
  <si>
    <t>010101</t>
  </si>
  <si>
    <t>00578/2018</t>
  </si>
  <si>
    <t>OBRA TESTE</t>
  </si>
  <si>
    <t>002548/2018</t>
  </si>
  <si>
    <t>002554/2018</t>
  </si>
  <si>
    <t>002557/2018</t>
  </si>
  <si>
    <t>002560/2018</t>
  </si>
  <si>
    <t>002561/2018</t>
  </si>
  <si>
    <t>002562/2018</t>
  </si>
  <si>
    <t>002564/2018</t>
  </si>
  <si>
    <t>002567/2018</t>
  </si>
  <si>
    <t>002568/2018</t>
  </si>
  <si>
    <t>002569/2018</t>
  </si>
  <si>
    <t>002572/2018</t>
  </si>
  <si>
    <t>002581/2018</t>
  </si>
  <si>
    <t>2018-06-01</t>
  </si>
  <si>
    <t>001/2018</t>
  </si>
  <si>
    <t>684/2018</t>
  </si>
  <si>
    <t>1378/2018</t>
  </si>
  <si>
    <t>686/2018</t>
  </si>
  <si>
    <t>9635/2017</t>
  </si>
  <si>
    <t>677/2018</t>
  </si>
  <si>
    <t>0669/2018</t>
  </si>
  <si>
    <t>01754/2016</t>
  </si>
  <si>
    <t>1511/2017</t>
  </si>
  <si>
    <t>1528/2017</t>
  </si>
  <si>
    <t>1312/2018</t>
  </si>
  <si>
    <t>001430/2018</t>
  </si>
  <si>
    <t>1097/2018</t>
  </si>
  <si>
    <t>1099/2018</t>
  </si>
  <si>
    <t>1100/2018</t>
  </si>
  <si>
    <t>1103/2018</t>
  </si>
  <si>
    <t>670/2018</t>
  </si>
  <si>
    <t>960/2018</t>
  </si>
  <si>
    <t>962/2018</t>
  </si>
  <si>
    <t>001424/2018</t>
  </si>
  <si>
    <t>001714/2018</t>
  </si>
  <si>
    <t>001426/2018</t>
  </si>
  <si>
    <t>1095/2018</t>
  </si>
  <si>
    <t>1096/2018</t>
  </si>
  <si>
    <t>998/2018</t>
  </si>
  <si>
    <t>1604/2018</t>
  </si>
  <si>
    <t>1523/2017</t>
  </si>
  <si>
    <t>1526/2017</t>
  </si>
  <si>
    <t>2175/2017</t>
  </si>
  <si>
    <t>1857/2018</t>
  </si>
  <si>
    <t>1858/2018</t>
  </si>
  <si>
    <t>1859/2018</t>
  </si>
  <si>
    <t>699/2018</t>
  </si>
  <si>
    <t>1011/2017</t>
  </si>
  <si>
    <t>1524/2017</t>
  </si>
  <si>
    <t>002586/2018</t>
  </si>
  <si>
    <t>61 - EM FISCALIZACAO</t>
  </si>
  <si>
    <t>OISG 1819/2018</t>
  </si>
  <si>
    <t>OIST 1857/2018</t>
  </si>
  <si>
    <t>OIST 2628/2018</t>
  </si>
  <si>
    <t>A-304194</t>
  </si>
  <si>
    <t>A-303933</t>
  </si>
  <si>
    <t>A-303934</t>
  </si>
  <si>
    <t>OISG 1100/2018</t>
  </si>
  <si>
    <t>OISG 1100/2018 PARTE 2</t>
  </si>
  <si>
    <t>OIST 2734/2018</t>
  </si>
  <si>
    <t>OIST 1859/2018</t>
  </si>
  <si>
    <t>OISG 962/2018</t>
  </si>
  <si>
    <t>OIST 1653/2016</t>
  </si>
  <si>
    <t>OISG 1096/2018</t>
  </si>
  <si>
    <t>OISG 1103/2018</t>
  </si>
  <si>
    <t>OISG 2287/2018</t>
  </si>
  <si>
    <t>OIST 1751/2016</t>
  </si>
  <si>
    <t>OIST 2173/2017</t>
  </si>
  <si>
    <t>OIST 3125/2016</t>
  </si>
  <si>
    <t>OIST 510/2016</t>
  </si>
  <si>
    <t>OIST 511/2016</t>
  </si>
  <si>
    <t>OIST 9988/2017</t>
  </si>
  <si>
    <t>OIST 9991/2017</t>
  </si>
  <si>
    <t>NSIT SRT 79/2018</t>
  </si>
  <si>
    <t>NSIT SRT 80/2018</t>
  </si>
  <si>
    <t>OSST 508/2016</t>
  </si>
  <si>
    <t>OISG 2296/2018</t>
  </si>
  <si>
    <t>CTR - EM TRÂMITE LM</t>
  </si>
  <si>
    <t>OISG 2294/2018</t>
  </si>
  <si>
    <t>OISG 2295/2018</t>
  </si>
  <si>
    <t>OISG 2297/2018</t>
  </si>
  <si>
    <t>OIST 1731/2016</t>
  </si>
  <si>
    <t>NSIT SRT 83/2018</t>
  </si>
  <si>
    <t>NSIT SRT 84/2018</t>
  </si>
  <si>
    <t>NSIT SRT 1846/2016</t>
  </si>
  <si>
    <t>NSIT SRT 509/2016</t>
  </si>
  <si>
    <t>OIST 9992/2017</t>
  </si>
  <si>
    <t>OIST 9986/2017</t>
  </si>
  <si>
    <t>OSST 1414/2016</t>
  </si>
  <si>
    <t>OISG 2716/2017</t>
  </si>
  <si>
    <t>OISG 2717/2017</t>
  </si>
  <si>
    <t>OISG 2718/2017</t>
  </si>
  <si>
    <t>OIST 4031/2018 FLR-01F2</t>
  </si>
  <si>
    <t>OIST 4032/2018 FLR-01F2</t>
  </si>
  <si>
    <t>OISG  002301/2017</t>
  </si>
  <si>
    <t>OISG  002304/2017</t>
  </si>
  <si>
    <t>OISG 2552/2018</t>
  </si>
  <si>
    <t>OISG 2554/2018</t>
  </si>
  <si>
    <t>OISG 2626/2018</t>
  </si>
  <si>
    <t>002564/2016</t>
  </si>
  <si>
    <t>OISG  001484/2017</t>
  </si>
  <si>
    <t>OISG  000973/2016</t>
  </si>
  <si>
    <t>SD - SUSPENSO DEFINITIVO</t>
  </si>
  <si>
    <t>OISG 2553/2018</t>
  </si>
  <si>
    <t>OISG 2555/2018</t>
  </si>
  <si>
    <t>OIST 004328/2018</t>
  </si>
  <si>
    <t>OIST 004331/2018</t>
  </si>
  <si>
    <t>OIST 4329/2018</t>
  </si>
  <si>
    <t>OIST 4330/2018</t>
  </si>
  <si>
    <t>OISG  002812/2018</t>
  </si>
  <si>
    <t>OISG  002813/2018</t>
  </si>
  <si>
    <t>NSIT SRT 598/2017</t>
  </si>
  <si>
    <t>OISG  001755/2016</t>
  </si>
  <si>
    <t>OISG  002951/2018</t>
  </si>
  <si>
    <t>OISG  002952/2018</t>
  </si>
  <si>
    <t>001454/2018</t>
  </si>
  <si>
    <t>OISG  001643/2016</t>
  </si>
  <si>
    <t>OISG  002953/2018</t>
  </si>
  <si>
    <t>OISG  002954/2018</t>
  </si>
  <si>
    <t>OISG  002955/2018</t>
  </si>
  <si>
    <t>OISG  002570/2016</t>
  </si>
  <si>
    <t>OISG  003240/2018</t>
  </si>
  <si>
    <t>OISG  003241/2018</t>
  </si>
  <si>
    <t>OISG  003242/2018</t>
  </si>
  <si>
    <t>OISG  003243/2018</t>
  </si>
  <si>
    <t>OISG  003244/2018</t>
  </si>
  <si>
    <t>NSIT SRT 1924/2016</t>
  </si>
  <si>
    <t>OS 001893/2018</t>
  </si>
  <si>
    <t>OS 002414/2018</t>
  </si>
  <si>
    <t>OS 003346/2018</t>
  </si>
  <si>
    <t>OS 003347/2018</t>
  </si>
  <si>
    <t>NSIT SRT 134/2018</t>
  </si>
  <si>
    <t>OS 002473</t>
  </si>
  <si>
    <t>4444 teste gpm</t>
  </si>
  <si>
    <t>80 - CONCLUÍDA</t>
  </si>
  <si>
    <t>SD - PENDENCIA REGULARIZA</t>
  </si>
  <si>
    <t>OS 005926/2018</t>
  </si>
  <si>
    <t>OS 005927/2018</t>
  </si>
  <si>
    <t>OS 005928/2018</t>
  </si>
  <si>
    <t>OS 005929/2018</t>
  </si>
  <si>
    <t>OISG  000008/2019</t>
  </si>
  <si>
    <t>OISG  000009/2019</t>
  </si>
  <si>
    <t>OISG  000010/2019</t>
  </si>
  <si>
    <t>OIST 5228/2018</t>
  </si>
  <si>
    <t>OIST 5229/2018</t>
  </si>
  <si>
    <t>OIST 5231/2018</t>
  </si>
  <si>
    <t>OIST 5250/2018</t>
  </si>
  <si>
    <t>OIST 5263/2018</t>
  </si>
  <si>
    <t>OIST 5265/2018</t>
  </si>
  <si>
    <t>OIST 5267/2018</t>
  </si>
  <si>
    <t>OIST 5271/2018</t>
  </si>
  <si>
    <t>OIST 5896/2018</t>
  </si>
  <si>
    <t>OIST 5238/2018</t>
  </si>
  <si>
    <t>OIST 5239/2018</t>
  </si>
  <si>
    <t>OIST 5268/2018</t>
  </si>
  <si>
    <t>OIST 5269/2018</t>
  </si>
  <si>
    <t>OIST 5274/2018</t>
  </si>
  <si>
    <t>OIST 5275/2018</t>
  </si>
  <si>
    <t>OIST 5276/2018</t>
  </si>
  <si>
    <t>OIST 5895/2018</t>
  </si>
  <si>
    <t>OS 000005/2019</t>
  </si>
  <si>
    <t>OS 003339/2018</t>
  </si>
  <si>
    <t>OS 003341/2018</t>
  </si>
  <si>
    <t>OS 005688/2018</t>
  </si>
  <si>
    <t>OS 005689/2018</t>
  </si>
  <si>
    <t>OS 005700/2018</t>
  </si>
  <si>
    <t>OS 005701/2018</t>
  </si>
  <si>
    <t>OS 005702/2018</t>
  </si>
  <si>
    <t>OS 005703/2018</t>
  </si>
  <si>
    <t>OS 005704/2018</t>
  </si>
  <si>
    <t>OS 005705/2018</t>
  </si>
  <si>
    <t>OS 005706/2018</t>
  </si>
  <si>
    <t>OS 005708/2018</t>
  </si>
  <si>
    <t>OS 005711/2018</t>
  </si>
  <si>
    <t>OIST 5224/2018</t>
  </si>
  <si>
    <t>OIST 5226/2018</t>
  </si>
  <si>
    <t>OIST 5270/2018</t>
  </si>
  <si>
    <t>OIST  005928/2018</t>
  </si>
  <si>
    <t>OIST 000522/2019</t>
  </si>
  <si>
    <t>OISG 277/2019</t>
  </si>
  <si>
    <t>LOTE 30441 SGR</t>
  </si>
  <si>
    <t>LOTE 30543</t>
  </si>
  <si>
    <t>OISG 000464/2019</t>
  </si>
  <si>
    <t>OISG 000465/2019</t>
  </si>
  <si>
    <t>LOTE 30441</t>
  </si>
  <si>
    <t>OS 000277/2019</t>
  </si>
  <si>
    <t>OS 001169/2019</t>
  </si>
  <si>
    <t>OS 001193/2019</t>
  </si>
  <si>
    <t>OS 001205/2019</t>
  </si>
  <si>
    <t>OS 001208/2019</t>
  </si>
  <si>
    <t>OS 001230/2019</t>
  </si>
  <si>
    <t>OS 001233/2019</t>
  </si>
  <si>
    <t>OS 001238/2019</t>
  </si>
  <si>
    <t>OS 001255/2019</t>
  </si>
  <si>
    <t>OS 001294/2019</t>
  </si>
  <si>
    <t>OS 001454/2019</t>
  </si>
  <si>
    <t>LOT 30984/SIT01I1</t>
  </si>
  <si>
    <t>LOT 30987/SIT01I1</t>
  </si>
  <si>
    <t>LOT 31150/BNO-01Y2</t>
  </si>
  <si>
    <t>LOT 31155/BNO-01Y2</t>
  </si>
  <si>
    <t>LOT 31437</t>
  </si>
  <si>
    <t>LOT 31439</t>
  </si>
  <si>
    <t>LOT 31440</t>
  </si>
  <si>
    <t>OS 000683/2019</t>
  </si>
  <si>
    <t>OS 000688/2019</t>
  </si>
  <si>
    <t>OS 000856/2019</t>
  </si>
  <si>
    <t>LOT 30985</t>
  </si>
  <si>
    <t>LOT 30986</t>
  </si>
  <si>
    <t>LOTE 31757</t>
  </si>
  <si>
    <t>LOTE 31773</t>
  </si>
  <si>
    <t>LOTE 31389</t>
  </si>
  <si>
    <t>LOTE 32464</t>
  </si>
  <si>
    <t>LOTE 32465</t>
  </si>
  <si>
    <t>LOTE 32495</t>
  </si>
  <si>
    <t>LOTE 31390</t>
  </si>
  <si>
    <t>OIST 1837/2016 LT</t>
  </si>
  <si>
    <t>OIST 1840/2016 LT</t>
  </si>
  <si>
    <t>OIST 6112/2017 LT</t>
  </si>
  <si>
    <t>OS 1372/2019 LV</t>
  </si>
  <si>
    <t>OS 1410 LV</t>
  </si>
  <si>
    <t>OS 1431/2018 LV</t>
  </si>
  <si>
    <t>OS 1553/2019 LV</t>
  </si>
  <si>
    <t>OS 1776/2018 LV</t>
  </si>
  <si>
    <t>OS 217/2019 LV</t>
  </si>
  <si>
    <t>OS 2493/2017 LV</t>
  </si>
  <si>
    <t>OS 2495/2017 LV</t>
  </si>
  <si>
    <t>OS 2509/2018 LV</t>
  </si>
  <si>
    <t>OS 2643/2018 LV</t>
  </si>
  <si>
    <t>OS 2649/2018 LV</t>
  </si>
  <si>
    <t>OS LOTE 33390 LV</t>
  </si>
  <si>
    <t>OS LOTE 33392 2019 LV</t>
  </si>
  <si>
    <t>OS LOTE 33404 2019 LV</t>
  </si>
  <si>
    <t>OS LOTE 33405 2019 LV</t>
  </si>
  <si>
    <t>OS LOTE 33410 2019 LV</t>
  </si>
  <si>
    <t>OS LOTE 33414 2019 LV</t>
  </si>
  <si>
    <t>OS OIST 2013/2019 LV</t>
  </si>
  <si>
    <t>OS OIST 2014/2019 LV</t>
  </si>
  <si>
    <t>OS OIST 2015/2019 LV</t>
  </si>
  <si>
    <t>OS OIST 2029/2019 LV</t>
  </si>
  <si>
    <t>OSST 1389/2017</t>
  </si>
  <si>
    <t>OSST 2044/2016</t>
  </si>
  <si>
    <t>LOTE 31375</t>
  </si>
  <si>
    <t>LOTE 33650</t>
  </si>
  <si>
    <t>LOTE 33664</t>
  </si>
  <si>
    <t>LOTE 33666</t>
  </si>
  <si>
    <t>LOTE 33693</t>
  </si>
  <si>
    <t>LOTE 33630</t>
  </si>
  <si>
    <t>LOTE 33642</t>
  </si>
  <si>
    <t>LOTE 33669</t>
  </si>
  <si>
    <t>LOTE 33670</t>
  </si>
  <si>
    <t>LOTE 33695</t>
  </si>
  <si>
    <t>LOTE 33697</t>
  </si>
  <si>
    <t>Lote 33393 ITP-01Y1</t>
  </si>
  <si>
    <t>LOTE 33993</t>
  </si>
  <si>
    <t>LOTE 33994</t>
  </si>
  <si>
    <t>LOTE 33995</t>
  </si>
  <si>
    <t>LOTE 33996</t>
  </si>
  <si>
    <t>LOTE 33997</t>
  </si>
  <si>
    <t>LOTE 33998</t>
  </si>
  <si>
    <t>OISG SIT-01L1 LV LOTE 33704</t>
  </si>
  <si>
    <t>OS LOTE 33705 2019 LV SIT-01I1</t>
  </si>
  <si>
    <t>LOTE-33694</t>
  </si>
  <si>
    <t>LOTE-33773</t>
  </si>
  <si>
    <t>LOTE 33699</t>
  </si>
  <si>
    <t>LOTE 33700</t>
  </si>
  <si>
    <t>LOTE-34779</t>
  </si>
  <si>
    <t>OIST 2063/2019</t>
  </si>
  <si>
    <t>LOTE 34626</t>
  </si>
  <si>
    <t>NSIT-SRT 069/2018</t>
  </si>
  <si>
    <t>NSIT-SRT 124/2018</t>
  </si>
  <si>
    <t>CSI</t>
  </si>
  <si>
    <t>LOTE 34975</t>
  </si>
  <si>
    <t>LOTE 33769</t>
  </si>
  <si>
    <t>OC MAIO 1883 SGR-01L3</t>
  </si>
  <si>
    <t>OISG - LOTE 31430 PODA LV FRT-</t>
  </si>
  <si>
    <t>OS OISG LOTE 35054 LV SIT01I1</t>
  </si>
  <si>
    <t>OS OISG LOTE 35055 LV SGR-01L1</t>
  </si>
  <si>
    <t>OS OISG LOTE 35354 LV SIT 01I1</t>
  </si>
  <si>
    <t>LOTE 34622</t>
  </si>
  <si>
    <t>LOTE 34624</t>
  </si>
  <si>
    <t>LOTE 34976</t>
  </si>
  <si>
    <t>LOTE 34977</t>
  </si>
  <si>
    <t>OS  OISG - LOTE 35313 LV SIT01</t>
  </si>
  <si>
    <t>OS OISG - 1433/2019 LV</t>
  </si>
  <si>
    <t>OS OISG - 1810/2019 LV SIT01I1</t>
  </si>
  <si>
    <t>OS OISG - LOTE 35337 LV SIT01I</t>
  </si>
  <si>
    <t>OS OISG LOTE 35294 LV SIT01I3</t>
  </si>
  <si>
    <t>LOTE 31379</t>
  </si>
  <si>
    <t>OC OIST 11453 LV</t>
  </si>
  <si>
    <t>OS OIST (1069/2019) LV</t>
  </si>
  <si>
    <t>OS OIST (1849/2019) LV - BNO01</t>
  </si>
  <si>
    <t>OS OIST LOTE 35135 LV SJE-01J6</t>
  </si>
  <si>
    <t>LOTE 34623</t>
  </si>
  <si>
    <t>OS OISG (1383/2019) LV ITP-01Y</t>
  </si>
  <si>
    <t>OS OISG (2136/2019) LV SGR01L3</t>
  </si>
  <si>
    <t>OS OISG (LOTE 31430) LV FRT01C</t>
  </si>
  <si>
    <t>OS OISG (LOTE 35354) LV SIT01I</t>
  </si>
  <si>
    <t>OS OISG (LOTE 35356) LV CBB01C</t>
  </si>
  <si>
    <t>OS OIST (2591/2019) LV</t>
  </si>
  <si>
    <t>OS OIST (2626/2019) LV</t>
  </si>
  <si>
    <t>OS OIST (2672/2019) LV CTA01C6</t>
  </si>
  <si>
    <t>OS OIST (2712/2019) LV TAB01X2</t>
  </si>
  <si>
    <t>OS OIST (2774/2019) LV SJE01J6</t>
  </si>
  <si>
    <t>OS OIST (2912/2019) LV CTA01C6</t>
  </si>
  <si>
    <t>OS OIST (2915/2019) LV</t>
  </si>
  <si>
    <t>OS OIST (5704/2019) LV</t>
  </si>
  <si>
    <t>OS OIST (LOTE 35135) LV SJE01J</t>
  </si>
  <si>
    <t>OS OIST (LOTE 35136) LV TAB01X</t>
  </si>
  <si>
    <t>OS OIST (LOTE 35328) LV FLR01F</t>
  </si>
  <si>
    <t>OS OIST (LOTE35113) LV TAB01Y2</t>
  </si>
  <si>
    <t>OC OIST 14342 LV</t>
  </si>
  <si>
    <t>OS OIST (LOTE 35009) LV BNO-01</t>
  </si>
  <si>
    <t>OS OISG 217 2019 LV SGR01L3</t>
  </si>
  <si>
    <t>LOTE 31152</t>
  </si>
  <si>
    <t>LOTE 31384</t>
  </si>
  <si>
    <t>LOTE 34621</t>
  </si>
  <si>
    <t>LOTE 34625</t>
  </si>
  <si>
    <t>OS OIST 35098 LV</t>
  </si>
  <si>
    <t>OC OISG 24806/2019 LV</t>
  </si>
  <si>
    <t>OC OIST 18682 LV</t>
  </si>
  <si>
    <t>OC 25521 - 05/2019</t>
  </si>
  <si>
    <t>OISG LOTE 31360</t>
  </si>
  <si>
    <t>LOTE 31364</t>
  </si>
  <si>
    <t>LOTE 36256</t>
  </si>
  <si>
    <t>OC 27640 LV 05/2019</t>
  </si>
  <si>
    <t>OISG LOTE 36231 LV</t>
  </si>
  <si>
    <t>OIST LOTE 35099 LV - BNO-01Y3</t>
  </si>
  <si>
    <t>LOTE 36335</t>
  </si>
  <si>
    <t>OC OIST 21632 LV</t>
  </si>
  <si>
    <t>OIST 2650/2019 SJE-01J6</t>
  </si>
  <si>
    <t>OSIT 1124/2019 BNO-01Y2</t>
  </si>
  <si>
    <t>LOTE 31387</t>
  </si>
  <si>
    <t>LOTE 36449</t>
  </si>
  <si>
    <t>LOTE 36465</t>
  </si>
  <si>
    <t>OIST 1435/2019</t>
  </si>
  <si>
    <t>LOTE 31362</t>
  </si>
  <si>
    <t>OC OIST 33498 LV</t>
  </si>
  <si>
    <t>LOTE 31358</t>
  </si>
  <si>
    <t>NSIT-SRT 1850/2016</t>
  </si>
  <si>
    <t>OIST LOTE 36643 LV</t>
  </si>
  <si>
    <t>OIST LOTE 36693 LV</t>
  </si>
  <si>
    <t>OIST LOTE 36717</t>
  </si>
  <si>
    <t>OC OIST 32635 LV</t>
  </si>
  <si>
    <t>OIST LOTE 36712</t>
  </si>
  <si>
    <t>LOTE 36944 LV</t>
  </si>
  <si>
    <t>LOTE 37016 LV</t>
  </si>
  <si>
    <t>OC OIST 4491 LV</t>
  </si>
  <si>
    <t>OISG 000878/2019 LV</t>
  </si>
  <si>
    <t>OISG 001840/2019 LV</t>
  </si>
  <si>
    <t>OIST 002326/2019 LV</t>
  </si>
  <si>
    <t>0000000</t>
  </si>
  <si>
    <t>LOTE 31356-BNO01Y2</t>
  </si>
  <si>
    <t>LOTE 31366-BNO01Y2</t>
  </si>
  <si>
    <t>LOTE 31370-BNO01Y2</t>
  </si>
  <si>
    <t>LOTE 31381- BNO01Y2</t>
  </si>
  <si>
    <t>LOTE 33764</t>
  </si>
  <si>
    <t>LOTE 33766 SRT-01M2</t>
  </si>
  <si>
    <t>OC OIST 3232 LV</t>
  </si>
  <si>
    <t>OC 115542 LV</t>
  </si>
  <si>
    <t>OC 12340 LV</t>
  </si>
  <si>
    <t>OC OIST 9856 LV</t>
  </si>
  <si>
    <t>010203</t>
  </si>
  <si>
    <t>555555 TESTE ALMOXARIFADO</t>
  </si>
  <si>
    <t>666666 TESTE ALMOXARIFADO</t>
  </si>
  <si>
    <t>OC 444444 TESTE ALMOXARIFADO</t>
  </si>
  <si>
    <t>OC OIST 19235 LV</t>
  </si>
  <si>
    <t>OC OIST 20558 SRT01M6</t>
  </si>
  <si>
    <t>1 TESTE</t>
  </si>
  <si>
    <t>2 TESTE</t>
  </si>
  <si>
    <t>6 TESTE</t>
  </si>
  <si>
    <t>3 TESTE</t>
  </si>
  <si>
    <t>4 TESTE</t>
  </si>
  <si>
    <t>5 TESTE</t>
  </si>
  <si>
    <t>OC OIST 22957</t>
  </si>
  <si>
    <t>OC OIST 24705 LV</t>
  </si>
  <si>
    <t>OC OIST 26259 LV</t>
  </si>
  <si>
    <t>OC OIST 26516 LV</t>
  </si>
  <si>
    <t>OC OIST 274456</t>
  </si>
  <si>
    <t>OC OIST 27456 LV</t>
  </si>
  <si>
    <t>OC OIST 28664 LV</t>
  </si>
  <si>
    <t>LOTE 37253 OIST</t>
  </si>
  <si>
    <t>OC OIST 30314</t>
  </si>
  <si>
    <t>OC OIST 31797</t>
  </si>
  <si>
    <t>OISG - LOTE 37716 - PODAS</t>
  </si>
  <si>
    <t>OIST 37235 LV</t>
  </si>
  <si>
    <t>OIST  37233 LV</t>
  </si>
  <si>
    <t>OC OISG  4294</t>
  </si>
  <si>
    <t>OC OISG 1256</t>
  </si>
  <si>
    <t>OS OIST 33770 (PODA)</t>
  </si>
  <si>
    <t>OS OIST 34974 (PODA)</t>
  </si>
  <si>
    <t>040719</t>
  </si>
  <si>
    <t>050719</t>
  </si>
  <si>
    <t>060719</t>
  </si>
  <si>
    <t>OC OISG 7876</t>
  </si>
  <si>
    <t>OS OISG 3610</t>
  </si>
  <si>
    <t>OS OISG 38304</t>
  </si>
  <si>
    <t>OS OIST 3389</t>
  </si>
  <si>
    <t>OS OIST 3446</t>
  </si>
  <si>
    <t>OS OIST 3453</t>
  </si>
  <si>
    <t>070719</t>
  </si>
  <si>
    <t>080719</t>
  </si>
  <si>
    <t>OC OIST 10661</t>
  </si>
  <si>
    <t>OS OIST 37254</t>
  </si>
  <si>
    <t>OS OIST 38604</t>
  </si>
  <si>
    <t>OS OIST 38605</t>
  </si>
  <si>
    <t>OS OIST 38646</t>
  </si>
  <si>
    <t>OS OIST 4055</t>
  </si>
  <si>
    <t>OC OISG 11274</t>
  </si>
  <si>
    <t>OC OISG 11631</t>
  </si>
  <si>
    <t>OS OISG 2773</t>
  </si>
  <si>
    <t>OS OISG 38563</t>
  </si>
  <si>
    <t>OS OIST 38647</t>
  </si>
  <si>
    <t>OC OISG 12161</t>
  </si>
  <si>
    <t>OS OISG 878</t>
  </si>
  <si>
    <t>OS OIST 3535</t>
  </si>
  <si>
    <t>OS OIST 37234</t>
  </si>
  <si>
    <t>OS OIST 37236</t>
  </si>
  <si>
    <t>OS OIST 3736</t>
  </si>
  <si>
    <t>OS OIST 38714</t>
  </si>
  <si>
    <t>OS OIST 38715</t>
  </si>
  <si>
    <t>OS OIST 38723</t>
  </si>
  <si>
    <t>OC OISG 20634</t>
  </si>
  <si>
    <t>OC  OIST 21508</t>
  </si>
  <si>
    <t>OC OIST 26588</t>
  </si>
  <si>
    <t>OC OISG 21065</t>
  </si>
  <si>
    <t>OS OIST 3533</t>
  </si>
  <si>
    <t>OC OIST 35302</t>
  </si>
  <si>
    <t>OC OITS 26657</t>
  </si>
  <si>
    <t>OS OIST 3544</t>
  </si>
  <si>
    <t>OS OISG 39163</t>
  </si>
  <si>
    <t>OS OISG LOTE 37578</t>
  </si>
  <si>
    <t>OC OISG 45111</t>
  </si>
  <si>
    <t>OC OIST 1750</t>
  </si>
  <si>
    <t>OS OISG 3423 LV</t>
  </si>
  <si>
    <t>OS OISG 3426/2019</t>
  </si>
  <si>
    <t>OS OISG 36952 LV</t>
  </si>
  <si>
    <t>OS OISG 36956 LV</t>
  </si>
  <si>
    <t>OS OISG 36961 LV</t>
  </si>
  <si>
    <t>OS OISG 37579</t>
  </si>
  <si>
    <t>OS OIST 36693 LV</t>
  </si>
  <si>
    <t>OS OIST 39468</t>
  </si>
  <si>
    <t>OS OIST 39503</t>
  </si>
  <si>
    <t>OS OIST 39513</t>
  </si>
  <si>
    <t>OS OIST 39520 LV</t>
  </si>
  <si>
    <t>OS OIST 39604 LV</t>
  </si>
  <si>
    <t>OS OIST 4022 LV</t>
  </si>
  <si>
    <t>OC OIST 4744</t>
  </si>
  <si>
    <t>OC OIST 5471</t>
  </si>
  <si>
    <t>OC OISG 3203</t>
  </si>
  <si>
    <t>OC OISG 11556</t>
  </si>
  <si>
    <t>OC OIST 11779 LV</t>
  </si>
  <si>
    <t>OC OIST 12784 LV</t>
  </si>
  <si>
    <t>OC OIST 13467 LV</t>
  </si>
  <si>
    <t>OC OIST 13748 LV</t>
  </si>
  <si>
    <t>OS OISG 3830 LV</t>
  </si>
  <si>
    <t>OS OISG 3845 LV</t>
  </si>
  <si>
    <t>OC OISG 15692 LV</t>
  </si>
  <si>
    <t>OS OIST 3910 LV</t>
  </si>
  <si>
    <t>OC OIST 17565 LV</t>
  </si>
  <si>
    <t>OC OISG 18423 LV</t>
  </si>
  <si>
    <t>OC OIST 151311 LV</t>
  </si>
  <si>
    <t>OC OIST 15311 LV</t>
  </si>
  <si>
    <t>OS OIST  38648 PODA</t>
  </si>
  <si>
    <t>OC OIST 20282 LV</t>
  </si>
  <si>
    <t>OC OIST 21718 LV</t>
  </si>
  <si>
    <t>OC OIST 21841 LV</t>
  </si>
  <si>
    <t>OS OISG 39781 PODA</t>
  </si>
  <si>
    <t>OC OIST 23763 LV</t>
  </si>
  <si>
    <t>OC OIST 24009 LV</t>
  </si>
  <si>
    <t>OC OIST 25613 LV</t>
  </si>
  <si>
    <t>OS OISG 2434</t>
  </si>
  <si>
    <t>OS OISG 2467</t>
  </si>
  <si>
    <t>OS OISG 323433 LV</t>
  </si>
  <si>
    <t>OS OIST 38645 PODA</t>
  </si>
  <si>
    <t>OC OISG 28477 LV</t>
  </si>
  <si>
    <t>OC OIST 32898 LV</t>
  </si>
  <si>
    <t>OC OIST 34241 LV</t>
  </si>
  <si>
    <t>OS OISG 1735 LV</t>
  </si>
  <si>
    <t>OS OIST 3835 LV</t>
  </si>
  <si>
    <t>OS OIST 4265 LV</t>
  </si>
  <si>
    <t>OC OIST 36341 LV</t>
  </si>
  <si>
    <t>OC OIST 36778 LV</t>
  </si>
  <si>
    <t>OS OISG 41185 PODA</t>
  </si>
  <si>
    <t>OS OISG 41188 PODA</t>
  </si>
  <si>
    <t>OC  OIST 37220 LV</t>
  </si>
  <si>
    <t>OS OISG 002296/2019</t>
  </si>
  <si>
    <t>OS OIST 41164 LV</t>
  </si>
  <si>
    <t>OS OISG 2447 LV</t>
  </si>
  <si>
    <t>CONTROLE ENTRADA (DIVERSOS)</t>
  </si>
  <si>
    <t>OC OIST 1595 LV</t>
  </si>
  <si>
    <t>OC OIST 488 LV</t>
  </si>
  <si>
    <t>OC OIST 488LV</t>
  </si>
  <si>
    <t>OS 230589 TESTE GPM</t>
  </si>
  <si>
    <t>OS OISG 2394</t>
  </si>
  <si>
    <t>OS OISG 2395</t>
  </si>
  <si>
    <t>OS OISG 2396</t>
  </si>
  <si>
    <t>OS OIST 41603 LV</t>
  </si>
  <si>
    <t>OS OIST 4629 LV</t>
  </si>
  <si>
    <t>OC OIST 4787 LV</t>
  </si>
  <si>
    <t>OC OIST 6355 LV</t>
  </si>
  <si>
    <t>OS OISG 3905 LV</t>
  </si>
  <si>
    <t>OS OISG 41681 LV</t>
  </si>
  <si>
    <t>OS OISG 41682 LV</t>
  </si>
  <si>
    <t>OS OISG 4582 LV</t>
  </si>
  <si>
    <t>OC OISG 4583 LV</t>
  </si>
  <si>
    <t>OC OIST 7848 LV</t>
  </si>
  <si>
    <t>OS OIST 41817 LV</t>
  </si>
  <si>
    <t>OC 9915 EMERG</t>
  </si>
  <si>
    <t>OC 9929 EMERG</t>
  </si>
  <si>
    <t>OC OIST 9451 LV</t>
  </si>
  <si>
    <t>OC OIST 9870 LV</t>
  </si>
  <si>
    <t>OS OISG 37627 LV</t>
  </si>
  <si>
    <t>OS OIST 41740 LV</t>
  </si>
  <si>
    <t>OS OIST 41825 PODA</t>
  </si>
  <si>
    <t>OC 10618 EMERG</t>
  </si>
  <si>
    <t>OC 11366 EMERG</t>
  </si>
  <si>
    <t>OC APR EMERG</t>
  </si>
  <si>
    <t>OS OIST 39621 LV</t>
  </si>
  <si>
    <t>OS OIST 41824 PODA</t>
  </si>
  <si>
    <t>OC 11178 EMERG</t>
  </si>
  <si>
    <t>OC OISG 12238 LV</t>
  </si>
  <si>
    <t>OC 11413 EMERG</t>
  </si>
  <si>
    <t>OC 11792 EMERG</t>
  </si>
  <si>
    <t>OC OIST 13149 LV</t>
  </si>
  <si>
    <t>OS OISG 4711/2019  LV</t>
  </si>
  <si>
    <t>OC 13065 EMERG</t>
  </si>
  <si>
    <t>OC 13738 emerg</t>
  </si>
  <si>
    <t>OC 13865 EMERG</t>
  </si>
  <si>
    <t>OC TESTE</t>
  </si>
  <si>
    <t>OS OIST 42173 LV</t>
  </si>
  <si>
    <t>OC 16516 EMERG</t>
  </si>
  <si>
    <t>OC 16667 EMERG</t>
  </si>
  <si>
    <t>OC 16764 EMERG</t>
  </si>
  <si>
    <t>OC OIST 17152 LV</t>
  </si>
  <si>
    <t>OS OISG 42543 PODA</t>
  </si>
  <si>
    <t>OS OISG 4696 LV</t>
  </si>
  <si>
    <t>OS OISG 4697 LV</t>
  </si>
  <si>
    <t>OS OISG 4698 LV</t>
  </si>
  <si>
    <t>OS OISG 4703 LV</t>
  </si>
  <si>
    <t>OS OISG 4704 LV</t>
  </si>
  <si>
    <t>OS OISG 4705 LV</t>
  </si>
  <si>
    <t>OC OIST 17926 LV</t>
  </si>
  <si>
    <t>OC 18753 EMERG</t>
  </si>
  <si>
    <t>oc 18876 EMERG</t>
  </si>
  <si>
    <t>OC OIST 20104 LV</t>
  </si>
  <si>
    <t>OC 16335 EMERG</t>
  </si>
  <si>
    <t>OC OIST 20163 LV</t>
  </si>
  <si>
    <t>OC OIST 20708 LV</t>
  </si>
  <si>
    <t>OC OISG 18733 LV</t>
  </si>
  <si>
    <t>OC OISG 24503 LV</t>
  </si>
  <si>
    <t>OC 19288 EMERG</t>
  </si>
  <si>
    <t>OC OIST 24176 LV</t>
  </si>
  <si>
    <t>OC 25361 EMERG</t>
  </si>
  <si>
    <t>OC 26774 EMERG</t>
  </si>
  <si>
    <t>OS OISG 42199 PODA</t>
  </si>
  <si>
    <t>OS OISG 42927 PODA</t>
  </si>
  <si>
    <t>OS OIST 5651 LV</t>
  </si>
  <si>
    <t>OC 24165 EMERG</t>
  </si>
  <si>
    <t>OC 25154 EMERG</t>
  </si>
  <si>
    <t>OC 27048 EMERG</t>
  </si>
  <si>
    <t>OS OISG 26904 LV</t>
  </si>
  <si>
    <t>OS OIST 42672 LV</t>
  </si>
  <si>
    <t>OS OIST 6515 LV</t>
  </si>
  <si>
    <t>OS OIST 41842 PODA</t>
  </si>
  <si>
    <t>OC 32735 EMERG</t>
  </si>
  <si>
    <t>OS OISG 30081 LV</t>
  </si>
  <si>
    <t>OS OISG 4706 LV</t>
  </si>
  <si>
    <t>OS OIST 41826 LV</t>
  </si>
  <si>
    <t>OS OIST 41827 PODA</t>
  </si>
  <si>
    <t>OC OISG 1360 LV</t>
  </si>
  <si>
    <t>OC OIST 27401 LV</t>
  </si>
  <si>
    <t>OS OISG 1240/2019 LV</t>
  </si>
  <si>
    <t>OS OISG 3428/2019 LV</t>
  </si>
  <si>
    <t>OS OISG 3976/2019 LV</t>
  </si>
  <si>
    <t>OS OISG 42375 LV</t>
  </si>
  <si>
    <t>OS OISG 43585 PODA</t>
  </si>
  <si>
    <t>OS OISG 4582/2019 LV</t>
  </si>
  <si>
    <t>OS OISG 4780/2019 LV</t>
  </si>
  <si>
    <t>OS OISG 4781/2019 LV</t>
  </si>
  <si>
    <t>OS OISG 4978/2019 LV</t>
  </si>
  <si>
    <t>OC 2011 EMERG</t>
  </si>
  <si>
    <t>OC 2886 EMERG</t>
  </si>
  <si>
    <t>OC 2834 EMERG</t>
  </si>
  <si>
    <t>OC OISG 3775 LV</t>
  </si>
  <si>
    <t>OC OIST 3160 LV</t>
  </si>
  <si>
    <t>OC OIST 3476 LV</t>
  </si>
  <si>
    <t>325888 - TROCA DE EQUIPAMENTO</t>
  </si>
  <si>
    <t>325889 - TROCA DE EQUIPAMENTO</t>
  </si>
  <si>
    <t>OC 6555 EMERG</t>
  </si>
  <si>
    <t>OC 7081</t>
  </si>
  <si>
    <t>OC OIST 4931 LV</t>
  </si>
  <si>
    <t>OS OIST 37257 LV</t>
  </si>
  <si>
    <t>OS OIST 41839 PODA</t>
  </si>
  <si>
    <t>OC OISG 6647 LV</t>
  </si>
  <si>
    <t>OC OIST 7081 LV</t>
  </si>
  <si>
    <t>OS OIST 41840 PODA</t>
  </si>
  <si>
    <t>OS OIST 43746 LV</t>
  </si>
  <si>
    <t>OS OIST 5488 LV</t>
  </si>
  <si>
    <t>OS OIST 5591 LV</t>
  </si>
  <si>
    <t>OC 6395 EMERG</t>
  </si>
  <si>
    <t>OC 7008 EMERG</t>
  </si>
  <si>
    <t>OC 8751 EMERG</t>
  </si>
  <si>
    <t>OC OISG 9527 LV</t>
  </si>
  <si>
    <t>OC  OIST 8202 LV</t>
  </si>
  <si>
    <t>OC 8841</t>
  </si>
  <si>
    <t>OC OIST 7402 LV</t>
  </si>
  <si>
    <t>OC OIST 8841 LV</t>
  </si>
  <si>
    <t>oc 7028</t>
  </si>
  <si>
    <t>OC OISG 10349 LV</t>
  </si>
  <si>
    <t>OC OIST 10212 LV</t>
  </si>
  <si>
    <t>OS OISG 44130 PODA</t>
  </si>
  <si>
    <t>OS OISG 44131 LV</t>
  </si>
  <si>
    <t>OS OISG 44132 PODA.</t>
  </si>
  <si>
    <t>PROJETO</t>
  </si>
  <si>
    <t>CÓDIGO</t>
  </si>
  <si>
    <t>DESCRIÇÃO DE MATERIAL</t>
  </si>
  <si>
    <t>U.M.</t>
  </si>
  <si>
    <t>QUANTIDADE</t>
  </si>
  <si>
    <t>OK</t>
  </si>
  <si>
    <t>SOBRA</t>
  </si>
  <si>
    <t>FALTA</t>
  </si>
  <si>
    <t>status</t>
  </si>
  <si>
    <t>GANCHO SUSP OLHAL5000DAN</t>
  </si>
  <si>
    <t>CDA</t>
  </si>
  <si>
    <t>ALCA PREF DIST ALUM 4AWG 430MM</t>
  </si>
  <si>
    <t>ISOLADOR PINO POLIM 15,0KV 25MM 1200DAN</t>
  </si>
  <si>
    <t>ISOLADOR SUSP POLIMERICO 50KN 15kV</t>
  </si>
  <si>
    <t>SAPATILHA CABO 9,5MM</t>
  </si>
  <si>
    <t>MANILHA SAPATILHA ACO5000DAN</t>
  </si>
  <si>
    <t>PARAFUSO CAB QUAD ACO16X 200</t>
  </si>
  <si>
    <t>OLHAL P/PARAF FOFO M16-5/8" 5000DAN</t>
  </si>
  <si>
    <t>CONETOR ATRACO RETA 35,0/HA 16,0MM</t>
  </si>
  <si>
    <t>HASTE TERRA COBRE 16X2400MM</t>
  </si>
  <si>
    <t>PARAFUSO PRISIONEIRO ACO219MMM20</t>
  </si>
  <si>
    <t>PARAFUSO CAB QUAD ACO16X 400</t>
  </si>
  <si>
    <t>ELO FUSIVEL 15,0/36,2 KV 1H COBRE</t>
  </si>
  <si>
    <t>GRAMPO ACO FITA 3/4"</t>
  </si>
  <si>
    <t>CHAVE FUS DIST C15KV 100A 7,1KA</t>
  </si>
  <si>
    <t>PLACA ALUMINIO CODIFICACAO INSTALACAO</t>
  </si>
  <si>
    <t>CONETOR CUNHA EST CINZA</t>
  </si>
  <si>
    <t>ELO FUSIVEL15,0/36,2KV1H PRATA (FP)</t>
  </si>
  <si>
    <t>ALCA PREF SERV AS AL 35 MM2 NI</t>
  </si>
  <si>
    <t>LACO PREF ROLD 35 MM2 AS NI CAL</t>
  </si>
  <si>
    <t>CONETOR PERF10,0- 35,0/1,5-6,0</t>
  </si>
  <si>
    <t>CONECTOR PERF16,0- 95,0/4,0- 35,0</t>
  </si>
  <si>
    <t>ARRUELA LIS QUAD SAE1020 M18</t>
  </si>
  <si>
    <t>POSTE CONCRETO DT9/400 29F</t>
  </si>
  <si>
    <t>CABO NU ACO-COBRE 2 AWG</t>
  </si>
  <si>
    <t>KG</t>
  </si>
  <si>
    <t>ALCA PREF AL RAM LIG 25MM N. ISOL</t>
  </si>
  <si>
    <t>LACO PREF ROLD 25 MM2 AS NI CA</t>
  </si>
  <si>
    <t>ARRUELA QUAD ACO38 F14,00</t>
  </si>
  <si>
    <t>PARAFUSO CAB QUAD ACO16X 250</t>
  </si>
  <si>
    <t>ADICIONAR 20 PARAFUSO CAB QUAD 16X200</t>
  </si>
  <si>
    <t>SUPORTE ISOLADOR PILAR</t>
  </si>
  <si>
    <t>GRAMPO LINHA VIVA BR120/ 50</t>
  </si>
  <si>
    <t>CONETOR ESTRB ALIMP2AWG/ 35MM2</t>
  </si>
  <si>
    <t>ISOLADOR PILAR PORC 8KN 15KV/110KV</t>
  </si>
  <si>
    <t>PARAFUSO PRISIONEIRO ACO85MM</t>
  </si>
  <si>
    <t>CONETOR CUNHA EST VERMELHA</t>
  </si>
  <si>
    <t>ISOLADOR ROLDANA PORC76,0MM1350DAN</t>
  </si>
  <si>
    <t>CABO AS AL 1KV 1X25 RC + 1X25 N ISO</t>
  </si>
  <si>
    <t>M</t>
  </si>
  <si>
    <t>PARAFUSO CAB QUAD ACO16X 300</t>
  </si>
  <si>
    <t>ARMACAO SECUN ACO CARB 1 ESTR 150X 110MM</t>
  </si>
  <si>
    <t>PARAF CAB QUAD ACO GV 12X200X100MM 01P</t>
  </si>
  <si>
    <t>BRACO REDE PROT TIPO C 580X440X365X 76MM</t>
  </si>
  <si>
    <t>FIO COBRE750V1,50 PT</t>
  </si>
  <si>
    <t>PARAF CAB QUAD ACO GV 12X300X150MM 01P</t>
  </si>
  <si>
    <t>PARAF CAB QUAD ACO GV 12X350X150MM 1 POR</t>
  </si>
  <si>
    <t>CORDOALHA ACO ZINCADO EAR 7,9 MM</t>
  </si>
  <si>
    <t>300m</t>
  </si>
  <si>
    <t>PARAFUSO ABAU SAE1010M16X45MM</t>
  </si>
  <si>
    <t>PARAFUSO ABAU SAE1010M16X150MM</t>
  </si>
  <si>
    <t>MAO FRANCESA PLANA ACO710MM</t>
  </si>
  <si>
    <t>CONETOR PERF16,0- 70,0/6,0- 35,0</t>
  </si>
  <si>
    <t>CABO ALUM XLPE/PROT 185MM2 1F 15KV</t>
  </si>
  <si>
    <t>1200M</t>
  </si>
  <si>
    <t>BRACO REDE PROT TIPO L 354MM</t>
  </si>
  <si>
    <t>CONETOR IMPACT AL PROT 15KV35,0/ 35,0</t>
  </si>
  <si>
    <t>CINTA POSTE CIRC ACO CARB240,0MM</t>
  </si>
  <si>
    <t>MANILHA90 GRAUS9500DAN</t>
  </si>
  <si>
    <t>CRUZETA CONCT 1900 MM 350DAN</t>
  </si>
  <si>
    <t>SUPORTE INSTALACAO CHAVE POSTE</t>
  </si>
  <si>
    <t>4kg</t>
  </si>
  <si>
    <t>2,70kg</t>
  </si>
  <si>
    <t>CONECTOR PERF16,70,0/6,0-3,0</t>
  </si>
  <si>
    <t>PORCA QUAD SAE1020 MGM16</t>
  </si>
  <si>
    <t>ELO FUSIVEL 15,0/36,2 KV 2H COBRE</t>
  </si>
  <si>
    <t xml:space="preserve">PROJETO </t>
  </si>
  <si>
    <t>df</t>
  </si>
  <si>
    <t>MEDIÇÃO CONTRATADA</t>
  </si>
  <si>
    <t>MEDIÇÃO CONCESSIONÁRIA</t>
  </si>
  <si>
    <t>Equipe</t>
  </si>
  <si>
    <t>Meta D.U.(R$)</t>
  </si>
  <si>
    <t>Medido (R$)</t>
  </si>
  <si>
    <t>Desvio (R$)</t>
  </si>
  <si>
    <t>Perc. (%)</t>
  </si>
  <si>
    <t>Emitido (R$)</t>
  </si>
  <si>
    <t>LINHA VIVA R-101 - JOHNY TELES DE SIQUEIRA</t>
  </si>
  <si>
    <t>0,00 / 0,00</t>
  </si>
  <si>
    <t>0,00 % </t>
  </si>
  <si>
    <t>ND</t>
  </si>
  <si>
    <t>PODA R-201 - ANEILSON VITOR DE MELO SILVA</t>
  </si>
  <si>
    <t>PODA R-200 - CICERO VALENTIM GOMES</t>
  </si>
  <si>
    <t>LINHA VIVA R-105 - DANIEL PEREIRA DOS SANTOS</t>
  </si>
  <si>
    <t>LINHA VIVA R-106 - ISRAEL DINIZ DA SILVA</t>
  </si>
  <si>
    <t>LINHA VIVA R-103 - JOSÉ ELDER C. DE ALBUQUERQUE</t>
  </si>
  <si>
    <t>LINHA VIVA R-102 - CÍCERO CLECIO DA SILVA</t>
  </si>
  <si>
    <t>PODA R-203 - LEONARDO PIRES DE LIMA</t>
  </si>
  <si>
    <t>0,00 /0,00</t>
  </si>
</sst>
</file>

<file path=xl/styles.xml><?xml version="1.0" encoding="utf-8"?>
<styleSheet xmlns="http://schemas.openxmlformats.org/spreadsheetml/2006/main">
  <numFmts count="6">
    <numFmt numFmtId="176" formatCode="_-* #,##0_-;\-* #,##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7" formatCode="&quot;R$&quot;\ #,##0;[Red]\-&quot;R$&quot;\ #,##0"/>
  </numFmts>
  <fonts count="47">
    <font>
      <sz val="11"/>
      <color theme="1"/>
      <name val="Calibri"/>
      <charset val="134"/>
      <scheme val="minor"/>
    </font>
    <font>
      <b/>
      <sz val="8"/>
      <color rgb="FFFFFFFF"/>
      <name val="Tahoma"/>
      <charset val="134"/>
    </font>
    <font>
      <u/>
      <sz val="8"/>
      <color rgb="FF0000FF"/>
      <name val="Tahoma"/>
      <charset val="134"/>
    </font>
    <font>
      <sz val="8"/>
      <color theme="1"/>
      <name val="Tahoma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333333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rgb="FF4285F4"/>
      <name val="Calibri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sz val="11"/>
      <color rgb="FFFF0000"/>
      <name val="Calibri"/>
      <charset val="134"/>
      <scheme val="minor"/>
    </font>
    <font>
      <sz val="11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rgb="FF5C881A"/>
      <name val="Calibri"/>
      <charset val="134"/>
    </font>
    <font>
      <sz val="11"/>
      <color rgb="FF5C881A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FF0000"/>
      <name val="Calibri"/>
      <charset val="134"/>
    </font>
    <font>
      <sz val="9"/>
      <color rgb="FF5C881A"/>
      <name val="Calibri"/>
      <charset val="134"/>
      <scheme val="minor"/>
    </font>
    <font>
      <b/>
      <sz val="11"/>
      <color rgb="FF5C881A"/>
      <name val="Calibri"/>
      <charset val="134"/>
      <scheme val="minor"/>
    </font>
    <font>
      <b/>
      <sz val="9"/>
      <color rgb="FF5C881A"/>
      <name val="Calibri"/>
      <charset val="134"/>
      <scheme val="minor"/>
    </font>
    <font>
      <b/>
      <sz val="22"/>
      <color rgb="FF5C881A"/>
      <name val="Calibri"/>
      <charset val="134"/>
      <scheme val="minor"/>
    </font>
    <font>
      <sz val="11"/>
      <color rgb="FF333333"/>
      <name val="Arial"/>
      <charset val="134"/>
    </font>
    <font>
      <b/>
      <sz val="11"/>
      <color rgb="FF33333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428BCA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F0000"/>
      <name val="Calibri"/>
      <charset val="134"/>
    </font>
    <font>
      <sz val="9"/>
      <name val="Tahoma"/>
      <charset val="134"/>
    </font>
    <font>
      <b/>
      <sz val="9"/>
      <name val="Tahoma"/>
      <charset val="134"/>
    </font>
  </fonts>
  <fills count="4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C881A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F6F6F6"/>
      </bottom>
      <diagonal/>
    </border>
    <border>
      <left/>
      <right/>
      <top style="thin">
        <color rgb="FF000000"/>
      </top>
      <bottom style="thick">
        <color rgb="FFF6F6F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6F6F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F6F6F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5C881A"/>
      </bottom>
      <diagonal/>
    </border>
    <border>
      <left/>
      <right/>
      <top style="thin">
        <color rgb="FF5C881A"/>
      </top>
      <bottom/>
      <diagonal/>
    </border>
    <border>
      <left style="medium">
        <color rgb="FF5C881A"/>
      </left>
      <right/>
      <top style="medium">
        <color rgb="FF5C881A"/>
      </top>
      <bottom style="medium">
        <color rgb="FF5C881A"/>
      </bottom>
      <diagonal/>
    </border>
    <border>
      <left/>
      <right/>
      <top style="medium">
        <color rgb="FF5C881A"/>
      </top>
      <bottom style="medium">
        <color rgb="FF5C881A"/>
      </bottom>
      <diagonal/>
    </border>
    <border>
      <left/>
      <right style="medium">
        <color rgb="FF5C881A"/>
      </right>
      <top style="medium">
        <color rgb="FF5C881A"/>
      </top>
      <bottom style="medium">
        <color rgb="FF5C881A"/>
      </bottom>
      <diagonal/>
    </border>
    <border>
      <left style="medium">
        <color rgb="FF5C881A"/>
      </left>
      <right style="medium">
        <color rgb="FFFFFFFF"/>
      </right>
      <top style="medium">
        <color rgb="FF5C881A"/>
      </top>
      <bottom style="thin">
        <color rgb="FF5C881A"/>
      </bottom>
      <diagonal/>
    </border>
    <border>
      <left/>
      <right style="medium">
        <color rgb="FFFFFFFF"/>
      </right>
      <top style="medium">
        <color rgb="FF5C881A"/>
      </top>
      <bottom style="thin">
        <color rgb="FF5C881A"/>
      </bottom>
      <diagonal/>
    </border>
    <border>
      <left/>
      <right style="medium">
        <color rgb="FF5C881A"/>
      </right>
      <top style="medium">
        <color rgb="FF5C881A"/>
      </top>
      <bottom style="thin">
        <color rgb="FF5C881A"/>
      </bottom>
      <diagonal/>
    </border>
    <border>
      <left style="medium">
        <color rgb="FF5C881A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5C881A"/>
      </right>
      <top/>
      <bottom/>
      <diagonal/>
    </border>
    <border>
      <left style="medium">
        <color rgb="FF5C881A"/>
      </left>
      <right/>
      <top/>
      <bottom style="thin">
        <color rgb="FF5C881A"/>
      </bottom>
      <diagonal/>
    </border>
    <border>
      <left/>
      <right style="medium">
        <color rgb="FF5C881A"/>
      </right>
      <top/>
      <bottom style="thin">
        <color rgb="FF5C881A"/>
      </bottom>
      <diagonal/>
    </border>
    <border>
      <left style="medium">
        <color rgb="FF5C881A"/>
      </left>
      <right style="medium">
        <color rgb="FFFFFFFF"/>
      </right>
      <top style="thin">
        <color rgb="FF5C881A"/>
      </top>
      <bottom style="medium">
        <color rgb="FF5C881A"/>
      </bottom>
      <diagonal/>
    </border>
    <border>
      <left style="medium">
        <color rgb="FFFFFFFF"/>
      </left>
      <right style="medium">
        <color rgb="FFFFFFFF"/>
      </right>
      <top style="thin">
        <color rgb="FF5C881A"/>
      </top>
      <bottom style="medium">
        <color rgb="FF5C881A"/>
      </bottom>
      <diagonal/>
    </border>
    <border>
      <left style="medium">
        <color rgb="FFFFFFFF"/>
      </left>
      <right style="medium">
        <color rgb="FF5C881A"/>
      </right>
      <top style="thin">
        <color rgb="FF5C881A"/>
      </top>
      <bottom style="medium">
        <color rgb="FF5C881A"/>
      </bottom>
      <diagonal/>
    </border>
    <border>
      <left style="medium">
        <color rgb="FF5C881A"/>
      </left>
      <right style="medium">
        <color rgb="FF5C881A"/>
      </right>
      <top style="medium">
        <color rgb="FF5C881A"/>
      </top>
      <bottom/>
      <diagonal/>
    </border>
    <border>
      <left style="medium">
        <color rgb="FF5C881A"/>
      </left>
      <right style="medium">
        <color rgb="FF5C881A"/>
      </right>
      <top/>
      <bottom style="thin">
        <color rgb="FF5C881A"/>
      </bottom>
      <diagonal/>
    </border>
    <border>
      <left style="medium">
        <color rgb="FF5C881A"/>
      </left>
      <right/>
      <top/>
      <bottom/>
      <diagonal/>
    </border>
    <border>
      <left style="medium">
        <color rgb="FF5C881A"/>
      </left>
      <right style="medium">
        <color rgb="FF5C881A"/>
      </right>
      <top/>
      <bottom/>
      <diagonal/>
    </border>
    <border>
      <left style="medium">
        <color rgb="FF5C881A"/>
      </left>
      <right/>
      <top/>
      <bottom style="medium">
        <color rgb="FF5C881A"/>
      </bottom>
      <diagonal/>
    </border>
    <border>
      <left/>
      <right style="medium">
        <color rgb="FF5C881A"/>
      </right>
      <top/>
      <bottom style="medium">
        <color rgb="FF5C881A"/>
      </bottom>
      <diagonal/>
    </border>
    <border>
      <left style="medium">
        <color rgb="FF5C881A"/>
      </left>
      <right style="medium">
        <color rgb="FF5C881A"/>
      </right>
      <top/>
      <bottom style="medium">
        <color rgb="FF5C881A"/>
      </bottom>
      <diagonal/>
    </border>
    <border>
      <left style="medium">
        <color rgb="FF5C881A"/>
      </left>
      <right/>
      <top style="medium">
        <color rgb="FF5C881A"/>
      </top>
      <bottom/>
      <diagonal/>
    </border>
    <border>
      <left/>
      <right/>
      <top style="medium">
        <color rgb="FF5C881A"/>
      </top>
      <bottom/>
      <diagonal/>
    </border>
    <border>
      <left/>
      <right/>
      <top/>
      <bottom style="medium">
        <color rgb="FF5C881A"/>
      </bottom>
      <diagonal/>
    </border>
    <border>
      <left/>
      <right style="medium">
        <color rgb="FF5C881A"/>
      </right>
      <top style="medium">
        <color rgb="FF5C881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39" borderId="0" applyNumberFormat="0" applyBorder="0" applyAlignment="0" applyProtection="0"/>
    <xf numFmtId="0" fontId="0" fillId="41" borderId="0" applyNumberFormat="0" applyBorder="0" applyAlignment="0" applyProtection="0"/>
    <xf numFmtId="0" fontId="19" fillId="38" borderId="0" applyNumberFormat="0" applyBorder="0" applyAlignment="0" applyProtection="0"/>
    <xf numFmtId="0" fontId="19" fillId="46" borderId="0" applyNumberFormat="0" applyBorder="0" applyAlignment="0" applyProtection="0"/>
    <xf numFmtId="0" fontId="0" fillId="43" borderId="0" applyNumberFormat="0" applyBorder="0" applyAlignment="0" applyProtection="0"/>
    <xf numFmtId="0" fontId="0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2" borderId="0" applyNumberFormat="0" applyBorder="0" applyAlignment="0" applyProtection="0"/>
    <xf numFmtId="0" fontId="0" fillId="40" borderId="0" applyNumberFormat="0" applyBorder="0" applyAlignment="0" applyProtection="0"/>
    <xf numFmtId="0" fontId="19" fillId="48" borderId="0" applyNumberFormat="0" applyBorder="0" applyAlignment="0" applyProtection="0"/>
    <xf numFmtId="0" fontId="42" fillId="0" borderId="46" applyNumberFormat="0" applyFill="0" applyAlignment="0" applyProtection="0"/>
    <xf numFmtId="0" fontId="0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47" borderId="0" applyNumberFormat="0" applyBorder="0" applyAlignment="0" applyProtection="0"/>
    <xf numFmtId="0" fontId="0" fillId="26" borderId="0" applyNumberFormat="0" applyBorder="0" applyAlignment="0" applyProtection="0"/>
    <xf numFmtId="0" fontId="0" fillId="33" borderId="0" applyNumberFormat="0" applyBorder="0" applyAlignment="0" applyProtection="0"/>
    <xf numFmtId="0" fontId="19" fillId="31" borderId="0" applyNumberFormat="0" applyBorder="0" applyAlignment="0" applyProtection="0"/>
    <xf numFmtId="0" fontId="0" fillId="20" borderId="0" applyNumberFormat="0" applyBorder="0" applyAlignment="0" applyProtection="0"/>
    <xf numFmtId="0" fontId="0" fillId="30" borderId="0" applyNumberFormat="0" applyBorder="0" applyAlignment="0" applyProtection="0"/>
    <xf numFmtId="0" fontId="19" fillId="34" borderId="0" applyNumberFormat="0" applyBorder="0" applyAlignment="0" applyProtection="0"/>
    <xf numFmtId="0" fontId="39" fillId="32" borderId="0" applyNumberFormat="0" applyBorder="0" applyAlignment="0" applyProtection="0"/>
    <xf numFmtId="0" fontId="19" fillId="27" borderId="0" applyNumberFormat="0" applyBorder="0" applyAlignment="0" applyProtection="0"/>
    <xf numFmtId="0" fontId="38" fillId="29" borderId="0" applyNumberFormat="0" applyBorder="0" applyAlignment="0" applyProtection="0"/>
    <xf numFmtId="0" fontId="0" fillId="23" borderId="0" applyNumberFormat="0" applyBorder="0" applyAlignment="0" applyProtection="0"/>
    <xf numFmtId="0" fontId="4" fillId="0" borderId="45" applyNumberFormat="0" applyFill="0" applyAlignment="0" applyProtection="0"/>
    <xf numFmtId="0" fontId="43" fillId="22" borderId="47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/>
    <xf numFmtId="0" fontId="0" fillId="28" borderId="44" applyNumberFormat="0" applyFont="0" applyAlignment="0" applyProtection="0"/>
    <xf numFmtId="0" fontId="37" fillId="24" borderId="43" applyNumberFormat="0" applyAlignment="0" applyProtection="0"/>
    <xf numFmtId="0" fontId="33" fillId="0" borderId="0" applyNumberFormat="0" applyFill="0" applyBorder="0" applyAlignment="0" applyProtection="0"/>
    <xf numFmtId="0" fontId="36" fillId="22" borderId="43" applyNumberFormat="0" applyAlignment="0" applyProtection="0"/>
    <xf numFmtId="0" fontId="35" fillId="21" borderId="0" applyNumberFormat="0" applyBorder="0" applyAlignment="0" applyProtection="0"/>
    <xf numFmtId="0" fontId="33" fillId="0" borderId="41" applyNumberFormat="0" applyFill="0" applyAlignment="0" applyProtection="0"/>
    <xf numFmtId="0" fontId="40" fillId="0" borderId="0" applyNumberFormat="0" applyFill="0" applyBorder="0" applyAlignment="0" applyProtection="0"/>
    <xf numFmtId="0" fontId="32" fillId="0" borderId="40" applyNumberFormat="0" applyFill="0" applyAlignment="0" applyProtection="0"/>
    <xf numFmtId="41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/>
    <xf numFmtId="0" fontId="31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42" applyNumberFormat="0" applyFill="0" applyAlignment="0" applyProtection="0"/>
    <xf numFmtId="43" fontId="0" fillId="0" borderId="0" applyFont="0" applyFill="0" applyBorder="0" applyAlignment="0" applyProtection="0"/>
    <xf numFmtId="0" fontId="7" fillId="19" borderId="39" applyNumberFormat="0" applyAlignment="0" applyProtection="0"/>
    <xf numFmtId="0" fontId="19" fillId="37" borderId="0" applyNumberFormat="0" applyBorder="0" applyAlignment="0" applyProtection="0"/>
    <xf numFmtId="9" fontId="0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4" xfId="0" applyNumberFormat="1" applyFont="1" applyFill="1" applyBorder="1" applyAlignment="1">
      <alignment horizontal="center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4" fontId="1" fillId="4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right" vertical="center" wrapText="1"/>
    </xf>
    <xf numFmtId="10" fontId="1" fillId="4" borderId="4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 wrapText="1"/>
    </xf>
    <xf numFmtId="0" fontId="5" fillId="6" borderId="7" xfId="0" applyFont="1" applyFill="1" applyBorder="1" applyAlignment="1">
      <alignment horizontal="center" wrapText="1"/>
    </xf>
    <xf numFmtId="0" fontId="0" fillId="6" borderId="6" xfId="0" applyFill="1" applyBorder="1"/>
    <xf numFmtId="0" fontId="0" fillId="6" borderId="6" xfId="0" applyFont="1" applyFill="1" applyBorder="1"/>
    <xf numFmtId="0" fontId="5" fillId="6" borderId="0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6" xfId="0" applyFont="1" applyBorder="1" applyAlignment="1"/>
    <xf numFmtId="0" fontId="5" fillId="0" borderId="6" xfId="0" applyFont="1" applyBorder="1" applyAlignment="1">
      <alignment horizontal="center"/>
    </xf>
    <xf numFmtId="0" fontId="10" fillId="9" borderId="6" xfId="0" applyFont="1" applyFill="1" applyBorder="1" applyAlignment="1"/>
    <xf numFmtId="0" fontId="10" fillId="10" borderId="6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11" fillId="0" borderId="6" xfId="0" applyFont="1" applyBorder="1" applyAlignment="1">
      <alignment horizontal="right"/>
    </xf>
    <xf numFmtId="0" fontId="5" fillId="0" borderId="8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12" fillId="0" borderId="11" xfId="0" applyFont="1" applyBorder="1" applyAlignment="1">
      <alignment wrapText="1"/>
    </xf>
    <xf numFmtId="0" fontId="5" fillId="0" borderId="11" xfId="0" applyFont="1" applyBorder="1" applyAlignment="1">
      <alignment horizontal="center" wrapText="1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/>
    </xf>
    <xf numFmtId="0" fontId="11" fillId="0" borderId="12" xfId="0" applyFont="1" applyBorder="1" applyAlignment="1">
      <alignment wrapText="1"/>
    </xf>
    <xf numFmtId="0" fontId="11" fillId="0" borderId="12" xfId="0" applyFont="1" applyBorder="1" applyAlignment="1">
      <alignment horizontal="right" wrapText="1"/>
    </xf>
    <xf numFmtId="0" fontId="13" fillId="0" borderId="11" xfId="0" applyFont="1" applyBorder="1" applyAlignment="1">
      <alignment wrapText="1"/>
    </xf>
    <xf numFmtId="0" fontId="14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8" fillId="8" borderId="6" xfId="0" applyFont="1" applyFill="1" applyBorder="1" applyAlignment="1"/>
    <xf numFmtId="0" fontId="8" fillId="8" borderId="6" xfId="0" applyFont="1" applyFill="1" applyBorder="1" applyAlignment="1">
      <alignment horizontal="center"/>
    </xf>
    <xf numFmtId="0" fontId="15" fillId="8" borderId="6" xfId="0" applyFont="1" applyFill="1" applyBorder="1" applyAlignment="1">
      <alignment horizontal="center"/>
    </xf>
    <xf numFmtId="49" fontId="8" fillId="8" borderId="6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0" xfId="0" applyFont="1"/>
    <xf numFmtId="0" fontId="16" fillId="8" borderId="0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13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9" fillId="13" borderId="14" xfId="0" applyFont="1" applyFill="1" applyBorder="1" applyAlignment="1">
      <alignment horizontal="center"/>
    </xf>
    <xf numFmtId="0" fontId="19" fillId="13" borderId="14" xfId="0" applyNumberFormat="1" applyFont="1" applyFill="1" applyBorder="1" applyAlignment="1">
      <alignment horizontal="center"/>
    </xf>
    <xf numFmtId="0" fontId="20" fillId="13" borderId="15" xfId="0" applyFont="1" applyFill="1" applyBorder="1" applyAlignment="1">
      <alignment horizontal="center" vertical="center"/>
    </xf>
    <xf numFmtId="0" fontId="20" fillId="13" borderId="16" xfId="0" applyFont="1" applyFill="1" applyBorder="1" applyAlignment="1">
      <alignment horizontal="center" vertical="center"/>
    </xf>
    <xf numFmtId="0" fontId="20" fillId="13" borderId="17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19" xfId="0" applyFont="1" applyFill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2" fontId="22" fillId="0" borderId="22" xfId="0" applyNumberFormat="1" applyFont="1" applyBorder="1" applyAlignment="1">
      <alignment horizontal="center"/>
    </xf>
    <xf numFmtId="0" fontId="21" fillId="0" borderId="2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0" fillId="13" borderId="25" xfId="0" applyFont="1" applyFill="1" applyBorder="1" applyAlignment="1">
      <alignment horizontal="center" vertical="center"/>
    </xf>
    <xf numFmtId="1" fontId="20" fillId="13" borderId="26" xfId="0" applyNumberFormat="1" applyFont="1" applyFill="1" applyBorder="1" applyAlignment="1">
      <alignment horizontal="center" vertical="center"/>
    </xf>
    <xf numFmtId="1" fontId="20" fillId="13" borderId="27" xfId="0" applyNumberFormat="1" applyFont="1" applyFill="1" applyBorder="1" applyAlignment="1">
      <alignment horizontal="center" vertical="center"/>
    </xf>
    <xf numFmtId="9" fontId="20" fillId="13" borderId="26" xfId="47" applyFont="1" applyFill="1" applyBorder="1" applyAlignment="1">
      <alignment horizontal="center" vertical="center"/>
    </xf>
    <xf numFmtId="9" fontId="20" fillId="13" borderId="27" xfId="47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22" fillId="0" borderId="0" xfId="0" applyNumberFormat="1" applyFont="1" applyBorder="1" applyAlignment="1">
      <alignment horizontal="center"/>
    </xf>
    <xf numFmtId="0" fontId="23" fillId="13" borderId="25" xfId="0" applyFont="1" applyFill="1" applyBorder="1" applyAlignment="1">
      <alignment horizontal="center" vertical="center"/>
    </xf>
    <xf numFmtId="1" fontId="23" fillId="13" borderId="26" xfId="0" applyNumberFormat="1" applyFont="1" applyFill="1" applyBorder="1" applyAlignment="1">
      <alignment horizontal="center" vertical="center"/>
    </xf>
    <xf numFmtId="1" fontId="23" fillId="13" borderId="27" xfId="0" applyNumberFormat="1" applyFont="1" applyFill="1" applyBorder="1" applyAlignment="1">
      <alignment horizontal="center" vertical="center"/>
    </xf>
    <xf numFmtId="9" fontId="23" fillId="13" borderId="26" xfId="47" applyFont="1" applyFill="1" applyBorder="1" applyAlignment="1">
      <alignment horizontal="center" vertical="center"/>
    </xf>
    <xf numFmtId="9" fontId="23" fillId="13" borderId="27" xfId="47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/>
    </xf>
    <xf numFmtId="0" fontId="23" fillId="15" borderId="17" xfId="0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3" fillId="15" borderId="18" xfId="0" applyFont="1" applyFill="1" applyBorder="1" applyAlignment="1">
      <alignment horizontal="center" vertical="center"/>
    </xf>
    <xf numFmtId="0" fontId="23" fillId="15" borderId="20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2" fontId="19" fillId="15" borderId="30" xfId="0" applyNumberFormat="1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/>
    </xf>
    <xf numFmtId="0" fontId="24" fillId="0" borderId="31" xfId="0" applyFont="1" applyBorder="1" applyAlignment="1">
      <alignment horizontal="center" vertical="center"/>
    </xf>
    <xf numFmtId="2" fontId="19" fillId="15" borderId="22" xfId="0" applyNumberFormat="1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 vertical="center"/>
    </xf>
    <xf numFmtId="2" fontId="19" fillId="15" borderId="32" xfId="0" applyNumberFormat="1" applyFont="1" applyFill="1" applyBorder="1" applyAlignment="1">
      <alignment horizontal="center"/>
    </xf>
    <xf numFmtId="2" fontId="19" fillId="15" borderId="33" xfId="0" applyNumberFormat="1" applyFont="1" applyFill="1" applyBorder="1" applyAlignment="1">
      <alignment horizontal="center"/>
    </xf>
    <xf numFmtId="0" fontId="24" fillId="0" borderId="34" xfId="0" applyFont="1" applyBorder="1" applyAlignment="1">
      <alignment horizontal="center" vertical="center"/>
    </xf>
    <xf numFmtId="0" fontId="25" fillId="0" borderId="0" xfId="47" applyNumberFormat="1" applyFont="1" applyBorder="1" applyAlignment="1">
      <alignment horizontal="left"/>
    </xf>
    <xf numFmtId="9" fontId="26" fillId="0" borderId="0" xfId="47" applyFont="1" applyBorder="1" applyAlignment="1">
      <alignment horizontal="center"/>
    </xf>
    <xf numFmtId="2" fontId="15" fillId="0" borderId="0" xfId="0" applyNumberFormat="1" applyFont="1" applyBorder="1" applyAlignment="1">
      <alignment horizontal="left"/>
    </xf>
    <xf numFmtId="2" fontId="15" fillId="0" borderId="0" xfId="0" applyNumberFormat="1" applyFont="1" applyBorder="1" applyAlignment="1">
      <alignment horizontal="center"/>
    </xf>
    <xf numFmtId="0" fontId="27" fillId="0" borderId="0" xfId="47" applyNumberFormat="1" applyFont="1" applyFill="1" applyBorder="1" applyAlignment="1"/>
    <xf numFmtId="0" fontId="0" fillId="16" borderId="0" xfId="0" applyFill="1"/>
    <xf numFmtId="0" fontId="28" fillId="16" borderId="35" xfId="0" applyFont="1" applyFill="1" applyBorder="1" applyAlignment="1">
      <alignment horizontal="center" vertical="center"/>
    </xf>
    <xf numFmtId="0" fontId="28" fillId="16" borderId="36" xfId="0" applyFont="1" applyFill="1" applyBorder="1" applyAlignment="1">
      <alignment horizontal="center" vertical="center"/>
    </xf>
    <xf numFmtId="0" fontId="28" fillId="16" borderId="30" xfId="0" applyFont="1" applyFill="1" applyBorder="1" applyAlignment="1">
      <alignment horizontal="center" vertical="center"/>
    </xf>
    <xf numFmtId="0" fontId="28" fillId="16" borderId="0" xfId="0" applyFont="1" applyFill="1" applyBorder="1" applyAlignment="1">
      <alignment horizontal="center" vertical="center"/>
    </xf>
    <xf numFmtId="0" fontId="28" fillId="16" borderId="32" xfId="0" applyFont="1" applyFill="1" applyBorder="1" applyAlignment="1">
      <alignment horizontal="center" vertical="center"/>
    </xf>
    <xf numFmtId="0" fontId="28" fillId="16" borderId="37" xfId="0" applyFont="1" applyFill="1" applyBorder="1" applyAlignment="1">
      <alignment horizontal="center" vertical="center"/>
    </xf>
    <xf numFmtId="0" fontId="0" fillId="16" borderId="30" xfId="0" applyFill="1" applyBorder="1"/>
    <xf numFmtId="0" fontId="0" fillId="16" borderId="0" xfId="0" applyFill="1" applyBorder="1"/>
    <xf numFmtId="0" fontId="28" fillId="16" borderId="38" xfId="0" applyFont="1" applyFill="1" applyBorder="1" applyAlignment="1">
      <alignment horizontal="center" vertical="center"/>
    </xf>
    <xf numFmtId="0" fontId="28" fillId="16" borderId="22" xfId="0" applyFont="1" applyFill="1" applyBorder="1" applyAlignment="1">
      <alignment horizontal="center" vertical="center"/>
    </xf>
    <xf numFmtId="0" fontId="28" fillId="16" borderId="33" xfId="0" applyFont="1" applyFill="1" applyBorder="1" applyAlignment="1">
      <alignment horizontal="center" vertical="center"/>
    </xf>
    <xf numFmtId="0" fontId="0" fillId="16" borderId="22" xfId="0" applyFill="1" applyBorder="1"/>
    <xf numFmtId="0" fontId="0" fillId="16" borderId="32" xfId="0" applyFill="1" applyBorder="1"/>
    <xf numFmtId="0" fontId="0" fillId="16" borderId="37" xfId="0" applyFill="1" applyBorder="1"/>
    <xf numFmtId="0" fontId="0" fillId="16" borderId="33" xfId="0" applyFill="1" applyBorder="1"/>
    <xf numFmtId="0" fontId="0" fillId="0" borderId="0" xfId="0" applyNumberFormat="1"/>
    <xf numFmtId="0" fontId="29" fillId="8" borderId="0" xfId="0" applyFont="1" applyFill="1" applyAlignment="1">
      <alignment horizontal="center"/>
    </xf>
    <xf numFmtId="58" fontId="29" fillId="8" borderId="0" xfId="0" applyNumberFormat="1" applyFont="1" applyFill="1" applyAlignment="1">
      <alignment horizontal="center"/>
    </xf>
    <xf numFmtId="0" fontId="29" fillId="8" borderId="0" xfId="0" applyFont="1" applyFill="1" applyAlignment="1"/>
    <xf numFmtId="43" fontId="29" fillId="8" borderId="0" xfId="44" applyFont="1" applyFill="1" applyAlignment="1"/>
    <xf numFmtId="58" fontId="8" fillId="8" borderId="0" xfId="0" applyNumberFormat="1" applyFont="1" applyFill="1" applyAlignment="1"/>
    <xf numFmtId="0" fontId="29" fillId="8" borderId="0" xfId="0" applyFont="1" applyFill="1" applyBorder="1" applyAlignment="1"/>
    <xf numFmtId="58" fontId="29" fillId="8" borderId="0" xfId="0" applyNumberFormat="1" applyFont="1" applyFill="1" applyBorder="1" applyAlignment="1"/>
    <xf numFmtId="0" fontId="30" fillId="17" borderId="6" xfId="0" applyFont="1" applyFill="1" applyBorder="1" applyAlignment="1">
      <alignment horizontal="center"/>
    </xf>
    <xf numFmtId="58" fontId="30" fillId="17" borderId="6" xfId="0" applyNumberFormat="1" applyFont="1" applyFill="1" applyBorder="1" applyAlignment="1">
      <alignment horizontal="center"/>
    </xf>
    <xf numFmtId="58" fontId="30" fillId="12" borderId="6" xfId="0" applyNumberFormat="1" applyFont="1" applyFill="1" applyBorder="1" applyAlignment="1">
      <alignment horizontal="center"/>
    </xf>
    <xf numFmtId="0" fontId="29" fillId="8" borderId="6" xfId="0" applyFont="1" applyFill="1" applyBorder="1" applyAlignment="1">
      <alignment horizontal="center"/>
    </xf>
    <xf numFmtId="58" fontId="29" fillId="8" borderId="6" xfId="0" applyNumberFormat="1" applyFont="1" applyFill="1" applyBorder="1" applyAlignment="1">
      <alignment horizontal="center"/>
    </xf>
    <xf numFmtId="58" fontId="29" fillId="12" borderId="6" xfId="0" applyNumberFormat="1" applyFont="1" applyFill="1" applyBorder="1" applyAlignment="1">
      <alignment horizontal="center"/>
    </xf>
    <xf numFmtId="0" fontId="11" fillId="0" borderId="0" xfId="0" applyFont="1"/>
    <xf numFmtId="0" fontId="8" fillId="12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43" fontId="30" fillId="17" borderId="6" xfId="44" applyFont="1" applyFill="1" applyBorder="1" applyAlignment="1">
      <alignment horizontal="center"/>
    </xf>
    <xf numFmtId="177" fontId="8" fillId="8" borderId="6" xfId="0" applyNumberFormat="1" applyFont="1" applyFill="1" applyBorder="1" applyAlignment="1"/>
    <xf numFmtId="43" fontId="8" fillId="8" borderId="6" xfId="44" applyFont="1" applyFill="1" applyBorder="1" applyAlignment="1"/>
    <xf numFmtId="0" fontId="29" fillId="8" borderId="6" xfId="0" applyFont="1" applyFill="1" applyBorder="1" applyAlignment="1"/>
    <xf numFmtId="43" fontId="8" fillId="18" borderId="6" xfId="44" applyFont="1" applyFill="1" applyBorder="1" applyAlignment="1"/>
    <xf numFmtId="0" fontId="30" fillId="12" borderId="6" xfId="0" applyFont="1" applyFill="1" applyBorder="1" applyAlignment="1">
      <alignment horizontal="center"/>
    </xf>
    <xf numFmtId="58" fontId="8" fillId="12" borderId="6" xfId="0" applyNumberFormat="1" applyFont="1" applyFill="1" applyBorder="1" applyAlignment="1"/>
    <xf numFmtId="58" fontId="8" fillId="8" borderId="6" xfId="0" applyNumberFormat="1" applyFont="1" applyFill="1" applyBorder="1" applyAlignment="1"/>
    <xf numFmtId="0" fontId="8" fillId="18" borderId="6" xfId="0" applyFont="1" applyFill="1" applyBorder="1" applyAlignment="1"/>
    <xf numFmtId="58" fontId="29" fillId="8" borderId="6" xfId="0" applyNumberFormat="1" applyFont="1" applyFill="1" applyBorder="1" applyAlignment="1"/>
    <xf numFmtId="0" fontId="8" fillId="0" borderId="6" xfId="0" applyFont="1" applyFill="1" applyBorder="1" applyAlignment="1"/>
    <xf numFmtId="58" fontId="8" fillId="0" borderId="6" xfId="0" applyNumberFormat="1" applyFont="1" applyFill="1" applyBorder="1" applyAlignment="1"/>
    <xf numFmtId="0" fontId="8" fillId="12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8" fillId="8" borderId="7" xfId="0" applyFont="1" applyFill="1" applyBorder="1" applyAlignment="1"/>
    <xf numFmtId="43" fontId="8" fillId="8" borderId="7" xfId="44" applyFont="1" applyFill="1" applyBorder="1" applyAlignment="1"/>
    <xf numFmtId="176" fontId="8" fillId="8" borderId="6" xfId="44" applyNumberFormat="1" applyFont="1" applyFill="1" applyBorder="1" applyAlignment="1"/>
    <xf numFmtId="58" fontId="8" fillId="12" borderId="7" xfId="0" applyNumberFormat="1" applyFont="1" applyFill="1" applyBorder="1" applyAlignment="1"/>
    <xf numFmtId="58" fontId="8" fillId="8" borderId="7" xfId="0" applyNumberFormat="1" applyFont="1" applyFill="1" applyBorder="1" applyAlignment="1"/>
    <xf numFmtId="0" fontId="8" fillId="0" borderId="7" xfId="0" applyFont="1" applyFill="1" applyBorder="1" applyAlignment="1"/>
    <xf numFmtId="0" fontId="29" fillId="8" borderId="7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5">
    <dxf>
      <alignment horizontal="center"/>
    </dxf>
    <dxf>
      <alignment horizontal="center"/>
    </dxf>
    <dxf>
      <fill>
        <patternFill patternType="solid">
          <bgColor rgb="FF5C881A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5C881A"/>
        </patternFill>
      </fill>
    </dxf>
    <dxf>
      <fill>
        <patternFill patternType="solid">
          <bgColor rgb="FF5C881A"/>
        </patternFill>
      </fill>
    </dxf>
    <dxf>
      <alignment horizontal="center"/>
    </dxf>
    <dxf>
      <alignment horizontal="center"/>
    </dxf>
    <dxf>
      <border>
        <top style="thin">
          <color rgb="FF5C881A"/>
        </top>
      </border>
    </dxf>
    <dxf>
      <border>
        <top style="thin">
          <color rgb="FF5C881A"/>
        </top>
      </border>
    </dxf>
    <dxf>
      <border>
        <bottom style="thin">
          <color rgb="FF5C881A"/>
        </bottom>
      </border>
    </dxf>
    <dxf>
      <alignment horizontal="center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5C88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r:id="rId1" ax:persistence="persistStreamInit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[Carteira_Obras_Definitiva_Serra_Talhada___Novembro_3.xlsx]Base!Tabela dinâmica4</c:name>
    <c:fmtId val="3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Base!$A$4:$B$13</c:f>
              <c:multiLvlStrCache>
                <c:ptCount val="8"/>
                <c:lvl>
                  <c:pt idx="0">
                    <c:v>Obra Regulatória</c:v>
                  </c:pt>
                  <c:pt idx="1">
                    <c:v>Obra Regulatória Backlog</c:v>
                  </c:pt>
                  <c:pt idx="2">
                    <c:v>PO EQUIPAMENTOS RELIGADOR</c:v>
                  </c:pt>
                  <c:pt idx="3">
                    <c:v>Obras Regulatorias</c:v>
                  </c:pt>
                  <c:pt idx="4">
                    <c:v>Obra Regulatória</c:v>
                  </c:pt>
                  <c:pt idx="5">
                    <c:v>Obra Regulatória Backlog</c:v>
                  </c:pt>
                  <c:pt idx="6">
                    <c:v>Blindagem de Rede Grupo A</c:v>
                  </c:pt>
                  <c:pt idx="7">
                    <c:v>Obras Regulatorias</c:v>
                  </c:pt>
                </c:lvl>
                <c:lvl>
                  <c:pt idx="0">
                    <c:v>SERRA TALHADA</c:v>
                  </c:pt>
                  <c:pt idx="4">
                    <c:v>SALGUEIRO</c:v>
                  </c:pt>
                </c:lvl>
              </c:multiLvlStrCache>
            </c:multiLvlStrRef>
          </c:cat>
          <c:val>
            <c:numRef>
              <c:f>Base!$C$4:$C$13</c:f>
              <c:numCache>
                <c:formatCode>General</c:formatCode>
                <c:ptCount val="8"/>
                <c:pt idx="0">
                  <c:v>439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322</c:v>
                </c:pt>
                <c:pt idx="5">
                  <c:v>2</c:v>
                </c:pt>
                <c:pt idx="6">
                  <c:v>3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44512"/>
        <c:axId val="165983872"/>
      </c:barChart>
      <c:catAx>
        <c:axId val="276544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65983872"/>
        <c:crosses val="autoZero"/>
        <c:auto val="1"/>
        <c:lblAlgn val="ctr"/>
        <c:lblOffset val="100"/>
        <c:noMultiLvlLbl val="0"/>
      </c:catAx>
      <c:valAx>
        <c:axId val="165983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76544512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28575" cap="flat" cmpd="sng" algn="ctr">
      <a:noFill/>
      <a:prstDash val="solid"/>
      <a:round/>
    </a:ln>
  </c:spPr>
  <c:txPr>
    <a:bodyPr/>
    <a:lstStyle/>
    <a:p>
      <a:pPr>
        <a:defRPr lang="en-US" b="1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[Carteira_Obras_Definitiva_Serra_Talhada___Novembro_3.xlsx]Base!Tabela dinâmica5</c:name>
    <c:fmtId val="3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91616"/>
        <c:axId val="167117376"/>
      </c:barChart>
      <c:catAx>
        <c:axId val="276591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67117376"/>
        <c:crosses val="autoZero"/>
        <c:auto val="1"/>
        <c:lblAlgn val="ctr"/>
        <c:lblOffset val="100"/>
        <c:noMultiLvlLbl val="0"/>
      </c:catAx>
      <c:valAx>
        <c:axId val="167117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6591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28575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[Carteira_Obras_Definitiva_Serra_Talhada___Novembro_3.xlsx]Base!Tabela dinâmica6</c:name>
    <c:fmtId val="4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92128"/>
        <c:axId val="167119104"/>
      </c:barChart>
      <c:catAx>
        <c:axId val="276592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67119104"/>
        <c:crosses val="autoZero"/>
        <c:auto val="1"/>
        <c:lblAlgn val="ctr"/>
        <c:lblOffset val="100"/>
        <c:noMultiLvlLbl val="0"/>
      </c:catAx>
      <c:valAx>
        <c:axId val="167119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659212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28575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pivotSource>
    <c:name>[Carteira_Obras_Definitiva_Serra_Talhada___Novembro_3.xlsx]Base!Tabela dinâmica7</c:name>
    <c:fmtId val="5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Base!$G$31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Base!$E$32:$F$39</c:f>
              <c:multiLvlStrCache>
                <c:ptCount val="6"/>
                <c:lvl>
                  <c:pt idx="0">
                    <c:v>Obra Regulatória</c:v>
                  </c:pt>
                  <c:pt idx="1">
                    <c:v>Obra Regulatória Backlog</c:v>
                  </c:pt>
                  <c:pt idx="2">
                    <c:v>PO EQUIPAMENTOS RELIGADOR</c:v>
                  </c:pt>
                  <c:pt idx="3">
                    <c:v>Obra Regulatória</c:v>
                  </c:pt>
                  <c:pt idx="4">
                    <c:v>Obra Regulatória Backlog</c:v>
                  </c:pt>
                  <c:pt idx="5">
                    <c:v>Blindagem de Rede Grupo A</c:v>
                  </c:pt>
                </c:lvl>
                <c:lvl>
                  <c:pt idx="0">
                    <c:v>SERRA TALHADA</c:v>
                  </c:pt>
                  <c:pt idx="3">
                    <c:v>SALGUEIRO</c:v>
                  </c:pt>
                </c:lvl>
              </c:multiLvlStrCache>
            </c:multiLvlStrRef>
          </c:cat>
          <c:val>
            <c:numRef>
              <c:f>Base!$G$32:$G$39</c:f>
              <c:numCache>
                <c:formatCode>General</c:formatCode>
                <c:ptCount val="6"/>
                <c:pt idx="0">
                  <c:v>103</c:v>
                </c:pt>
                <c:pt idx="1">
                  <c:v>1</c:v>
                </c:pt>
                <c:pt idx="2">
                  <c:v>1</c:v>
                </c:pt>
                <c:pt idx="3">
                  <c:v>93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92640"/>
        <c:axId val="167120832"/>
      </c:barChart>
      <c:catAx>
        <c:axId val="276592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7120832"/>
        <c:crosses val="autoZero"/>
        <c:auto val="1"/>
        <c:lblAlgn val="ctr"/>
        <c:lblOffset val="100"/>
        <c:noMultiLvlLbl val="0"/>
      </c:catAx>
      <c:valAx>
        <c:axId val="167120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76592640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38100">
      <a:noFill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pivotSource>
    <c:name>[Carteira_Obras_Definitiva_Serra_Talhada___Novembro_3.xlsx]Base!Tabela dinâmica1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220314755190407"/>
          <c:y val="0"/>
          <c:w val="0.977968524480959"/>
          <c:h val="0.8326532674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Base!$B$58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Base!$A$59:$A$67</c:f>
              <c:multiLvlStrCache>
                <c:ptCount val="6"/>
                <c:lvl>
                  <c:pt idx="0">
                    <c:v>Obra Regulatória</c:v>
                  </c:pt>
                  <c:pt idx="1">
                    <c:v>Obra Regulatória Backlog</c:v>
                  </c:pt>
                  <c:pt idx="2">
                    <c:v>PO EQUIPAMENTOS RELIGADOR</c:v>
                  </c:pt>
                  <c:pt idx="3">
                    <c:v>Obra Regulatória</c:v>
                  </c:pt>
                  <c:pt idx="4">
                    <c:v>Obra Regulatória Backlog</c:v>
                  </c:pt>
                  <c:pt idx="5">
                    <c:v>Blindagem de Rede Grupo A</c:v>
                  </c:pt>
                </c:lvl>
                <c:lvl>
                  <c:pt idx="0">
                    <c:v>SERRA TALHADA</c:v>
                  </c:pt>
                  <c:pt idx="3">
                    <c:v>SALGUEIRO</c:v>
                  </c:pt>
                </c:lvl>
              </c:multiLvlStrCache>
            </c:multiLvlStrRef>
          </c:cat>
          <c:val>
            <c:numRef>
              <c:f>Base!$B$59:$B$67</c:f>
              <c:numCache>
                <c:formatCode>General</c:formatCode>
                <c:ptCount val="6"/>
                <c:pt idx="0">
                  <c:v>103</c:v>
                </c:pt>
                <c:pt idx="1">
                  <c:v>1</c:v>
                </c:pt>
                <c:pt idx="2">
                  <c:v>1</c:v>
                </c:pt>
                <c:pt idx="3">
                  <c:v>93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218048"/>
        <c:axId val="167124288"/>
      </c:barChart>
      <c:catAx>
        <c:axId val="297218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7124288"/>
        <c:crosses val="autoZero"/>
        <c:auto val="1"/>
        <c:lblAlgn val="ctr"/>
        <c:lblOffset val="100"/>
        <c:noMultiLvlLbl val="0"/>
      </c:catAx>
      <c:valAx>
        <c:axId val="167124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97218048"/>
        <c:crosses val="autoZero"/>
        <c:crossBetween val="between"/>
      </c:valAx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emf"/><Relationship Id="rId6" Type="http://schemas.openxmlformats.org/officeDocument/2006/relationships/image" Target="../media/image3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42863</xdr:colOff>
          <xdr:row>1</xdr:row>
          <xdr:rowOff>38100</xdr:rowOff>
        </xdr:to>
        <xdr:sp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1294130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42863</xdr:colOff>
          <xdr:row>1</xdr:row>
          <xdr:rowOff>38100</xdr:rowOff>
        </xdr:to>
        <xdr:sp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1294130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54429</xdr:colOff>
      <xdr:row>22</xdr:row>
      <xdr:rowOff>176893</xdr:rowOff>
    </xdr:from>
    <xdr:to>
      <xdr:col>23</xdr:col>
      <xdr:colOff>544286</xdr:colOff>
      <xdr:row>39</xdr:row>
      <xdr:rowOff>95251</xdr:rowOff>
    </xdr:to>
    <xdr:graphicFrame>
      <xdr:nvGraphicFramePr>
        <xdr:cNvPr id="2" name="Gráfico 1"/>
        <xdr:cNvGraphicFramePr/>
      </xdr:nvGraphicFramePr>
      <xdr:xfrm>
        <a:off x="924560" y="4596130"/>
        <a:ext cx="19643090" cy="3319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57830</xdr:colOff>
      <xdr:row>41</xdr:row>
      <xdr:rowOff>27215</xdr:rowOff>
    </xdr:from>
    <xdr:to>
      <xdr:col>10</xdr:col>
      <xdr:colOff>204106</xdr:colOff>
      <xdr:row>56</xdr:row>
      <xdr:rowOff>0</xdr:rowOff>
    </xdr:to>
    <xdr:graphicFrame>
      <xdr:nvGraphicFramePr>
        <xdr:cNvPr id="3" name="Gráfico 2"/>
        <xdr:cNvGraphicFramePr/>
      </xdr:nvGraphicFramePr>
      <xdr:xfrm>
        <a:off x="928370" y="8246745"/>
        <a:ext cx="7981315" cy="2973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249009</xdr:colOff>
      <xdr:row>41</xdr:row>
      <xdr:rowOff>23813</xdr:rowOff>
    </xdr:from>
    <xdr:to>
      <xdr:col>23</xdr:col>
      <xdr:colOff>585107</xdr:colOff>
      <xdr:row>55</xdr:row>
      <xdr:rowOff>176893</xdr:rowOff>
    </xdr:to>
    <xdr:graphicFrame>
      <xdr:nvGraphicFramePr>
        <xdr:cNvPr id="4" name="Gráfico 3"/>
        <xdr:cNvGraphicFramePr/>
      </xdr:nvGraphicFramePr>
      <xdr:xfrm>
        <a:off x="8954770" y="8243570"/>
        <a:ext cx="11653520" cy="2953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54430</xdr:colOff>
      <xdr:row>6</xdr:row>
      <xdr:rowOff>13608</xdr:rowOff>
    </xdr:from>
    <xdr:to>
      <xdr:col>23</xdr:col>
      <xdr:colOff>544286</xdr:colOff>
      <xdr:row>21</xdr:row>
      <xdr:rowOff>108857</xdr:rowOff>
    </xdr:to>
    <xdr:graphicFrame>
      <xdr:nvGraphicFramePr>
        <xdr:cNvPr id="6" name="Gráfico 5"/>
        <xdr:cNvGraphicFramePr/>
      </xdr:nvGraphicFramePr>
      <xdr:xfrm>
        <a:off x="924560" y="1232535"/>
        <a:ext cx="1964309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42185</xdr:colOff>
      <xdr:row>0</xdr:row>
      <xdr:rowOff>194275</xdr:rowOff>
    </xdr:from>
    <xdr:to>
      <xdr:col>2</xdr:col>
      <xdr:colOff>163287</xdr:colOff>
      <xdr:row>4</xdr:row>
      <xdr:rowOff>140154</xdr:rowOff>
    </xdr:to>
    <xdr:pic>
      <xdr:nvPicPr>
        <xdr:cNvPr id="9" name="Imagem 8"/>
        <xdr:cNvPicPr>
          <a:picLocks noChangeAspect="1"/>
        </xdr:cNvPicPr>
      </xdr:nvPicPr>
      <xdr:blipFill>
        <a:blip r:embed="rId6">
          <a:clrChange>
            <a:clrFrom>
              <a:srgbClr val="EEF3FA"/>
            </a:clrFrom>
            <a:clrTo>
              <a:srgbClr val="EEF3FA">
                <a:alpha val="0"/>
              </a:srgbClr>
            </a:clrTo>
          </a:clrChange>
        </a:blip>
        <a:stretch>
          <a:fillRect/>
        </a:stretch>
      </xdr:blipFill>
      <xdr:spPr>
        <a:xfrm>
          <a:off x="912495" y="193675"/>
          <a:ext cx="991870" cy="7556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136525</xdr:rowOff>
    </xdr:from>
    <xdr:to>
      <xdr:col>24</xdr:col>
      <xdr:colOff>1060</xdr:colOff>
      <xdr:row>22</xdr:row>
      <xdr:rowOff>142875</xdr:rowOff>
    </xdr:to>
    <xdr:sp>
      <xdr:nvSpPr>
        <xdr:cNvPr id="12" name="Retângulo 11"/>
        <xdr:cNvSpPr/>
      </xdr:nvSpPr>
      <xdr:spPr>
        <a:xfrm>
          <a:off x="870585" y="4356100"/>
          <a:ext cx="20024090" cy="206375"/>
        </a:xfrm>
        <a:prstGeom prst="rect">
          <a:avLst/>
        </a:prstGeom>
        <a:solidFill>
          <a:srgbClr val="5C881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93725" indent="-13652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189355" indent="-27495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784350" indent="-41275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379980" indent="-55118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 b="1">
              <a:latin typeface="Arial" panose="02080604020202020204" pitchFamily="7" charset="0"/>
              <a:cs typeface="Arial" panose="02080604020202020204" pitchFamily="7" charset="0"/>
            </a:rPr>
            <a:t>Quantidade</a:t>
          </a:r>
          <a:r>
            <a:rPr lang="pt-BR" sz="1400" b="1" baseline="0">
              <a:latin typeface="Arial" panose="02080604020202020204" pitchFamily="7" charset="0"/>
              <a:cs typeface="Arial" panose="02080604020202020204" pitchFamily="7" charset="0"/>
            </a:rPr>
            <a:t> de Postes por UTD</a:t>
          </a:r>
          <a:endParaRPr lang="pt-BR" sz="1400" b="1">
            <a:latin typeface="Arial" panose="02080604020202020204" pitchFamily="7" charset="0"/>
            <a:cs typeface="Arial" panose="02080604020202020204" pitchFamily="7" charset="0"/>
          </a:endParaRPr>
        </a:p>
      </xdr:txBody>
    </xdr:sp>
    <xdr:clientData/>
  </xdr:twoCellAnchor>
  <xdr:twoCellAnchor>
    <xdr:from>
      <xdr:col>1</xdr:col>
      <xdr:colOff>14817</xdr:colOff>
      <xdr:row>39</xdr:row>
      <xdr:rowOff>152399</xdr:rowOff>
    </xdr:from>
    <xdr:to>
      <xdr:col>10</xdr:col>
      <xdr:colOff>209551</xdr:colOff>
      <xdr:row>41</xdr:row>
      <xdr:rowOff>9524</xdr:rowOff>
    </xdr:to>
    <xdr:sp>
      <xdr:nvSpPr>
        <xdr:cNvPr id="13" name="Retângulo 12"/>
        <xdr:cNvSpPr/>
      </xdr:nvSpPr>
      <xdr:spPr>
        <a:xfrm>
          <a:off x="885190" y="7971790"/>
          <a:ext cx="8030210" cy="257175"/>
        </a:xfrm>
        <a:prstGeom prst="rect">
          <a:avLst/>
        </a:prstGeom>
        <a:solidFill>
          <a:srgbClr val="5C881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93725" indent="-13652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189355" indent="-27495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784350" indent="-41275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379980" indent="-55118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 b="1">
              <a:latin typeface="Arial" panose="02080604020202020204" pitchFamily="7" charset="0"/>
              <a:cs typeface="Arial" panose="02080604020202020204" pitchFamily="7" charset="0"/>
            </a:rPr>
            <a:t>KM</a:t>
          </a:r>
          <a:r>
            <a:rPr lang="pt-BR" sz="1400" b="1" baseline="0">
              <a:latin typeface="Arial" panose="02080604020202020204" pitchFamily="7" charset="0"/>
              <a:cs typeface="Arial" panose="02080604020202020204" pitchFamily="7" charset="0"/>
            </a:rPr>
            <a:t> de BT</a:t>
          </a:r>
          <a:endParaRPr lang="pt-BR" sz="1400" b="1">
            <a:latin typeface="Arial" panose="02080604020202020204" pitchFamily="7" charset="0"/>
            <a:cs typeface="Arial" panose="02080604020202020204" pitchFamily="7" charset="0"/>
          </a:endParaRPr>
        </a:p>
      </xdr:txBody>
    </xdr:sp>
    <xdr:clientData/>
  </xdr:twoCellAnchor>
  <xdr:twoCellAnchor>
    <xdr:from>
      <xdr:col>10</xdr:col>
      <xdr:colOff>252942</xdr:colOff>
      <xdr:row>39</xdr:row>
      <xdr:rowOff>152399</xdr:rowOff>
    </xdr:from>
    <xdr:to>
      <xdr:col>24</xdr:col>
      <xdr:colOff>0</xdr:colOff>
      <xdr:row>41</xdr:row>
      <xdr:rowOff>9525</xdr:rowOff>
    </xdr:to>
    <xdr:sp>
      <xdr:nvSpPr>
        <xdr:cNvPr id="20" name="Retângulo 19"/>
        <xdr:cNvSpPr/>
      </xdr:nvSpPr>
      <xdr:spPr>
        <a:xfrm>
          <a:off x="8958580" y="7971790"/>
          <a:ext cx="11935460" cy="257810"/>
        </a:xfrm>
        <a:prstGeom prst="rect">
          <a:avLst/>
        </a:prstGeom>
        <a:solidFill>
          <a:srgbClr val="5C881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93725" indent="-13652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189355" indent="-27495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784350" indent="-41275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379980" indent="-55118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 b="1">
              <a:latin typeface="Arial" panose="02080604020202020204" pitchFamily="7" charset="0"/>
              <a:cs typeface="Arial" panose="02080604020202020204" pitchFamily="7" charset="0"/>
            </a:rPr>
            <a:t>KM</a:t>
          </a:r>
          <a:r>
            <a:rPr lang="pt-BR" sz="1400" b="1" baseline="0">
              <a:latin typeface="Arial" panose="02080604020202020204" pitchFamily="7" charset="0"/>
              <a:cs typeface="Arial" panose="02080604020202020204" pitchFamily="7" charset="0"/>
            </a:rPr>
            <a:t> de AT</a:t>
          </a:r>
          <a:endParaRPr lang="pt-BR" sz="1400" b="1">
            <a:latin typeface="Arial" panose="02080604020202020204" pitchFamily="7" charset="0"/>
            <a:cs typeface="Arial" panose="02080604020202020204" pitchFamily="7" charset="0"/>
          </a:endParaRPr>
        </a:p>
      </xdr:txBody>
    </xdr:sp>
    <xdr:clientData/>
  </xdr:twoCellAnchor>
  <xdr:twoCellAnchor>
    <xdr:from>
      <xdr:col>1</xdr:col>
      <xdr:colOff>5443</xdr:colOff>
      <xdr:row>56</xdr:row>
      <xdr:rowOff>40822</xdr:rowOff>
    </xdr:from>
    <xdr:to>
      <xdr:col>24</xdr:col>
      <xdr:colOff>6503</xdr:colOff>
      <xdr:row>57</xdr:row>
      <xdr:rowOff>137433</xdr:rowOff>
    </xdr:to>
    <xdr:sp>
      <xdr:nvSpPr>
        <xdr:cNvPr id="25" name="Retângulo 24"/>
        <xdr:cNvSpPr/>
      </xdr:nvSpPr>
      <xdr:spPr>
        <a:xfrm>
          <a:off x="875665" y="11261090"/>
          <a:ext cx="20024725" cy="296545"/>
        </a:xfrm>
        <a:prstGeom prst="rect">
          <a:avLst/>
        </a:prstGeom>
        <a:solidFill>
          <a:srgbClr val="5C881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93725" indent="-13652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189355" indent="-27495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784350" indent="-41275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379980" indent="-55118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 b="1">
              <a:latin typeface="Arial" panose="02080604020202020204" pitchFamily="7" charset="0"/>
              <a:cs typeface="Arial" panose="02080604020202020204" pitchFamily="7" charset="0"/>
            </a:rPr>
            <a:t>Equipamentos</a:t>
          </a:r>
          <a:endParaRPr lang="pt-BR" sz="1200" b="1">
            <a:latin typeface="Arial" panose="02080604020202020204" pitchFamily="7" charset="0"/>
            <a:cs typeface="Arial" panose="02080604020202020204" pitchFamily="7" charset="0"/>
          </a:endParaRPr>
        </a:p>
      </xdr:txBody>
    </xdr:sp>
    <xdr:clientData/>
  </xdr:twoCellAnchor>
  <xdr:twoCellAnchor>
    <xdr:from>
      <xdr:col>1</xdr:col>
      <xdr:colOff>0</xdr:colOff>
      <xdr:row>4</xdr:row>
      <xdr:rowOff>136072</xdr:rowOff>
    </xdr:from>
    <xdr:to>
      <xdr:col>24</xdr:col>
      <xdr:colOff>0</xdr:colOff>
      <xdr:row>5</xdr:row>
      <xdr:rowOff>196850</xdr:rowOff>
    </xdr:to>
    <xdr:sp>
      <xdr:nvSpPr>
        <xdr:cNvPr id="26" name="Retângulo 25"/>
        <xdr:cNvSpPr/>
      </xdr:nvSpPr>
      <xdr:spPr>
        <a:xfrm>
          <a:off x="870585" y="945515"/>
          <a:ext cx="20023455" cy="270510"/>
        </a:xfrm>
        <a:prstGeom prst="rect">
          <a:avLst/>
        </a:prstGeom>
        <a:solidFill>
          <a:srgbClr val="5C881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93725" indent="-13652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189355" indent="-274955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784350" indent="-41275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379980" indent="-55118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 b="1">
              <a:latin typeface="Arial" panose="02080604020202020204" pitchFamily="7" charset="0"/>
              <a:cs typeface="Arial" panose="02080604020202020204" pitchFamily="7" charset="0"/>
            </a:rPr>
            <a:t>Quantidade</a:t>
          </a:r>
          <a:r>
            <a:rPr lang="pt-BR" sz="1400" b="1" baseline="0">
              <a:latin typeface="Arial" panose="02080604020202020204" pitchFamily="7" charset="0"/>
              <a:cs typeface="Arial" panose="02080604020202020204" pitchFamily="7" charset="0"/>
            </a:rPr>
            <a:t> de Projetos</a:t>
          </a:r>
          <a:endParaRPr lang="pt-BR" sz="1400" b="1">
            <a:latin typeface="Arial" panose="02080604020202020204" pitchFamily="7" charset="0"/>
            <a:cs typeface="Arial" panose="02080604020202020204" pitchFamily="7" charset="0"/>
          </a:endParaRPr>
        </a:p>
      </xdr:txBody>
    </xdr:sp>
    <xdr:clientData/>
  </xdr:twoCellAnchor>
  <xdr:twoCellAnchor>
    <xdr:from>
      <xdr:col>1</xdr:col>
      <xdr:colOff>54429</xdr:colOff>
      <xdr:row>57</xdr:row>
      <xdr:rowOff>190499</xdr:rowOff>
    </xdr:from>
    <xdr:to>
      <xdr:col>23</xdr:col>
      <xdr:colOff>530678</xdr:colOff>
      <xdr:row>77</xdr:row>
      <xdr:rowOff>27214</xdr:rowOff>
    </xdr:to>
    <xdr:graphicFrame>
      <xdr:nvGraphicFramePr>
        <xdr:cNvPr id="5" name="Gráfico 4"/>
        <xdr:cNvGraphicFramePr/>
      </xdr:nvGraphicFramePr>
      <xdr:xfrm>
        <a:off x="924560" y="11610340"/>
        <a:ext cx="19629120" cy="3837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585105</xdr:colOff>
      <xdr:row>111</xdr:row>
      <xdr:rowOff>68035</xdr:rowOff>
    </xdr:from>
    <xdr:to>
      <xdr:col>23</xdr:col>
      <xdr:colOff>585105</xdr:colOff>
      <xdr:row>134</xdr:row>
      <xdr:rowOff>84402</xdr:rowOff>
    </xdr:to>
    <xdr:pic>
      <xdr:nvPicPr>
        <xdr:cNvPr id="15" name="Imagem 14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4835" y="16088995"/>
          <a:ext cx="20023455" cy="461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2" name="Imagem 1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63695" y="48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152400</xdr:colOff>
      <xdr:row>2</xdr:row>
      <xdr:rowOff>152400</xdr:rowOff>
    </xdr:to>
    <xdr:pic>
      <xdr:nvPicPr>
        <xdr:cNvPr id="3" name="Imagem 2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20945" y="48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4" name="Imagem 3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63695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152400</xdr:colOff>
      <xdr:row>3</xdr:row>
      <xdr:rowOff>152400</xdr:rowOff>
    </xdr:to>
    <xdr:pic>
      <xdr:nvPicPr>
        <xdr:cNvPr id="5" name="Imagem 4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20945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6" name="Imagem 5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63695" y="102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pic>
      <xdr:nvPicPr>
        <xdr:cNvPr id="7" name="Imagem 6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20945" y="102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8" name="Imagem 7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63695" y="122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9" name="Imagem 8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20945" y="122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10" name="Imagem 9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63695" y="149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11" name="Imagem 10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20945" y="149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2" name="Imagem 11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63695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13" name="Imagem 12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20945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14" name="Imagem 13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63695" y="198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5" name="Imagem 14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20945" y="198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6" name="Imagem 15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63695" y="218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17" name="Imagem 16" descr="https://s3.amazonaws.com/s3-gpm/includes/icons/Flag_greed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20945" y="218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tmp/mozilla_diogo0Novembro 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teira de Novembro"/>
      <sheetName val="Base"/>
      <sheetName val="Gráficos"/>
      <sheetName val="Parâmetros"/>
      <sheetName val="Plan1"/>
      <sheetName val="Plan2"/>
      <sheetName val="Plan3"/>
    </sheetNames>
    <sheetDataSet>
      <sheetData sheetId="0">
        <row r="2">
          <cell r="A2">
            <v>327523</v>
          </cell>
          <cell r="B2" t="str">
            <v>-7.9149195</v>
          </cell>
          <cell r="C2" t="str">
            <v>-37.6936629</v>
          </cell>
        </row>
        <row r="3">
          <cell r="A3">
            <v>327538</v>
          </cell>
          <cell r="B3" t="str">
            <v>-7.6904873</v>
          </cell>
          <cell r="C3" t="str">
            <v>-39.4077372</v>
          </cell>
        </row>
        <row r="4">
          <cell r="A4">
            <v>327540</v>
          </cell>
          <cell r="B4" t="str">
            <v>-8.0968082</v>
          </cell>
          <cell r="C4" t="str">
            <v>-39.1498703</v>
          </cell>
        </row>
        <row r="5">
          <cell r="A5">
            <v>327541</v>
          </cell>
          <cell r="B5" t="str">
            <v>-8.4928634</v>
          </cell>
          <cell r="C5" t="str">
            <v>-38.5960583</v>
          </cell>
        </row>
        <row r="6">
          <cell r="A6">
            <v>327546</v>
          </cell>
          <cell r="B6" t="str">
            <v>-7.492938</v>
          </cell>
          <cell r="C6" t="str">
            <v>-37.2788452</v>
          </cell>
        </row>
        <row r="7">
          <cell r="A7">
            <v>327547</v>
          </cell>
          <cell r="B7" t="str">
            <v>-8.3007336</v>
          </cell>
          <cell r="C7" t="str">
            <v>-38.7527597</v>
          </cell>
        </row>
        <row r="8">
          <cell r="A8">
            <v>327548</v>
          </cell>
          <cell r="B8" t="str">
            <v>-8.1149664</v>
          </cell>
          <cell r="C8" t="str">
            <v>-38.9472947</v>
          </cell>
        </row>
        <row r="9">
          <cell r="A9">
            <v>327552</v>
          </cell>
          <cell r="B9" t="str">
            <v>-7.7485744</v>
          </cell>
          <cell r="C9" t="str">
            <v>-37.6480878</v>
          </cell>
        </row>
        <row r="10">
          <cell r="A10">
            <v>327553</v>
          </cell>
          <cell r="B10" t="str">
            <v>-8.1531161</v>
          </cell>
          <cell r="C10" t="str">
            <v>-39.4196877</v>
          </cell>
        </row>
        <row r="11">
          <cell r="A11">
            <v>327554</v>
          </cell>
          <cell r="B11" t="str">
            <v>-8.3804627</v>
          </cell>
          <cell r="C11" t="str">
            <v>-38.7189214</v>
          </cell>
        </row>
        <row r="12">
          <cell r="A12">
            <v>327560</v>
          </cell>
          <cell r="B12" t="str">
            <v>-8.4295427</v>
          </cell>
          <cell r="C12" t="str">
            <v>-38.7790625</v>
          </cell>
        </row>
        <row r="13">
          <cell r="A13">
            <v>327570</v>
          </cell>
          <cell r="B13" t="str">
            <v>-8.4340843</v>
          </cell>
          <cell r="C13" t="str">
            <v>-38.8094344</v>
          </cell>
        </row>
        <row r="14">
          <cell r="A14">
            <v>327571</v>
          </cell>
          <cell r="B14" t="str">
            <v>-7.9293937</v>
          </cell>
          <cell r="C14" t="str">
            <v>-39.3222817</v>
          </cell>
        </row>
        <row r="15">
          <cell r="A15">
            <v>327576</v>
          </cell>
          <cell r="B15" t="str">
            <v>-7.8469346</v>
          </cell>
          <cell r="C15" t="str">
            <v>-37.7695366</v>
          </cell>
        </row>
        <row r="16">
          <cell r="A16">
            <v>327602</v>
          </cell>
          <cell r="B16" t="str">
            <v>-8.9475302</v>
          </cell>
          <cell r="C16" t="str">
            <v>-38.2199053</v>
          </cell>
        </row>
        <row r="17">
          <cell r="A17">
            <v>327760</v>
          </cell>
        </row>
        <row r="18">
          <cell r="A18">
            <v>328020</v>
          </cell>
          <cell r="B18" t="str">
            <v>-7.9093907</v>
          </cell>
          <cell r="C18" t="str">
            <v>-37.7005189</v>
          </cell>
        </row>
        <row r="19">
          <cell r="A19">
            <v>328024</v>
          </cell>
          <cell r="B19" t="str">
            <v>-8.4889095</v>
          </cell>
          <cell r="C19" t="str">
            <v>-38.5312526</v>
          </cell>
        </row>
        <row r="20">
          <cell r="A20">
            <v>328028</v>
          </cell>
          <cell r="B20" t="str">
            <v>-9.1623087</v>
          </cell>
          <cell r="C20" t="str">
            <v>-38.2440626</v>
          </cell>
        </row>
        <row r="21">
          <cell r="A21">
            <v>328035</v>
          </cell>
          <cell r="B21" t="str">
            <v>-8.3794818</v>
          </cell>
          <cell r="C21" t="str">
            <v>-38.6759373</v>
          </cell>
        </row>
        <row r="22">
          <cell r="A22">
            <v>328037</v>
          </cell>
          <cell r="B22" t="str">
            <v>-7.3849535</v>
          </cell>
          <cell r="C22" t="str">
            <v>-37.4636225</v>
          </cell>
        </row>
        <row r="23">
          <cell r="A23">
            <v>328039</v>
          </cell>
          <cell r="B23" t="str">
            <v>-9.0170519</v>
          </cell>
          <cell r="C23" t="str">
            <v>-37.9897821</v>
          </cell>
        </row>
        <row r="24">
          <cell r="A24">
            <v>328049</v>
          </cell>
          <cell r="B24" t="str">
            <v>-8.7264942</v>
          </cell>
          <cell r="C24" t="str">
            <v>-39.0231362</v>
          </cell>
        </row>
        <row r="25">
          <cell r="A25">
            <v>328052</v>
          </cell>
          <cell r="B25" t="str">
            <v>-8.3785333</v>
          </cell>
          <cell r="C25" t="str">
            <v>-38.5114583</v>
          </cell>
        </row>
        <row r="26">
          <cell r="A26">
            <v>328071</v>
          </cell>
          <cell r="B26" t="str">
            <v>-7.93262</v>
          </cell>
          <cell r="C26" t="str">
            <v>-38.9272119</v>
          </cell>
        </row>
        <row r="27">
          <cell r="A27">
            <v>328082</v>
          </cell>
          <cell r="B27" t="str">
            <v>-7.9282224</v>
          </cell>
          <cell r="C27" t="str">
            <v>-38.958748</v>
          </cell>
        </row>
        <row r="28">
          <cell r="A28">
            <v>328109</v>
          </cell>
          <cell r="B28" t="str">
            <v>-9.0795782</v>
          </cell>
          <cell r="C28" t="str">
            <v>-38.1750408</v>
          </cell>
        </row>
        <row r="29">
          <cell r="A29">
            <v>328115</v>
          </cell>
          <cell r="B29" t="str">
            <v>-7.8769123</v>
          </cell>
          <cell r="C29" t="str">
            <v>-38.4528086</v>
          </cell>
        </row>
        <row r="30">
          <cell r="A30">
            <v>328117</v>
          </cell>
          <cell r="B30" t="str">
            <v>-8.8940381</v>
          </cell>
          <cell r="C30" t="str">
            <v>-38.0943626</v>
          </cell>
        </row>
        <row r="31">
          <cell r="A31">
            <v>328122</v>
          </cell>
          <cell r="B31" t="str">
            <v>-7.9007738</v>
          </cell>
          <cell r="C31" t="str">
            <v>-38.3329868</v>
          </cell>
        </row>
        <row r="32">
          <cell r="A32">
            <v>328130</v>
          </cell>
          <cell r="B32" t="str">
            <v>-8.1425975</v>
          </cell>
          <cell r="C32" t="str">
            <v>-39.0645684</v>
          </cell>
        </row>
        <row r="33">
          <cell r="A33">
            <v>328147</v>
          </cell>
          <cell r="B33" t="str">
            <v>-7.8054041</v>
          </cell>
          <cell r="C33" t="str">
            <v>-39.1079978</v>
          </cell>
        </row>
        <row r="34">
          <cell r="A34">
            <v>328150</v>
          </cell>
          <cell r="B34" t="str">
            <v>-8.0784163</v>
          </cell>
          <cell r="C34" t="str">
            <v>-39.1372375</v>
          </cell>
        </row>
        <row r="35">
          <cell r="A35">
            <v>328151</v>
          </cell>
          <cell r="B35" t="str">
            <v>-8.3129643</v>
          </cell>
          <cell r="C35" t="str">
            <v>-39.3463505</v>
          </cell>
        </row>
        <row r="36">
          <cell r="A36">
            <v>328165</v>
          </cell>
          <cell r="B36" t="str">
            <v>-8.1336373</v>
          </cell>
          <cell r="C36" t="str">
            <v>-37.5328336</v>
          </cell>
        </row>
        <row r="37">
          <cell r="A37">
            <v>328172</v>
          </cell>
          <cell r="B37" t="str">
            <v>-7.8379346</v>
          </cell>
          <cell r="C37" t="str">
            <v>-38.7880834</v>
          </cell>
        </row>
        <row r="38">
          <cell r="A38">
            <v>328174</v>
          </cell>
          <cell r="B38" t="str">
            <v>-7.627625</v>
          </cell>
          <cell r="C38" t="str">
            <v>-37.5653605</v>
          </cell>
        </row>
        <row r="39">
          <cell r="A39">
            <v>328186</v>
          </cell>
          <cell r="B39" t="str">
            <v>-8.4397951</v>
          </cell>
          <cell r="C39" t="str">
            <v>-38.8354431</v>
          </cell>
        </row>
        <row r="40">
          <cell r="A40">
            <v>328195</v>
          </cell>
          <cell r="B40" t="str">
            <v>-8.1272963</v>
          </cell>
          <cell r="C40" t="str">
            <v>-39.12239969</v>
          </cell>
        </row>
        <row r="41">
          <cell r="A41">
            <v>328203</v>
          </cell>
          <cell r="B41" t="str">
            <v>-7.5588498</v>
          </cell>
          <cell r="C41" t="str">
            <v>-37.516678</v>
          </cell>
        </row>
        <row r="42">
          <cell r="A42">
            <v>328229</v>
          </cell>
          <cell r="B42" t="str">
            <v>-8.0954448</v>
          </cell>
          <cell r="C42" t="str">
            <v>-37.6306442</v>
          </cell>
        </row>
        <row r="43">
          <cell r="A43">
            <v>328233</v>
          </cell>
          <cell r="B43" t="str">
            <v>-8.0730326</v>
          </cell>
          <cell r="C43" t="str">
            <v>-38.0375161</v>
          </cell>
        </row>
        <row r="44">
          <cell r="A44">
            <v>328234</v>
          </cell>
          <cell r="B44" t="str">
            <v>-7.7947838</v>
          </cell>
          <cell r="C44" t="str">
            <v>-39.1512696</v>
          </cell>
        </row>
        <row r="45">
          <cell r="A45">
            <v>328235</v>
          </cell>
          <cell r="B45" t="str">
            <v>-8.0840492</v>
          </cell>
          <cell r="C45" t="str">
            <v>-39.1140761</v>
          </cell>
        </row>
        <row r="46">
          <cell r="A46">
            <v>328236</v>
          </cell>
          <cell r="B46" t="str">
            <v>-7.8411343</v>
          </cell>
          <cell r="C46" t="str">
            <v>-37.860818</v>
          </cell>
        </row>
        <row r="47">
          <cell r="A47">
            <v>328239</v>
          </cell>
          <cell r="B47" t="str">
            <v>-7.9287774</v>
          </cell>
          <cell r="C47" t="str">
            <v>-38.9559549</v>
          </cell>
        </row>
        <row r="48">
          <cell r="A48">
            <v>328250</v>
          </cell>
          <cell r="B48" t="str">
            <v>-8.4963666</v>
          </cell>
          <cell r="C48" t="str">
            <v>-39.3183581</v>
          </cell>
        </row>
        <row r="49">
          <cell r="A49">
            <v>328256</v>
          </cell>
          <cell r="B49" t="str">
            <v>-8.8986142</v>
          </cell>
          <cell r="C49" t="str">
            <v>-38.238752</v>
          </cell>
        </row>
        <row r="50">
          <cell r="A50">
            <v>328257</v>
          </cell>
          <cell r="B50" t="str">
            <v>-7.7618228</v>
          </cell>
          <cell r="C50" t="str">
            <v>-37.5838949</v>
          </cell>
        </row>
        <row r="51">
          <cell r="A51">
            <v>328493</v>
          </cell>
          <cell r="B51" t="str">
            <v>-8.6025069</v>
          </cell>
          <cell r="C51" t="str">
            <v>-38.5785665</v>
          </cell>
        </row>
        <row r="52">
          <cell r="A52">
            <v>328313</v>
          </cell>
          <cell r="B52" t="str">
            <v>-7.4765238</v>
          </cell>
          <cell r="C52" t="str">
            <v>-37.2726608</v>
          </cell>
        </row>
        <row r="53">
          <cell r="A53">
            <v>327445</v>
          </cell>
          <cell r="B53" t="str">
            <v>-7.7906067</v>
          </cell>
          <cell r="C53" t="str">
            <v>-39.1930274</v>
          </cell>
        </row>
        <row r="54">
          <cell r="A54">
            <v>327446</v>
          </cell>
          <cell r="B54" t="str">
            <v>-8.0779655</v>
          </cell>
          <cell r="C54" t="str">
            <v>-37.6693615</v>
          </cell>
        </row>
        <row r="55">
          <cell r="A55">
            <v>328303</v>
          </cell>
          <cell r="B55" t="str">
            <v>-7.8325563</v>
          </cell>
          <cell r="C55" t="str">
            <v>-37.5621721</v>
          </cell>
        </row>
        <row r="56">
          <cell r="A56">
            <v>328305</v>
          </cell>
          <cell r="B56" t="str">
            <v>-7.8216507</v>
          </cell>
          <cell r="C56" t="str">
            <v>-38.1552268</v>
          </cell>
        </row>
        <row r="57">
          <cell r="A57">
            <v>328343</v>
          </cell>
          <cell r="B57" t="str">
            <v>-8.3299789</v>
          </cell>
          <cell r="C57" t="str">
            <v>-38.5338614</v>
          </cell>
        </row>
        <row r="58">
          <cell r="A58">
            <v>328344</v>
          </cell>
          <cell r="B58" t="str">
            <v>-8.3165622</v>
          </cell>
          <cell r="C58" t="str">
            <v>-38.7472338</v>
          </cell>
        </row>
        <row r="59">
          <cell r="A59">
            <v>328384</v>
          </cell>
          <cell r="B59" t="str">
            <v>-8.0555342</v>
          </cell>
          <cell r="C59" t="str">
            <v>-38.9807566</v>
          </cell>
        </row>
        <row r="60">
          <cell r="A60">
            <v>328397</v>
          </cell>
          <cell r="B60" t="str">
            <v>-8.3178267</v>
          </cell>
          <cell r="C60" t="str">
            <v>-38.7454298</v>
          </cell>
        </row>
        <row r="61">
          <cell r="A61">
            <v>328400</v>
          </cell>
          <cell r="B61" t="str">
            <v>-7.9667192</v>
          </cell>
          <cell r="C61" t="str">
            <v>-37.9299628</v>
          </cell>
        </row>
        <row r="62">
          <cell r="A62">
            <v>328414</v>
          </cell>
          <cell r="B62" t="str">
            <v>-7.7647326</v>
          </cell>
          <cell r="C62" t="str">
            <v>-37.6384772</v>
          </cell>
        </row>
        <row r="63">
          <cell r="A63">
            <v>328418</v>
          </cell>
          <cell r="B63" t="str">
            <v>-7.6873459</v>
          </cell>
          <cell r="C63" t="str">
            <v>-37.5536031</v>
          </cell>
        </row>
        <row r="64">
          <cell r="A64">
            <v>328419</v>
          </cell>
          <cell r="B64" t="str">
            <v>-7.7449366</v>
          </cell>
          <cell r="C64" t="str">
            <v>-37.5571521</v>
          </cell>
        </row>
        <row r="65">
          <cell r="A65">
            <v>328421</v>
          </cell>
          <cell r="B65" t="str">
            <v>-8.0565092</v>
          </cell>
          <cell r="C65" t="str">
            <v>-37.5759615</v>
          </cell>
        </row>
        <row r="66">
          <cell r="A66">
            <v>328422</v>
          </cell>
          <cell r="B66" t="str">
            <v>-8.017149</v>
          </cell>
          <cell r="C66" t="str">
            <v>-38.3511139</v>
          </cell>
        </row>
        <row r="67">
          <cell r="A67">
            <v>328506</v>
          </cell>
          <cell r="B67" t="e">
            <v>#N/A</v>
          </cell>
          <cell r="C67" t="e">
            <v>#N/A</v>
          </cell>
        </row>
        <row r="68">
          <cell r="A68">
            <v>328454</v>
          </cell>
          <cell r="B68" t="str">
            <v>-7.6497151</v>
          </cell>
          <cell r="C68" t="str">
            <v>-37.3510632</v>
          </cell>
        </row>
        <row r="69">
          <cell r="A69">
            <v>328455</v>
          </cell>
          <cell r="B69" t="str">
            <v>-8.7340715</v>
          </cell>
          <cell r="C69" t="str">
            <v>-38.8192535</v>
          </cell>
        </row>
        <row r="70">
          <cell r="A70">
            <v>328473</v>
          </cell>
          <cell r="B70" t="str">
            <v>-7.7955687</v>
          </cell>
          <cell r="C70" t="str">
            <v>-39.1528714</v>
          </cell>
        </row>
        <row r="71">
          <cell r="A71">
            <v>328475</v>
          </cell>
        </row>
        <row r="72">
          <cell r="A72">
            <v>328477</v>
          </cell>
          <cell r="B72" t="str">
            <v>-8.1025537</v>
          </cell>
          <cell r="C72" t="str">
            <v>-39.1740093</v>
          </cell>
        </row>
        <row r="73">
          <cell r="A73">
            <v>326349</v>
          </cell>
          <cell r="B73" t="str">
            <v>-7.7623165</v>
          </cell>
          <cell r="C73" t="str">
            <v>-37.6337781</v>
          </cell>
        </row>
        <row r="74">
          <cell r="A74">
            <v>326447</v>
          </cell>
          <cell r="B74" t="str">
            <v>-8.739873</v>
          </cell>
          <cell r="C74" t="str">
            <v>-38.9604216</v>
          </cell>
        </row>
        <row r="75">
          <cell r="A75">
            <v>327995</v>
          </cell>
          <cell r="B75" t="str">
            <v>-8.1484151</v>
          </cell>
          <cell r="C75" t="str">
            <v>-38.7685737</v>
          </cell>
        </row>
        <row r="76">
          <cell r="A76">
            <v>327997</v>
          </cell>
          <cell r="B76" t="str">
            <v>-7.5515012</v>
          </cell>
          <cell r="C76" t="str">
            <v>-37.3409346</v>
          </cell>
        </row>
        <row r="77">
          <cell r="A77">
            <v>316877</v>
          </cell>
        </row>
        <row r="78">
          <cell r="A78">
            <v>328817</v>
          </cell>
          <cell r="B78" t="str">
            <v>-8.5317647</v>
          </cell>
          <cell r="C78" t="str">
            <v>-39.4444275</v>
          </cell>
        </row>
        <row r="79">
          <cell r="A79">
            <v>328873</v>
          </cell>
          <cell r="B79" t="str">
            <v>-7.9575547</v>
          </cell>
          <cell r="C79" t="str">
            <v>-39.3020348</v>
          </cell>
        </row>
        <row r="80">
          <cell r="A80">
            <v>328874</v>
          </cell>
          <cell r="B80" t="str">
            <v>-7.9771602</v>
          </cell>
          <cell r="C80" t="str">
            <v>-38.9658282</v>
          </cell>
        </row>
        <row r="81">
          <cell r="A81">
            <v>328891</v>
          </cell>
          <cell r="B81" t="str">
            <v>-9.1018682</v>
          </cell>
          <cell r="C81" t="str">
            <v>-38.0691718</v>
          </cell>
        </row>
        <row r="82">
          <cell r="A82">
            <v>328905</v>
          </cell>
          <cell r="B82" t="str">
            <v>-7.3600468</v>
          </cell>
          <cell r="C82" t="str">
            <v>-37.3387007</v>
          </cell>
        </row>
        <row r="83">
          <cell r="A83">
            <v>328908</v>
          </cell>
          <cell r="B83" t="str">
            <v>-8.3727383</v>
          </cell>
          <cell r="C83" t="str">
            <v>-38.6593281</v>
          </cell>
        </row>
        <row r="84">
          <cell r="A84">
            <v>329168</v>
          </cell>
          <cell r="B84" t="str">
            <v>-7.742334</v>
          </cell>
          <cell r="C84" t="str">
            <v>-37.8011659</v>
          </cell>
        </row>
        <row r="85">
          <cell r="A85">
            <v>328515</v>
          </cell>
          <cell r="B85" t="str">
            <v>-8.0766236</v>
          </cell>
          <cell r="C85" t="str">
            <v>-37.6879701</v>
          </cell>
        </row>
        <row r="86">
          <cell r="A86">
            <v>328518</v>
          </cell>
          <cell r="B86" t="str">
            <v>-7.7456782</v>
          </cell>
          <cell r="C86" t="str">
            <v>-38.9055726</v>
          </cell>
        </row>
        <row r="87">
          <cell r="A87">
            <v>328522</v>
          </cell>
          <cell r="B87" t="str">
            <v>-7.3109714</v>
          </cell>
          <cell r="C87" t="str">
            <v>-37.1838533</v>
          </cell>
        </row>
        <row r="88">
          <cell r="A88">
            <v>328526</v>
          </cell>
          <cell r="B88" t="str">
            <v>-8.0611465</v>
          </cell>
          <cell r="C88" t="str">
            <v>-37.5301623</v>
          </cell>
        </row>
        <row r="89">
          <cell r="A89">
            <v>328717</v>
          </cell>
          <cell r="B89" t="str">
            <v>-7.9905982</v>
          </cell>
          <cell r="C89" t="str">
            <v>-38.2814189</v>
          </cell>
        </row>
        <row r="90">
          <cell r="A90">
            <v>328551</v>
          </cell>
          <cell r="B90" t="str">
            <v>-7.7239728</v>
          </cell>
          <cell r="C90" t="str">
            <v>-37.8524045</v>
          </cell>
        </row>
        <row r="91">
          <cell r="A91">
            <v>328557</v>
          </cell>
          <cell r="B91" t="str">
            <v>-9.180349</v>
          </cell>
          <cell r="C91" t="str">
            <v>-38.2671546</v>
          </cell>
        </row>
        <row r="92">
          <cell r="A92">
            <v>328577</v>
          </cell>
          <cell r="B92" t="str">
            <v>-7.3732072</v>
          </cell>
          <cell r="C92" t="str">
            <v>-37.4951973</v>
          </cell>
        </row>
        <row r="93">
          <cell r="A93">
            <v>328584</v>
          </cell>
          <cell r="B93" t="str">
            <v>-7.7636061</v>
          </cell>
          <cell r="C93" t="str">
            <v>-37.6678202</v>
          </cell>
        </row>
        <row r="94">
          <cell r="A94">
            <v>328586</v>
          </cell>
          <cell r="B94" t="str">
            <v>-8.1079362</v>
          </cell>
          <cell r="C94" t="str">
            <v>-37.6558123</v>
          </cell>
        </row>
        <row r="95">
          <cell r="A95">
            <v>109293</v>
          </cell>
          <cell r="B95" t="e">
            <v>#N/A</v>
          </cell>
          <cell r="C95" t="e">
            <v>#N/A</v>
          </cell>
        </row>
        <row r="96">
          <cell r="A96">
            <v>238646</v>
          </cell>
          <cell r="B96" t="e">
            <v>#N/A</v>
          </cell>
          <cell r="C96" t="e">
            <v>#N/A</v>
          </cell>
        </row>
        <row r="97">
          <cell r="A97">
            <v>276301</v>
          </cell>
        </row>
        <row r="98">
          <cell r="A98">
            <v>282641</v>
          </cell>
          <cell r="B98" t="e">
            <v>#N/A</v>
          </cell>
          <cell r="C98" t="e">
            <v>#N/A</v>
          </cell>
        </row>
        <row r="99">
          <cell r="A99">
            <v>291244</v>
          </cell>
          <cell r="B99" t="e">
            <v>#N/A</v>
          </cell>
          <cell r="C99" t="e">
            <v>#N/A</v>
          </cell>
        </row>
        <row r="100">
          <cell r="A100">
            <v>295536</v>
          </cell>
          <cell r="B100" t="e">
            <v>#N/A</v>
          </cell>
          <cell r="C100" t="e">
            <v>#N/A</v>
          </cell>
        </row>
        <row r="101">
          <cell r="A101">
            <v>315327</v>
          </cell>
          <cell r="B101" t="e">
            <v>#N/A</v>
          </cell>
          <cell r="C101" t="e">
            <v>#N/A</v>
          </cell>
        </row>
        <row r="102">
          <cell r="A102">
            <v>315331</v>
          </cell>
          <cell r="B102" t="e">
            <v>#N/A</v>
          </cell>
          <cell r="C102" t="e">
            <v>#N/A</v>
          </cell>
        </row>
        <row r="103">
          <cell r="A103">
            <v>316231</v>
          </cell>
          <cell r="B103" t="e">
            <v>#N/A</v>
          </cell>
          <cell r="C103" t="e">
            <v>#N/A</v>
          </cell>
        </row>
        <row r="104">
          <cell r="A104">
            <v>317111</v>
          </cell>
          <cell r="B104" t="e">
            <v>#N/A</v>
          </cell>
          <cell r="C104" t="e">
            <v>#N/A</v>
          </cell>
        </row>
        <row r="105">
          <cell r="A105">
            <v>319670</v>
          </cell>
          <cell r="B105" t="e">
            <v>#N/A</v>
          </cell>
          <cell r="C105" t="e">
            <v>#N/A</v>
          </cell>
        </row>
        <row r="106">
          <cell r="A106">
            <v>319855</v>
          </cell>
          <cell r="B106" t="str">
            <v>-7.7490448</v>
          </cell>
          <cell r="C106" t="str">
            <v>-37.6396822</v>
          </cell>
        </row>
        <row r="107">
          <cell r="A107">
            <v>322484</v>
          </cell>
          <cell r="B107" t="e">
            <v>#N/A</v>
          </cell>
          <cell r="C107" t="e">
            <v>#N/A</v>
          </cell>
        </row>
        <row r="108">
          <cell r="A108">
            <v>323274</v>
          </cell>
          <cell r="B108" t="e">
            <v>#N/A</v>
          </cell>
          <cell r="C108" t="e">
            <v>#N/A</v>
          </cell>
        </row>
        <row r="109">
          <cell r="A109">
            <v>324271</v>
          </cell>
          <cell r="B109" t="e">
            <v>#N/A</v>
          </cell>
          <cell r="C109" t="e">
            <v>#N/A</v>
          </cell>
        </row>
        <row r="110">
          <cell r="A110">
            <v>324414</v>
          </cell>
          <cell r="B110" t="e">
            <v>#N/A</v>
          </cell>
          <cell r="C110" t="e">
            <v>#N/A</v>
          </cell>
        </row>
        <row r="111">
          <cell r="A111">
            <v>327114</v>
          </cell>
          <cell r="B111" t="str">
            <v>-8.599462</v>
          </cell>
          <cell r="C111" t="str">
            <v>-38.5762459</v>
          </cell>
        </row>
        <row r="112">
          <cell r="A112">
            <v>327178</v>
          </cell>
        </row>
        <row r="113">
          <cell r="A113">
            <v>327207</v>
          </cell>
          <cell r="B113" t="str">
            <v>-8.5122165</v>
          </cell>
          <cell r="C113" t="str">
            <v>-39.3219621</v>
          </cell>
        </row>
        <row r="114">
          <cell r="A114">
            <v>326825</v>
          </cell>
          <cell r="B114" t="str">
            <v>-8.7186393</v>
          </cell>
          <cell r="C114" t="str">
            <v>-39.0387507</v>
          </cell>
        </row>
        <row r="115">
          <cell r="A115">
            <v>326906</v>
          </cell>
        </row>
        <row r="116">
          <cell r="A116">
            <v>326967</v>
          </cell>
          <cell r="B116" t="str">
            <v>-7.9959801</v>
          </cell>
          <cell r="C116" t="str">
            <v>-38.3802757</v>
          </cell>
        </row>
        <row r="117">
          <cell r="A117">
            <v>327045</v>
          </cell>
          <cell r="B117" t="str">
            <v>-7.7195074</v>
          </cell>
          <cell r="C117" t="str">
            <v>-38.75535</v>
          </cell>
        </row>
        <row r="118">
          <cell r="A118">
            <v>327047</v>
          </cell>
          <cell r="B118" t="str">
            <v>-8.0887401</v>
          </cell>
          <cell r="C118" t="str">
            <v>-37.6034571</v>
          </cell>
        </row>
        <row r="119">
          <cell r="A119">
            <v>327052</v>
          </cell>
          <cell r="B119" t="str">
            <v>-8.1280432</v>
          </cell>
          <cell r="C119" t="str">
            <v>-37.627045</v>
          </cell>
        </row>
        <row r="120">
          <cell r="A120">
            <v>327054</v>
          </cell>
          <cell r="B120" t="str">
            <v>-8.2070493</v>
          </cell>
          <cell r="C120" t="str">
            <v>-38.057225</v>
          </cell>
        </row>
        <row r="121">
          <cell r="A121">
            <v>327181</v>
          </cell>
          <cell r="B121" t="str">
            <v>-8.1285066</v>
          </cell>
          <cell r="C121" t="str">
            <v>-37.6262101</v>
          </cell>
        </row>
        <row r="122">
          <cell r="A122">
            <v>327233</v>
          </cell>
          <cell r="B122" t="str">
            <v>-8.0689611</v>
          </cell>
          <cell r="C122" t="str">
            <v>-39.1921578</v>
          </cell>
        </row>
        <row r="123">
          <cell r="A123">
            <v>327236</v>
          </cell>
          <cell r="B123" t="str">
            <v>-8.2105776</v>
          </cell>
          <cell r="C123" t="str">
            <v>-38.9913079</v>
          </cell>
        </row>
        <row r="124">
          <cell r="A124">
            <v>327237</v>
          </cell>
          <cell r="B124" t="str">
            <v>-8.6467452</v>
          </cell>
          <cell r="C124" t="str">
            <v>-38.5989251</v>
          </cell>
        </row>
        <row r="125">
          <cell r="A125">
            <v>327256</v>
          </cell>
          <cell r="B125" t="str">
            <v>-8.723617</v>
          </cell>
          <cell r="C125" t="str">
            <v>-39.0505201</v>
          </cell>
        </row>
        <row r="126">
          <cell r="A126">
            <v>327259</v>
          </cell>
          <cell r="B126" t="str">
            <v>-8.9639308</v>
          </cell>
          <cell r="C126" t="str">
            <v>-38.2235105</v>
          </cell>
        </row>
        <row r="127">
          <cell r="A127">
            <v>327260</v>
          </cell>
          <cell r="B127" t="str">
            <v>-8.0078797</v>
          </cell>
          <cell r="C127" t="str">
            <v>-37.995669</v>
          </cell>
        </row>
        <row r="128">
          <cell r="A128">
            <v>327267</v>
          </cell>
          <cell r="B128" t="str">
            <v>-8.0564487</v>
          </cell>
          <cell r="C128" t="str">
            <v>-37.6262188</v>
          </cell>
        </row>
        <row r="129">
          <cell r="A129">
            <v>327279</v>
          </cell>
          <cell r="B129" t="str">
            <v>-7.8418815</v>
          </cell>
          <cell r="C129" t="str">
            <v>-37.522764</v>
          </cell>
        </row>
        <row r="130">
          <cell r="A130">
            <v>327331</v>
          </cell>
          <cell r="B130" t="str">
            <v>-7.9012172</v>
          </cell>
          <cell r="C130" t="str">
            <v>-38.9010425</v>
          </cell>
        </row>
        <row r="131">
          <cell r="A131">
            <v>327334</v>
          </cell>
          <cell r="B131" t="str">
            <v>-8.3366438</v>
          </cell>
          <cell r="C131" t="str">
            <v>-39.1335493</v>
          </cell>
        </row>
        <row r="132">
          <cell r="A132">
            <v>327339</v>
          </cell>
          <cell r="B132" t="str">
            <v>-8.0520107</v>
          </cell>
          <cell r="C132" t="str">
            <v>-38.6564407</v>
          </cell>
        </row>
        <row r="133">
          <cell r="A133">
            <v>327340</v>
          </cell>
          <cell r="B133" t="str">
            <v>-8.2930539</v>
          </cell>
          <cell r="C133" t="str">
            <v>-38.6933661</v>
          </cell>
        </row>
        <row r="134">
          <cell r="A134">
            <v>327341</v>
          </cell>
          <cell r="B134" t="str">
            <v>-7.7532007</v>
          </cell>
          <cell r="C134" t="str">
            <v>-39.1379391</v>
          </cell>
        </row>
        <row r="135">
          <cell r="A135">
            <v>327586</v>
          </cell>
          <cell r="B135" t="str">
            <v>-7.3672086</v>
          </cell>
          <cell r="C135" t="str">
            <v>-37.4787884</v>
          </cell>
        </row>
        <row r="136">
          <cell r="A136">
            <v>327737</v>
          </cell>
          <cell r="B136" t="str">
            <v>-9.1625817</v>
          </cell>
          <cell r="C136" t="str">
            <v>-38.2483554</v>
          </cell>
        </row>
        <row r="137">
          <cell r="A137">
            <v>327765</v>
          </cell>
          <cell r="B137" t="str">
            <v>-8.5056996</v>
          </cell>
          <cell r="C137" t="str">
            <v>-38.8083537</v>
          </cell>
        </row>
        <row r="138">
          <cell r="A138">
            <v>327767</v>
          </cell>
          <cell r="B138" t="str">
            <v>-8.9516407</v>
          </cell>
          <cell r="C138" t="str">
            <v>-38.2158005</v>
          </cell>
        </row>
        <row r="139">
          <cell r="A139">
            <v>327769</v>
          </cell>
          <cell r="B139" t="str">
            <v>-9.078476</v>
          </cell>
          <cell r="C139" t="str">
            <v>-38.172726</v>
          </cell>
        </row>
        <row r="140">
          <cell r="A140">
            <v>327779</v>
          </cell>
          <cell r="B140" t="str">
            <v>-7.9475841</v>
          </cell>
          <cell r="C140" t="str">
            <v>-38.2018791</v>
          </cell>
        </row>
        <row r="141">
          <cell r="A141">
            <v>327817</v>
          </cell>
          <cell r="B141" t="str">
            <v>-8.8785667</v>
          </cell>
          <cell r="C141" t="str">
            <v>-38.3967147</v>
          </cell>
        </row>
        <row r="142">
          <cell r="A142">
            <v>327881</v>
          </cell>
          <cell r="B142" t="str">
            <v>-8.3329094</v>
          </cell>
          <cell r="C142" t="str">
            <v>-39.3363084</v>
          </cell>
        </row>
        <row r="143">
          <cell r="A143">
            <v>327883</v>
          </cell>
          <cell r="B143" t="str">
            <v>-8.49398</v>
          </cell>
          <cell r="C143" t="str">
            <v>-38.5629938</v>
          </cell>
        </row>
        <row r="144">
          <cell r="A144">
            <v>327886</v>
          </cell>
          <cell r="B144" t="str">
            <v>-8.0379381</v>
          </cell>
          <cell r="C144" t="str">
            <v>-38.6543553</v>
          </cell>
        </row>
        <row r="145">
          <cell r="A145">
            <v>327895</v>
          </cell>
          <cell r="B145" t="str">
            <v>-7.6455549</v>
          </cell>
          <cell r="C145" t="str">
            <v>-37.3305163</v>
          </cell>
        </row>
        <row r="146">
          <cell r="A146">
            <v>327897</v>
          </cell>
          <cell r="B146" t="str">
            <v>-8.1381687</v>
          </cell>
          <cell r="C146" t="str">
            <v>-37.726724</v>
          </cell>
        </row>
        <row r="147">
          <cell r="A147">
            <v>327899</v>
          </cell>
          <cell r="B147" t="str">
            <v>-8.277541</v>
          </cell>
          <cell r="C147" t="str">
            <v>-38.8300677</v>
          </cell>
        </row>
        <row r="148">
          <cell r="A148">
            <v>327900</v>
          </cell>
          <cell r="B148" t="str">
            <v>-7.7845193</v>
          </cell>
          <cell r="C148" t="str">
            <v>-37.4393537</v>
          </cell>
        </row>
        <row r="149">
          <cell r="A149">
            <v>327953</v>
          </cell>
          <cell r="B149" t="str">
            <v>-7.7309917</v>
          </cell>
          <cell r="C149" t="str">
            <v>-39.1883985</v>
          </cell>
        </row>
        <row r="150">
          <cell r="A150">
            <v>327961</v>
          </cell>
          <cell r="B150" t="str">
            <v>-8.4993944</v>
          </cell>
          <cell r="C150" t="str">
            <v>-38.5176943</v>
          </cell>
        </row>
        <row r="151">
          <cell r="A151">
            <v>327970</v>
          </cell>
          <cell r="B151" t="str">
            <v>-8.5349596</v>
          </cell>
          <cell r="C151" t="str">
            <v>-37.8529453</v>
          </cell>
        </row>
        <row r="152">
          <cell r="A152">
            <v>327971</v>
          </cell>
          <cell r="B152" t="str">
            <v>-8.9657086</v>
          </cell>
          <cell r="C152" t="str">
            <v>-38.2104174</v>
          </cell>
        </row>
        <row r="153">
          <cell r="A153">
            <v>327972</v>
          </cell>
          <cell r="B153" t="str">
            <v>-9.164956</v>
          </cell>
          <cell r="C153" t="str">
            <v>-38.2878996</v>
          </cell>
        </row>
        <row r="154">
          <cell r="A154">
            <v>327974</v>
          </cell>
          <cell r="B154" t="str">
            <v>-7.9969017</v>
          </cell>
          <cell r="C154" t="str">
            <v>-38.35029</v>
          </cell>
        </row>
        <row r="155">
          <cell r="A155">
            <v>327976</v>
          </cell>
          <cell r="B155" t="str">
            <v>-7.6970273</v>
          </cell>
          <cell r="C155" t="str">
            <v>-37.8530506</v>
          </cell>
        </row>
        <row r="156">
          <cell r="A156">
            <v>327978</v>
          </cell>
          <cell r="B156" t="str">
            <v>-8.3272226</v>
          </cell>
          <cell r="C156" t="str">
            <v>-37.7198846</v>
          </cell>
        </row>
        <row r="157">
          <cell r="A157">
            <v>326857</v>
          </cell>
          <cell r="B157" t="str">
            <v>-8.4457388</v>
          </cell>
          <cell r="C157" t="str">
            <v>-38.0745881</v>
          </cell>
        </row>
        <row r="158">
          <cell r="A158">
            <v>328609</v>
          </cell>
          <cell r="B158" t="str">
            <v>-7.8155682</v>
          </cell>
          <cell r="C158" t="str">
            <v>-37.8253169</v>
          </cell>
        </row>
        <row r="159">
          <cell r="A159">
            <v>328632</v>
          </cell>
          <cell r="B159" t="str">
            <v>-7.7651057</v>
          </cell>
          <cell r="C159" t="str">
            <v>-38.0672355</v>
          </cell>
        </row>
        <row r="160">
          <cell r="A160">
            <v>328635</v>
          </cell>
          <cell r="B160" t="str">
            <v>-8.0696292</v>
          </cell>
          <cell r="C160" t="str">
            <v>-37.7449386</v>
          </cell>
        </row>
        <row r="161">
          <cell r="A161">
            <v>328649</v>
          </cell>
          <cell r="B161" t="str">
            <v>-7.5809648</v>
          </cell>
          <cell r="C161" t="str">
            <v>-37.5348111</v>
          </cell>
        </row>
        <row r="162">
          <cell r="A162">
            <v>328651</v>
          </cell>
          <cell r="B162" t="str">
            <v>-7.9773269</v>
          </cell>
          <cell r="C162" t="str">
            <v>-38.107108</v>
          </cell>
        </row>
        <row r="163">
          <cell r="A163">
            <v>328667</v>
          </cell>
          <cell r="B163" t="str">
            <v>-8.1452301</v>
          </cell>
          <cell r="C163" t="str">
            <v>-38.7156176</v>
          </cell>
        </row>
        <row r="164">
          <cell r="A164">
            <v>328707</v>
          </cell>
          <cell r="B164" t="str">
            <v>-8.2065047</v>
          </cell>
          <cell r="C164" t="str">
            <v>-39.1936309</v>
          </cell>
        </row>
        <row r="165">
          <cell r="A165">
            <v>328715</v>
          </cell>
          <cell r="B165" t="str">
            <v>-7.780348</v>
          </cell>
          <cell r="C165" t="str">
            <v>-37.6059539</v>
          </cell>
        </row>
        <row r="166">
          <cell r="A166">
            <v>328716</v>
          </cell>
          <cell r="B166" t="str">
            <v>-7.9847655</v>
          </cell>
          <cell r="C166" t="str">
            <v>-38.2648185</v>
          </cell>
        </row>
        <row r="167">
          <cell r="A167">
            <v>328749</v>
          </cell>
          <cell r="B167" t="str">
            <v>-7.5956309</v>
          </cell>
          <cell r="C167" t="str">
            <v>-37.5477258</v>
          </cell>
        </row>
        <row r="168">
          <cell r="A168">
            <v>328752</v>
          </cell>
          <cell r="B168" t="str">
            <v>-7.7480356</v>
          </cell>
          <cell r="C168" t="str">
            <v>-38.028768</v>
          </cell>
        </row>
        <row r="169">
          <cell r="A169">
            <v>328757</v>
          </cell>
          <cell r="B169" t="str">
            <v>-7.8157292</v>
          </cell>
          <cell r="C169" t="str">
            <v>-38.152909</v>
          </cell>
        </row>
        <row r="170">
          <cell r="A170">
            <v>328799</v>
          </cell>
          <cell r="B170" t="str">
            <v>-8.1225315</v>
          </cell>
          <cell r="C170" t="str">
            <v>-39.1534767</v>
          </cell>
        </row>
        <row r="171">
          <cell r="A171">
            <v>328811</v>
          </cell>
          <cell r="B171" t="str">
            <v>-8.019954</v>
          </cell>
          <cell r="C171" t="str">
            <v>-38.3789016</v>
          </cell>
        </row>
        <row r="172">
          <cell r="A172">
            <v>309017</v>
          </cell>
        </row>
        <row r="173">
          <cell r="A173">
            <v>327276</v>
          </cell>
          <cell r="B173" t="str">
            <v>-8.1016276</v>
          </cell>
          <cell r="C173" t="str">
            <v>-39.1590923</v>
          </cell>
        </row>
        <row r="174">
          <cell r="A174">
            <v>327292</v>
          </cell>
          <cell r="B174" t="str">
            <v>-8.8322924</v>
          </cell>
          <cell r="C174" t="str">
            <v>-38.4132135</v>
          </cell>
        </row>
        <row r="175">
          <cell r="A175">
            <v>327303</v>
          </cell>
          <cell r="B175" t="str">
            <v>-7.753501</v>
          </cell>
          <cell r="C175" t="str">
            <v>-38.6988641</v>
          </cell>
        </row>
        <row r="176">
          <cell r="A176">
            <v>327304</v>
          </cell>
          <cell r="B176" t="str">
            <v>-8.0094208</v>
          </cell>
          <cell r="C176" t="str">
            <v>-38.384027</v>
          </cell>
        </row>
        <row r="177">
          <cell r="A177">
            <v>327345</v>
          </cell>
          <cell r="B177" t="str">
            <v>-8.1667006</v>
          </cell>
          <cell r="C177" t="str">
            <v>-39.4989448</v>
          </cell>
        </row>
        <row r="178">
          <cell r="A178">
            <v>327361</v>
          </cell>
          <cell r="B178" t="str">
            <v>-7.8289614</v>
          </cell>
          <cell r="C178" t="str">
            <v>-38.1184717</v>
          </cell>
        </row>
        <row r="179">
          <cell r="A179">
            <v>327375</v>
          </cell>
        </row>
        <row r="180">
          <cell r="A180">
            <v>327378</v>
          </cell>
          <cell r="B180" t="str">
            <v>-8.4015843</v>
          </cell>
          <cell r="C180" t="str">
            <v>-39.4815996</v>
          </cell>
        </row>
        <row r="181">
          <cell r="A181">
            <v>327389</v>
          </cell>
          <cell r="B181" t="str">
            <v>-8.5034386</v>
          </cell>
          <cell r="C181" t="str">
            <v>-39.312171</v>
          </cell>
        </row>
        <row r="182">
          <cell r="A182">
            <v>327397</v>
          </cell>
          <cell r="B182" t="str">
            <v>-7.4391629</v>
          </cell>
          <cell r="C182" t="str">
            <v>-37.2093207</v>
          </cell>
        </row>
        <row r="183">
          <cell r="A183">
            <v>327418</v>
          </cell>
          <cell r="B183" t="str">
            <v>-8.2104802</v>
          </cell>
          <cell r="C183" t="str">
            <v>-39.4057323</v>
          </cell>
        </row>
        <row r="184">
          <cell r="A184">
            <v>327420</v>
          </cell>
          <cell r="B184" t="str">
            <v>-9.0602042</v>
          </cell>
          <cell r="C184" t="str">
            <v>-38.1907265</v>
          </cell>
        </row>
        <row r="185">
          <cell r="A185">
            <v>327421</v>
          </cell>
          <cell r="B185" t="str">
            <v>-8.0498802</v>
          </cell>
          <cell r="C185" t="str">
            <v>-37.6952999</v>
          </cell>
        </row>
        <row r="186">
          <cell r="A186">
            <v>327422</v>
          </cell>
          <cell r="B186" t="str">
            <v>-9.2458651</v>
          </cell>
          <cell r="C186" t="str">
            <v>-38.2408099</v>
          </cell>
        </row>
        <row r="187">
          <cell r="A187">
            <v>327435</v>
          </cell>
          <cell r="B187" t="str">
            <v>-8.277123</v>
          </cell>
          <cell r="C187" t="str">
            <v>-38.0350731</v>
          </cell>
        </row>
        <row r="188">
          <cell r="A188">
            <v>327441</v>
          </cell>
          <cell r="B188" t="str">
            <v>-8.4120623</v>
          </cell>
          <cell r="C188" t="str">
            <v>-38.7796642</v>
          </cell>
        </row>
        <row r="189">
          <cell r="A189">
            <v>327442</v>
          </cell>
          <cell r="B189" t="str">
            <v>-7.6193966</v>
          </cell>
          <cell r="C189" t="str">
            <v>-37.5431512</v>
          </cell>
        </row>
        <row r="190">
          <cell r="A190">
            <v>327447</v>
          </cell>
          <cell r="B190" t="str">
            <v>-7.4513977</v>
          </cell>
          <cell r="C190" t="str">
            <v>-37.4611173</v>
          </cell>
        </row>
        <row r="191">
          <cell r="A191">
            <v>327451</v>
          </cell>
          <cell r="B191" t="str">
            <v>-7.5607584</v>
          </cell>
          <cell r="C191" t="str">
            <v>-37.5185139</v>
          </cell>
        </row>
        <row r="192">
          <cell r="A192">
            <v>327473</v>
          </cell>
          <cell r="B192" t="str">
            <v>-7.8610807</v>
          </cell>
          <cell r="C192" t="str">
            <v>-38.0084505</v>
          </cell>
        </row>
        <row r="193">
          <cell r="A193">
            <v>327475</v>
          </cell>
          <cell r="B193" t="str">
            <v>-7.6277746</v>
          </cell>
          <cell r="C193" t="str">
            <v>-37.6605147</v>
          </cell>
        </row>
        <row r="194">
          <cell r="A194">
            <v>327483</v>
          </cell>
          <cell r="B194" t="str">
            <v>-8.7293711</v>
          </cell>
          <cell r="C194" t="str">
            <v>-38.3281485</v>
          </cell>
        </row>
        <row r="195">
          <cell r="A195">
            <v>327484</v>
          </cell>
          <cell r="B195" t="str">
            <v>-8.1829935</v>
          </cell>
          <cell r="C195" t="str">
            <v>-39.2439091</v>
          </cell>
        </row>
        <row r="196">
          <cell r="A196">
            <v>327486</v>
          </cell>
          <cell r="B196" t="str">
            <v>-7.4777649</v>
          </cell>
          <cell r="C196" t="str">
            <v>-37.0706605</v>
          </cell>
        </row>
        <row r="197">
          <cell r="A197">
            <v>327489</v>
          </cell>
          <cell r="B197" t="str">
            <v>-8.7754452</v>
          </cell>
          <cell r="C197" t="str">
            <v>-38.7654956</v>
          </cell>
        </row>
        <row r="198">
          <cell r="A198">
            <v>327490</v>
          </cell>
          <cell r="B198" t="str">
            <v>-8.7194429</v>
          </cell>
          <cell r="C198" t="str">
            <v>-39.047617</v>
          </cell>
        </row>
        <row r="199">
          <cell r="A199">
            <v>327493</v>
          </cell>
          <cell r="B199" t="str">
            <v>-7.8887556</v>
          </cell>
          <cell r="C199" t="str">
            <v>-39.3624516</v>
          </cell>
        </row>
        <row r="200">
          <cell r="A200">
            <v>327495</v>
          </cell>
          <cell r="B200" t="str">
            <v>-8.379456</v>
          </cell>
          <cell r="C200" t="str">
            <v>-38.511716</v>
          </cell>
        </row>
        <row r="201">
          <cell r="A201">
            <v>327480</v>
          </cell>
          <cell r="B201" t="str">
            <v>-7.7280313</v>
          </cell>
          <cell r="C201" t="str">
            <v>-39.2418708</v>
          </cell>
        </row>
        <row r="202">
          <cell r="A202">
            <v>327505</v>
          </cell>
          <cell r="B202" t="str">
            <v>-8.0349674</v>
          </cell>
          <cell r="C202" t="str">
            <v>-38.870617</v>
          </cell>
        </row>
        <row r="203">
          <cell r="A203">
            <v>327516</v>
          </cell>
          <cell r="B203" t="str">
            <v>-7.6450796</v>
          </cell>
          <cell r="C203" t="str">
            <v>-37.7743059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749.6369376157" refreshedBy="PABLO EDUARDO LACERDA BRANDAO" recordCount="202">
  <cacheSource type="worksheet">
    <worksheetSource ref="A1:AK203" sheet="Carteira de Novembro"/>
  </cacheSource>
  <cacheFields count="33">
    <cacheField name="Projeto" numFmtId="0"/>
    <cacheField name="Prioridade" numFmtId="0"/>
    <cacheField name="Data Acordada CCO" numFmtId="58"/>
    <cacheField name="Mascara" numFmtId="0"/>
    <cacheField name="Nota" numFmtId="0"/>
    <cacheField name="Def. do Projeto" numFmtId="0"/>
    <cacheField name="ID" numFmtId="0"/>
    <cacheField name="Escopo Principal" numFmtId="0"/>
    <cacheField name="Escopo Secundario" numFmtId="0">
      <sharedItems count="5">
        <s v="Obra Regulatória"/>
        <s v="Obras Regulatorias"/>
        <s v="Obra Regulatória Backlog"/>
        <s v="PO EQUIPAMENTOS RELIGADOR"/>
        <s v="Blindagem de Rede Grupo A"/>
      </sharedItems>
    </cacheField>
    <cacheField name="Tipo de Obra" numFmtId="0"/>
    <cacheField name="Local" numFmtId="0"/>
    <cacheField name="UTD" numFmtId="0">
      <sharedItems count="2">
        <s v="SERRA TALHADA"/>
        <s v="SALGUEIRO"/>
      </sharedItems>
    </cacheField>
    <cacheField name="Valor Servico" numFmtId="0"/>
    <cacheField name="Total de Postes" numFmtId="0"/>
    <cacheField name="KM AT" numFmtId="0"/>
    <cacheField name="KM BT" numFmtId="0"/>
    <cacheField name="Inicio Prev da Obra" numFmtId="58"/>
    <cacheField name="Fim Prev da Obra" numFmtId="58"/>
    <cacheField name="Prazo Regulatorio" numFmtId="58"/>
    <cacheField name="Inicio Pri Prog" numFmtId="0"/>
    <cacheField name="Fim Pri Prog" numFmtId="58"/>
    <cacheField name="Andamento" numFmtId="0"/>
    <cacheField name="Ult Med CCS" numFmtId="0"/>
    <cacheField name="Fim Real da Obra" numFmtId="0"/>
    <cacheField name="Reprogramacao" numFmtId="0"/>
    <cacheField name="Expurgar" numFmtId="0"/>
    <cacheField name="Longitude" numFmtId="0"/>
    <cacheField name="Latitude" numFmtId="0"/>
    <cacheField name="Ucs" numFmtId="0"/>
    <cacheField name="EPS" numFmtId="0"/>
    <cacheField name="Justificativa" numFmtId="0"/>
    <cacheField name="Material" numFmtId="0"/>
    <cacheField name="Data Inserida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749.6552425926" refreshedBy="PABLO EDUARDO LACERDA BRANDAO" recordCount="202">
  <cacheSource type="worksheet">
    <worksheetSource ref="A1:AK203" sheet="Carteira de Novembro"/>
  </cacheSource>
  <cacheFields count="33">
    <cacheField name="Projeto" numFmtId="0"/>
    <cacheField name="Prioridade" numFmtId="0"/>
    <cacheField name="Data Acordada CCO" numFmtId="58"/>
    <cacheField name="Mascara" numFmtId="0"/>
    <cacheField name="Nota" numFmtId="0"/>
    <cacheField name="Def. do Projeto" numFmtId="0"/>
    <cacheField name="ID" numFmtId="0"/>
    <cacheField name="Escopo Principal" numFmtId="0"/>
    <cacheField name="Escopo Secundario" numFmtId="0">
      <sharedItems count="11">
        <s v="Obra Regulatória"/>
        <s v="Obra Regulatória Backlog"/>
        <s v="PO EQUIPAMENTOS RELIGADOR"/>
        <s v="Blindagem de Rede Grupo A"/>
        <s v="PMR SUBSTITUICAO MT FVU" u="1"/>
        <s v="PMR SUBSTITUICAO MT ARB" u="1"/>
        <s v="Deslocamento de Rede Próprio" u="1"/>
        <s v="PMR SUBSTITUICAO MT TRF" u="1"/>
        <s v="Obras Regulatorias" u="1"/>
        <s v="PMR SUBSTITUICAO BT" u="1"/>
        <s v="PMQ EQUIPAMENTOS RELIGADOR" u="1"/>
      </sharedItems>
    </cacheField>
    <cacheField name="Tipo de Obra" numFmtId="0"/>
    <cacheField name="Local" numFmtId="0"/>
    <cacheField name="UTD" numFmtId="0">
      <sharedItems count="2">
        <s v="SERRA TALHADA"/>
        <s v="SALGUEIRO"/>
      </sharedItems>
    </cacheField>
    <cacheField name="Valor Servico" numFmtId="0"/>
    <cacheField name="Total de Postes" numFmtId="0"/>
    <cacheField name="KM AT" numFmtId="0"/>
    <cacheField name="KM BT" numFmtId="0"/>
    <cacheField name="Inicio Prev da Obra" numFmtId="58"/>
    <cacheField name="Fim Prev da Obra" numFmtId="58"/>
    <cacheField name="Prazo Regulatorio" numFmtId="58"/>
    <cacheField name="Inicio Pri Prog" numFmtId="0"/>
    <cacheField name="Fim Pri Prog" numFmtId="58"/>
    <cacheField name="Andamento" numFmtId="0"/>
    <cacheField name="Ult Med CCS" numFmtId="0"/>
    <cacheField name="Fim Real da Obra" numFmtId="0"/>
    <cacheField name="Reprogramacao" numFmtId="0"/>
    <cacheField name="Expurgar" numFmtId="0"/>
    <cacheField name="Longitude" numFmtId="0"/>
    <cacheField name="Latitude" numFmtId="0"/>
    <cacheField name="Ucs" numFmtId="0"/>
    <cacheField name="EPS" numFmtId="0"/>
    <cacheField name="Justificativa" numFmtId="0"/>
    <cacheField name="Material" numFmtId="0"/>
    <cacheField name="Data Inserida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n v="327523"/>
    <m/>
    <m/>
    <s v="A"/>
    <n v="9100959142"/>
    <s v="OIST-EXT BT R INDIV S159547 CARNAIBA"/>
    <s v="7.1.2.6"/>
    <s v="Extensão de Rede"/>
    <x v="0"/>
    <s v="Ext RD Nova Ligação Rural-BT Individual"/>
    <s v="CARNAIBA"/>
    <x v="0"/>
    <n v="17792"/>
    <n v="6"/>
    <n v="0.39"/>
    <n v="0.5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7538"/>
    <m/>
    <m/>
    <s v="A"/>
    <n v="9100960639"/>
    <s v="OISG-EXT BT R INDIV X165099 SERRITA"/>
    <s v="7.1.2.6"/>
    <s v="Extensão de Rede"/>
    <x v="0"/>
    <s v="Ext RD Nova Ligação Rural-BT Individual"/>
    <s v="SERRITA"/>
    <x v="1"/>
    <n v="1700"/>
    <n v="1"/>
    <n v="0"/>
    <n v="0.06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40"/>
    <m/>
    <m/>
    <s v="A"/>
    <n v="9100975650"/>
    <s v="OISG-EXT BT R INDIV X174236 SALGUEIRO"/>
    <s v="7.1.2.6"/>
    <s v="Extensão de Rede"/>
    <x v="0"/>
    <s v="Ext RD Nova Ligação Rural-BT Individual"/>
    <s v="SALGUEIRO"/>
    <x v="1"/>
    <n v="5524"/>
    <n v="3"/>
    <n v="0"/>
    <n v="0.16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41"/>
    <m/>
    <m/>
    <s v="A"/>
    <n v="9100965145"/>
    <s v="OISG-EXT BT R INDIV X050671 FLORESTA"/>
    <s v="7.1.2.6"/>
    <s v="Extensão de Rede"/>
    <x v="0"/>
    <s v="Ext RD Nova Ligação Rural-BT Individual"/>
    <s v="FLORESTA"/>
    <x v="1"/>
    <n v="2811"/>
    <n v="1"/>
    <n v="0"/>
    <n v="0.06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46"/>
    <m/>
    <m/>
    <s v="A"/>
    <n v="9100971658"/>
    <s v="OIST-EXT BT R INDIV X056575 S O J EGITO"/>
    <s v="7.1.2.6"/>
    <s v="Extensão de Rede"/>
    <x v="0"/>
    <s v="Ext RD Nova Ligação Rural-BT Individual"/>
    <s v="SAO JOSE DO EGITO"/>
    <x v="0"/>
    <n v="18537"/>
    <n v="4"/>
    <n v="0.36"/>
    <n v="0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7547"/>
    <m/>
    <m/>
    <s v="A"/>
    <n v="9100975160"/>
    <s v="OISG-EXT BT R INDIV X161721 CARNAUB PENH"/>
    <s v="7.1.2.6"/>
    <s v="Extensão de Rede"/>
    <x v="0"/>
    <s v="Ext RD Nova Ligação Rural-BT Individual"/>
    <s v="CARNAUBEIRA DA PENHA"/>
    <x v="1"/>
    <n v="6389"/>
    <n v="4"/>
    <n v="0"/>
    <n v="0.24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48"/>
    <m/>
    <m/>
    <s v="A"/>
    <n v="9100971654"/>
    <s v="OISG-EXT BT U INDIV X054418 JATOBA"/>
    <s v="7.1.1.6"/>
    <s v="Extensão de Rede"/>
    <x v="0"/>
    <s v="Ext RD Nova Ligação Urbano-BT Individual"/>
    <s v="JATOBA"/>
    <x v="1"/>
    <n v="4379"/>
    <n v="2"/>
    <n v="0"/>
    <n v="0.08"/>
    <d v="2019-11-01T00:00:00"/>
    <d v="2019-11-08T00:00:00"/>
    <d v="2019-11-14T00:00:00"/>
    <d v="2019-11-01T00:00:00"/>
    <d v="2019-11-08T00:00:00"/>
    <s v="Programado"/>
    <s v="LIBEEXEC"/>
    <m/>
    <m/>
    <m/>
    <m/>
    <m/>
    <m/>
    <m/>
    <m/>
    <m/>
    <m/>
  </r>
  <r>
    <n v="327552"/>
    <m/>
    <m/>
    <s v="A"/>
    <n v="9100966639"/>
    <s v="OIST-EXT BT R INDIV X084278 AFOGAD INGAZ"/>
    <s v="7.1.1.6"/>
    <s v="Extensão de Rede"/>
    <x v="0"/>
    <s v="Ext RD Nova Ligação Urbano-BT Individual"/>
    <s v="AFOGADOS DA INGAZEIR"/>
    <x v="0"/>
    <n v="10783"/>
    <n v="3"/>
    <n v="0.04"/>
    <n v="0.08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7553"/>
    <m/>
    <m/>
    <s v="A"/>
    <n v="9100961156"/>
    <s v="OISG-EXT BT U INDIV M327951 TERRA NOVA"/>
    <s v="7.1.2.6"/>
    <s v="Extensão de Rede"/>
    <x v="0"/>
    <s v="Ext RD Nova Ligação Rural-BT Individual"/>
    <s v="TERRA NOVA"/>
    <x v="1"/>
    <n v="4732"/>
    <n v="2"/>
    <n v="0"/>
    <n v="0.17"/>
    <d v="2019-11-01T00:00:00"/>
    <d v="2019-11-08T00:00:00"/>
    <d v="2019-11-14T00:00:00"/>
    <d v="2019-11-01T00:00:00"/>
    <d v="2019-11-08T00:00:00"/>
    <s v="Programado"/>
    <s v="LIBEEXEC"/>
    <m/>
    <m/>
    <m/>
    <m/>
    <m/>
    <m/>
    <m/>
    <m/>
    <m/>
    <m/>
  </r>
  <r>
    <n v="327554"/>
    <m/>
    <m/>
    <s v="A"/>
    <n v="9100968143"/>
    <s v="OISG-EXT BT R INDIV X035701 CARNAUB PENH"/>
    <s v="7.1.2.6"/>
    <s v="Extensão de Rede"/>
    <x v="0"/>
    <s v="Ext RD Nova Ligação Rural-BT Individual"/>
    <s v="CARNAUBEIRA DA PENHA"/>
    <x v="1"/>
    <n v="4635"/>
    <n v="3"/>
    <n v="0"/>
    <n v="0.14000000000000001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60"/>
    <m/>
    <m/>
    <s v="A"/>
    <n v="9100977153"/>
    <s v="OISG-EXT BT R INDIV X167914 CARNAUB PENH"/>
    <s v="7.1.2.6"/>
    <s v="Extensão de Rede"/>
    <x v="0"/>
    <s v="Ext RD Nova Ligação Rural-BT Individual"/>
    <s v="CARNAUBEIRA DA PENHA"/>
    <x v="1"/>
    <n v="5767"/>
    <n v="4"/>
    <n v="0"/>
    <n v="0.22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70"/>
    <m/>
    <m/>
    <s v="A"/>
    <n v="9100977158"/>
    <s v="OISG-EXT BT R INDIV X037145 CARNAUB PENH"/>
    <s v="7.1.2.6"/>
    <s v="Extensão de Rede"/>
    <x v="0"/>
    <s v="Ext RD Nova Ligação Rural-BT Individual"/>
    <s v="CARNAUBEIRA DA PENHA"/>
    <x v="1"/>
    <n v="1648"/>
    <n v="1"/>
    <n v="0"/>
    <n v="0.06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71"/>
    <m/>
    <m/>
    <s v="A"/>
    <n v="9100978640"/>
    <s v="OISG-EXT BT R INDIV X142214 SERRITA"/>
    <s v="7.1.2.6"/>
    <s v="Extensão de Rede"/>
    <x v="0"/>
    <s v="Ext RD Nova Ligação Rural-BT Individual"/>
    <s v="SERRITA"/>
    <x v="1"/>
    <n v="3228"/>
    <n v="2"/>
    <n v="0"/>
    <n v="0.12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76"/>
    <m/>
    <m/>
    <s v="A"/>
    <n v="9100974642"/>
    <s v="OIST-EXT BT R INDIV S144903 CARNAIBA"/>
    <s v="7.1.2.6"/>
    <s v="Extensão de Rede"/>
    <x v="0"/>
    <s v="Ext RD Nova Ligação Rural-BT Individual"/>
    <s v="CARNAIBA"/>
    <x v="0"/>
    <n v="2440"/>
    <n v="2"/>
    <n v="0"/>
    <n v="0.08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602"/>
    <m/>
    <m/>
    <s v="A"/>
    <n v="9100969142"/>
    <s v="OISG-EXT BT U INDIV X119280 PETROLANDIA"/>
    <s v="7.1.1.6"/>
    <s v="Extensão de Rede"/>
    <x v="0"/>
    <s v="Ext RD Nova Ligação Urbano-BT Individual"/>
    <s v="PETROLANDIA"/>
    <x v="1"/>
    <n v="37145"/>
    <n v="7"/>
    <n v="0.3"/>
    <n v="0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7760"/>
    <m/>
    <m/>
    <s v="A"/>
    <n v="9100960645"/>
    <s v="OIST-EXT BT R INDIV X069934 FLORES"/>
    <s v="7.1.2.6"/>
    <s v="Extensão de Rede"/>
    <x v="0"/>
    <s v="Ext RD Nova Ligação Urbano-BT Individual"/>
    <s v="FLORES"/>
    <x v="0"/>
    <n v="8007"/>
    <n v="3"/>
    <n v="0"/>
    <n v="0.15"/>
    <d v="2019-11-01T00:00:00"/>
    <d v="2019-11-08T00:00:00"/>
    <d v="2019-11-14T00:00:00"/>
    <d v="2019-11-01T00:00:00"/>
    <d v="2019-11-08T00:00:00"/>
    <s v="Programado"/>
    <s v="LIBEEXEC"/>
    <m/>
    <m/>
    <m/>
    <m/>
    <m/>
    <m/>
    <m/>
    <m/>
    <m/>
    <m/>
  </r>
  <r>
    <n v="328020"/>
    <m/>
    <m/>
    <s v="A"/>
    <n v="9100965155"/>
    <s v="OIST-EXT BT R INDIV S220593 A17-739 CARN"/>
    <s v="7.1.2.6"/>
    <s v="Extensão de Rede"/>
    <x v="0"/>
    <s v="Ext RD Nova Ligação Urbano-BT Individual"/>
    <s v="CARNAIBA"/>
    <x v="0"/>
    <n v="4622"/>
    <n v="2"/>
    <n v="0"/>
    <n v="0.09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24"/>
    <m/>
    <m/>
    <s v="A"/>
    <n v="9100962213"/>
    <s v="OISG-EXT BT R INDIV S162995 FLORESTA"/>
    <s v="7.1.2.6"/>
    <s v="Extensão de Rede"/>
    <x v="0"/>
    <s v="Ext RD Nova Ligação Rural-BT Individual"/>
    <s v="FLORESTA"/>
    <x v="1"/>
    <n v="29424"/>
    <n v="6"/>
    <n v="0.51"/>
    <n v="0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8028"/>
    <m/>
    <m/>
    <s v="A"/>
    <n v="9100979675"/>
    <s v="OISG-EXT BT R INDIV X170861 JATOBA"/>
    <s v="7.1.2.6"/>
    <s v="Extensão de Rede"/>
    <x v="0"/>
    <s v="Ext RD Nova Ligação Rural-BT Individual"/>
    <s v="JATOBA"/>
    <x v="1"/>
    <n v="1851"/>
    <n v="1"/>
    <n v="0"/>
    <n v="0.06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35"/>
    <m/>
    <m/>
    <s v="A"/>
    <n v="9100961219"/>
    <s v="OISG-EXT BT R INDIV M334930 CARNAUB PENH"/>
    <s v="7.1.2.6"/>
    <s v="Extensão de Rede"/>
    <x v="0"/>
    <s v="Ext RD Nova Ligação Rural-BT Individual"/>
    <s v="CARNAUBEIRA DA PENHA"/>
    <x v="1"/>
    <n v="7548"/>
    <n v="2"/>
    <n v="0.02"/>
    <n v="0.04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8037"/>
    <m/>
    <m/>
    <s v="A"/>
    <n v="9100887622"/>
    <s v="OIST - EXT RD BT RUR INDIV X067405 STZ"/>
    <s v="7.1.2.6"/>
    <s v="Extensão de Rede"/>
    <x v="0"/>
    <s v="Ext RD Nova Ligação Rural-BT Individual"/>
    <s v="SANTA TEREZINHA"/>
    <x v="0"/>
    <n v="1634"/>
    <n v="1"/>
    <n v="0"/>
    <n v="0.05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39"/>
    <m/>
    <m/>
    <s v="A"/>
    <n v="9100975661"/>
    <s v="OISG-EXT BT R INDIV X069024 TACARATU"/>
    <s v="7.1.2.6"/>
    <s v="Extensão de Rede"/>
    <x v="0"/>
    <s v="Ext RD Nova Ligação Rural-BT Individual"/>
    <s v="TACARATU"/>
    <x v="1"/>
    <n v="12923"/>
    <n v="5"/>
    <n v="0.52"/>
    <n v="0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8049"/>
    <m/>
    <m/>
    <s v="A"/>
    <n v="9100971727"/>
    <s v="OISG-EXT BT R INDIV X021770 BELAM S FRAN"/>
    <s v="7.1.2.6"/>
    <s v="Extensão de Rede"/>
    <x v="0"/>
    <s v="Ext RD Nova Ligação Urbano-BT Individual"/>
    <s v="BELEM DE SAO FRANCIS"/>
    <x v="1"/>
    <n v="6257"/>
    <n v="0"/>
    <n v="0"/>
    <n v="0.21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52"/>
    <m/>
    <m/>
    <s v="A"/>
    <n v="9100964265"/>
    <s v="OISG-EXT BT R INDIV X047716 FLORESTA"/>
    <s v="7.1.2.6"/>
    <s v="Extensão de Rede"/>
    <x v="0"/>
    <s v="Ext RD Nova Ligação Rural-BT Individual"/>
    <s v="FLORESTA"/>
    <x v="1"/>
    <n v="1404"/>
    <n v="0"/>
    <n v="0"/>
    <n v="0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71"/>
    <m/>
    <m/>
    <s v="A"/>
    <n v="9100964267"/>
    <s v="OISG-EXT BT R INDIV X143842 VERDEJANTE"/>
    <s v="7.1.2.6"/>
    <s v="Extensão de Rede"/>
    <x v="0"/>
    <s v="Ext RD Nova Ligação Rural-BT Individual"/>
    <s v="VERDEJANTE"/>
    <x v="1"/>
    <n v="12474"/>
    <n v="6"/>
    <n v="0"/>
    <n v="0.27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8082"/>
    <m/>
    <m/>
    <s v="A"/>
    <n v="9100963189"/>
    <s v="OISG-EXT BT R INDIV M266745 VERDEJANTE"/>
    <s v="7.1.2.6"/>
    <s v="Extensão de Rede"/>
    <x v="0"/>
    <s v="Ext RD Nova Ligação Urbano-BT Individual"/>
    <s v="VERDEJANTE"/>
    <x v="1"/>
    <n v="3053"/>
    <n v="2"/>
    <n v="0"/>
    <n v="0.1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109"/>
    <m/>
    <m/>
    <s v="A"/>
    <n v="9100994130"/>
    <s v="OISG-EXT BT R INDIV X171882 TACARATU"/>
    <s v="7.1.2.6"/>
    <s v="Extensão de Rede"/>
    <x v="0"/>
    <s v="Ext RD Nova Ligação Rural-BT Individual"/>
    <s v="TACARATU"/>
    <x v="1"/>
    <n v="2489"/>
    <n v="1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15"/>
    <m/>
    <m/>
    <s v="A"/>
    <n v="9100990633"/>
    <s v="OIST-EXT BT R INDIV C90095 SERRA TALHAD"/>
    <s v="7.1.2.6"/>
    <s v="Extensão de Rede"/>
    <x v="0"/>
    <s v="Ext RD Nova Ligação Rural-BT Individual"/>
    <s v="SERRA TALHADA"/>
    <x v="0"/>
    <n v="1668"/>
    <n v="0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17"/>
    <m/>
    <m/>
    <s v="A"/>
    <n v="9100985133"/>
    <s v="OISG-EXT BT R INDIV X111787 PETROLANDIA"/>
    <s v="7.1.2.6"/>
    <s v="Extensão de Rede"/>
    <x v="0"/>
    <s v="Ext RD Nova Ligação Rural-BT Individual"/>
    <s v="PETROLANDIA"/>
    <x v="1"/>
    <n v="7668"/>
    <n v="3"/>
    <n v="0.05"/>
    <n v="0.03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122"/>
    <m/>
    <m/>
    <s v="A"/>
    <n v="9100997630"/>
    <s v="OIST-EXT BT R INDIV X049226 SERRA TALHAD"/>
    <s v="7.1.2.6"/>
    <s v="Extensão de Rede"/>
    <x v="0"/>
    <s v="Ext RD Nova Ligação Rural-BT Individual"/>
    <s v="SERRA TALHADA"/>
    <x v="0"/>
    <n v="4718"/>
    <n v="3"/>
    <n v="0"/>
    <n v="0.14000000000000001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30"/>
    <m/>
    <m/>
    <s v="A"/>
    <n v="9100986631"/>
    <s v="OISG-EXT BT R INDIV X038080 SALGUEIRO"/>
    <s v="7.1.2.6"/>
    <s v="Extensão de Rede"/>
    <x v="0"/>
    <s v="Ext RD Nova Ligação Rural-BT Individual"/>
    <s v="SALGUEIRO"/>
    <x v="1"/>
    <n v="20221"/>
    <n v="5"/>
    <n v="0.18"/>
    <n v="0.3"/>
    <d v="2019-11-22T00:00:00"/>
    <d v="2019-11-29T00:00:00"/>
    <d v="2020-01-22T00:00:00"/>
    <d v="2019-11-08T00:00:00"/>
    <d v="2019-11-15T00:00:00"/>
    <s v="Programado"/>
    <s v="LIBEEXEC"/>
    <m/>
    <m/>
    <m/>
    <m/>
    <m/>
    <m/>
    <m/>
    <m/>
    <m/>
    <m/>
  </r>
  <r>
    <n v="328147"/>
    <m/>
    <m/>
    <s v="A"/>
    <n v="9100981632"/>
    <s v="OISG-EXT MT RUR PDE M363932 SALGUEIRO"/>
    <s v="7.1.2.6"/>
    <s v="Extensão de Rede"/>
    <x v="0"/>
    <s v="Ext RD Nova Ligação Rural-BT Individual"/>
    <s v="SALGUEIRO"/>
    <x v="1"/>
    <n v="59113"/>
    <n v="18"/>
    <n v="2.2999999999999998"/>
    <n v="0"/>
    <d v="2019-11-22T00:00:00"/>
    <d v="2019-11-29T00:00:00"/>
    <d v="2020-03-22T00:00:00"/>
    <d v="2019-11-08T00:00:00"/>
    <d v="2019-11-15T00:00:00"/>
    <s v="Programado"/>
    <s v="OBRAEXEC"/>
    <m/>
    <m/>
    <m/>
    <m/>
    <m/>
    <m/>
    <m/>
    <m/>
    <m/>
    <m/>
  </r>
  <r>
    <n v="328150"/>
    <m/>
    <m/>
    <s v="A"/>
    <n v="9100894263"/>
    <s v="OISG- EXT RD LIG NOVA BT"/>
    <s v="7.1.1.6"/>
    <s v="Extensão de Rede"/>
    <x v="0"/>
    <s v="Ext RD Nova Ligação Urbano-BT Individual"/>
    <s v="SALGUEIRO"/>
    <x v="1"/>
    <n v="1341"/>
    <n v="0"/>
    <n v="0"/>
    <n v="0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151"/>
    <m/>
    <m/>
    <s v="A"/>
    <n v="9100985630"/>
    <s v="OISG-EXT BT R INDIV X086224 CABROBO"/>
    <s v="7.1.2.6"/>
    <s v="Extensão de Rede"/>
    <x v="0"/>
    <s v="Ext RD Nova Ligação Urbano-BT Individual"/>
    <s v="CABROBO"/>
    <x v="1"/>
    <n v="15987"/>
    <n v="6"/>
    <n v="0.55000000000000004"/>
    <n v="0.06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165"/>
    <m/>
    <m/>
    <s v="A"/>
    <n v="9100994639"/>
    <s v="OIST-EXT BT R INDIV M259669 CUSTODIA"/>
    <s v="7.1.2.6"/>
    <s v="Extensão de Rede"/>
    <x v="0"/>
    <s v="Ext RD Nova Ligação Rural-BT Individual"/>
    <s v="CUSTODIA"/>
    <x v="0"/>
    <n v="3768"/>
    <n v="2"/>
    <n v="0.05"/>
    <n v="0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172"/>
    <m/>
    <m/>
    <s v="A"/>
    <n v="9100994132"/>
    <s v="OIST-EXT BT R INDIV X133467 S O J BELMON"/>
    <s v="7.1.2.6"/>
    <s v="Extensão de Rede"/>
    <x v="0"/>
    <s v="Ext RD Nova Ligação Rural-BT Individual"/>
    <s v="SAO JOSE DO BELMONTE"/>
    <x v="0"/>
    <n v="4080"/>
    <n v="1"/>
    <n v="0"/>
    <n v="0.05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174"/>
    <m/>
    <m/>
    <s v="A"/>
    <n v="9100985633"/>
    <s v="OIST-EXT BT R INDIV G01307 TABIRA"/>
    <s v="7.1.2.6"/>
    <s v="Extensão de Rede"/>
    <x v="0"/>
    <s v="Ext RD Nova Ligação Rural-BT Individual"/>
    <s v="TABIRA"/>
    <x v="0"/>
    <n v="7607"/>
    <n v="4"/>
    <n v="0"/>
    <n v="0.17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86"/>
    <m/>
    <m/>
    <s v="A"/>
    <n v="9100991632"/>
    <s v="OISG-EXT BT R INDIV X163479 CARNAUB PENH"/>
    <s v="7.1.2.6"/>
    <s v="Extensão de Rede"/>
    <x v="0"/>
    <s v="Ext RD Nova Ligação Rural-BT Individual"/>
    <s v="CARNAUBEIRA DA PENHA"/>
    <x v="1"/>
    <n v="1678"/>
    <n v="1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95"/>
    <m/>
    <m/>
    <s v="A"/>
    <n v="9100996631"/>
    <s v="OISG-EXT BT R INDIV X154921 SALGUEIRO"/>
    <s v="7.1.2.6"/>
    <s v="Extensão de Rede"/>
    <x v="0"/>
    <s v="Ext RD Nova Ligação Rural-BT Individual"/>
    <s v="SALGUEIRO"/>
    <x v="1"/>
    <n v="1613"/>
    <n v="1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03"/>
    <m/>
    <m/>
    <s v="A"/>
    <n v="9101000632"/>
    <s v="OIST-EXT BT R INDIV C70835 TABIRA"/>
    <s v="7.1.2.6"/>
    <s v="Extensão de Rede"/>
    <x v="0"/>
    <s v="Ext RD Nova Ligação Rural-BT Individual"/>
    <s v="TABIRA"/>
    <x v="0"/>
    <n v="4786"/>
    <n v="3"/>
    <n v="0"/>
    <n v="0.12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29"/>
    <m/>
    <m/>
    <s v="A"/>
    <n v="9100985139"/>
    <s v="OIST-EXT BT U INDIV X131913 CUSTODIA"/>
    <s v="7.1.1.6"/>
    <s v="Extensão de Rede"/>
    <x v="0"/>
    <s v="Ext RD Nova Ligação Urbano-BT Individual"/>
    <s v="CUSTODIA"/>
    <x v="0"/>
    <n v="6176"/>
    <n v="3"/>
    <n v="0"/>
    <n v="7.0000000000000007E-2"/>
    <d v="2019-11-08T00:00:00"/>
    <d v="2019-11-15T00:00:00"/>
    <d v="2019-11-23T00:00:00"/>
    <d v="2019-11-01T00:00:00"/>
    <d v="2019-11-08T00:00:00"/>
    <s v="Programado"/>
    <s v="LIBEEXEC"/>
    <m/>
    <m/>
    <m/>
    <m/>
    <m/>
    <m/>
    <m/>
    <m/>
    <m/>
    <m/>
  </r>
  <r>
    <n v="328233"/>
    <m/>
    <m/>
    <s v="A"/>
    <n v="9100988633"/>
    <s v="OIST-EXT BT R INDIV M209970 SERRA TALHAD"/>
    <s v="7.1.2.6"/>
    <s v="Extensão de Rede"/>
    <x v="0"/>
    <s v="Ext RD Nova Ligação Urbano-BT Individual"/>
    <s v="CALUMBI"/>
    <x v="0"/>
    <n v="1744"/>
    <n v="1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34"/>
    <m/>
    <m/>
    <s v="A"/>
    <n v="9100992136"/>
    <s v="OISG-EXT BT U INDIV S139720 CEDRO"/>
    <s v="7.1.2.6"/>
    <s v="Extensão de Rede"/>
    <x v="0"/>
    <s v="Ext RD Nova Ligação Rural-BT Individual"/>
    <s v="SERRITA"/>
    <x v="1"/>
    <n v="17527"/>
    <n v="7"/>
    <n v="0"/>
    <n v="0.28000000000000003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35"/>
    <m/>
    <m/>
    <s v="A"/>
    <n v="9101004130"/>
    <s v="OISG-EXT BT U INDIV X171979 SALGUEIRO"/>
    <s v="7.1.1.6"/>
    <s v="Extensão de Rede"/>
    <x v="0"/>
    <s v="Ext RD Nova Ligação Urbano-BT Individual"/>
    <s v="SALGUEIRO"/>
    <x v="1"/>
    <n v="2302"/>
    <n v="1"/>
    <n v="0"/>
    <n v="0.02"/>
    <d v="2019-11-08T00:00:00"/>
    <d v="2019-11-15T00:00:00"/>
    <d v="2019-11-23T00:00:00"/>
    <d v="2019-11-01T00:00:00"/>
    <d v="2019-11-08T00:00:00"/>
    <s v="Programado"/>
    <s v="LIBEEXEC"/>
    <m/>
    <m/>
    <m/>
    <m/>
    <m/>
    <m/>
    <m/>
    <m/>
    <m/>
    <m/>
  </r>
  <r>
    <n v="328236"/>
    <m/>
    <m/>
    <s v="A"/>
    <n v="9100983136"/>
    <s v="OIST-EXT BT R INDIV S077931 FLORES"/>
    <s v="7.1.2.6"/>
    <s v="Extensão de Rede"/>
    <x v="0"/>
    <s v="Ext RD Nova Ligação Rural-BT Individual"/>
    <s v="FLORES"/>
    <x v="0"/>
    <n v="3415"/>
    <n v="2"/>
    <n v="0"/>
    <n v="0.12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39"/>
    <m/>
    <m/>
    <s v="A"/>
    <n v="9101003632"/>
    <s v="OISG-EXT MT RUR PDE X161714 VERDEJANTE"/>
    <s v="7.1.2.6"/>
    <s v="Extensão de Rede"/>
    <x v="0"/>
    <s v="Ext RD Nova Ligação Rural-BT Individual"/>
    <s v="VERDEJANTE"/>
    <x v="1"/>
    <n v="18197"/>
    <n v="7"/>
    <n v="0.42"/>
    <n v="0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250"/>
    <m/>
    <m/>
    <s v="A"/>
    <n v="9101003633"/>
    <s v="OISG-EXT BT UNB INDIV X082228 CABROBO"/>
    <s v="7.1.1.6"/>
    <s v="Extensão de Rede"/>
    <x v="0"/>
    <s v="Ext RD Nova Ligação Urbano-BT Individual"/>
    <s v="CABROBO"/>
    <x v="1"/>
    <n v="4585"/>
    <n v="3"/>
    <n v="0"/>
    <n v="0.14000000000000001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56"/>
    <m/>
    <m/>
    <s v="A"/>
    <n v="9100996135"/>
    <s v="OISG-EXT BT R INDIV X155111 PETROLANDIA"/>
    <s v="7.1.2.6"/>
    <s v="Extensão de Rede"/>
    <x v="0"/>
    <s v="Ext RD Nova Ligação Rural-BT Individual"/>
    <s v="PETROLANDIA"/>
    <x v="1"/>
    <n v="10782"/>
    <n v="1"/>
    <n v="0"/>
    <n v="0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257"/>
    <m/>
    <m/>
    <s v="A"/>
    <n v="9101003131"/>
    <s v="OIST - EXT RD BT RUR INDIV X168996 AFI"/>
    <s v="7.1.2.6"/>
    <s v="Extensão de Rede"/>
    <x v="0"/>
    <s v="Ext RD Nova Ligação Rural-BT Individual"/>
    <s v="AFOGADOS DA INGAZEIR"/>
    <x v="0"/>
    <n v="25034"/>
    <n v="7"/>
    <n v="0.79"/>
    <n v="0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493"/>
    <m/>
    <m/>
    <s v="A"/>
    <n v="9100992700"/>
    <s v="OISG-PO CONST RD S229406 FLORESTA"/>
    <s v="7.1.2.6"/>
    <s v="Extensão de Rede"/>
    <x v="0"/>
    <s v="Substituição de Rede AT"/>
    <s v="FLORESTA"/>
    <x v="1"/>
    <n v="4042"/>
    <n v="0"/>
    <n v="0"/>
    <n v="0"/>
    <d v="2019-11-01T00:00:00"/>
    <d v="2019-11-30T00:00:00"/>
    <m/>
    <d v="2019-11-01T00:00:00"/>
    <d v="2019-11-30T00:00:00"/>
    <s v="Programado"/>
    <s v="OBRAEXEC"/>
    <m/>
    <m/>
    <m/>
    <m/>
    <m/>
    <m/>
    <m/>
    <m/>
    <m/>
    <m/>
  </r>
  <r>
    <n v="328313"/>
    <m/>
    <m/>
    <s v="A"/>
    <n v="9100981656"/>
    <s v="OIST-DESL REDE S109475 S O J EGITO"/>
    <s v="7.1.1.6"/>
    <s v="Extensão de Rede"/>
    <x v="0"/>
    <s v="Relocação / Deslocamento Rede"/>
    <s v="SAO JOSE DO EGITO"/>
    <x v="0"/>
    <n v="18058"/>
    <n v="1"/>
    <n v="0.03"/>
    <n v="0"/>
    <d v="2019-11-01T00:00:00"/>
    <d v="2019-11-08T00:00:00"/>
    <m/>
    <d v="2019-11-22T00:00:00"/>
    <d v="2019-11-29T00:00:00"/>
    <s v="Programado"/>
    <s v="LIBEEXEC"/>
    <m/>
    <m/>
    <m/>
    <m/>
    <m/>
    <m/>
    <m/>
    <m/>
    <m/>
    <m/>
  </r>
  <r>
    <n v="327445"/>
    <m/>
    <m/>
    <s v="A"/>
    <n v="9100966156"/>
    <s v="OISG-EXT BT RUR MUC S132882 CEDRO"/>
    <s v="7.1.2.6"/>
    <s v="Extensão de Rede"/>
    <x v="0"/>
    <s v="Ext RD Nova Ligação Rural-BT Individual"/>
    <s v="CEDRO"/>
    <x v="1"/>
    <n v="4875"/>
    <n v="3"/>
    <n v="0"/>
    <n v="0.18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446"/>
    <m/>
    <m/>
    <s v="A"/>
    <n v="9100966153"/>
    <s v="OIST-EXT BT R INDIV M247419 CUSTODIA"/>
    <s v="7.1.2.6"/>
    <s v="Extensão de Rede"/>
    <x v="0"/>
    <s v="Ext RD Nova Ligação Rural-BT Individual"/>
    <s v="CUSTODIA"/>
    <x v="0"/>
    <n v="6351"/>
    <n v="1"/>
    <n v="0"/>
    <n v="0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8303"/>
    <m/>
    <m/>
    <s v="A"/>
    <n v="9100985140"/>
    <s v="OIST-EXT BT R INDIV X1014277 IGUARACI"/>
    <s v="7.1.2.6"/>
    <s v="Extensão de Rede"/>
    <x v="0"/>
    <s v="Ext RD Nova Ligação Rural-BT Individual"/>
    <s v="IGUARACI"/>
    <x v="0"/>
    <n v="2543"/>
    <n v="1"/>
    <n v="0"/>
    <n v="0.06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05"/>
    <m/>
    <m/>
    <s v="A"/>
    <n v="9100994642"/>
    <s v="OIST-EXT BT U INDIV X070501 SANT C BAIXA"/>
    <s v="7.1.1.6"/>
    <s v="Extensão de Rede"/>
    <x v="0"/>
    <s v="Ext RD Nova Ligação Urbano-BT Individual"/>
    <s v="SANTA CRUZ DA BAIXA"/>
    <x v="0"/>
    <n v="7501"/>
    <n v="3"/>
    <n v="0"/>
    <n v="7.0000000000000007E-2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43"/>
    <m/>
    <m/>
    <s v="A"/>
    <n v="9100997637"/>
    <s v="OISG-EXT BT R INDIV X103674 CARNAUB PENH"/>
    <s v="7.1.2.6"/>
    <s v="Extensão de Rede"/>
    <x v="0"/>
    <s v="Ext RD Nova Ligação Rural-BT Individual"/>
    <s v="CARNAUBEIRA DA PENHA"/>
    <x v="1"/>
    <n v="2175"/>
    <n v="1"/>
    <n v="0"/>
    <n v="0.11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44"/>
    <m/>
    <m/>
    <s v="A"/>
    <n v="9100993144"/>
    <s v="OISG-EXT BT U INDIV X126140 CARNAUB PENH"/>
    <s v="7.1.1.6"/>
    <s v="Extensão de Rede"/>
    <x v="0"/>
    <s v="Ext RD Nova Ligação Urbano-BT Individual"/>
    <s v="CARNAUBEIRA DA PENHA"/>
    <x v="1"/>
    <n v="4467"/>
    <n v="1"/>
    <n v="0"/>
    <n v="0.04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84"/>
    <m/>
    <m/>
    <s v="A"/>
    <n v="9100983148"/>
    <s v="OISG-EXT BT R INDIV M228896 VERDEJANTE"/>
    <s v="7.1.2.6"/>
    <s v="Extensão de Rede"/>
    <x v="0"/>
    <s v="Ext RD Nova Ligação Rural-BT Individual"/>
    <s v="VERDEJANTE"/>
    <x v="1"/>
    <n v="1473"/>
    <n v="0"/>
    <n v="0"/>
    <n v="0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97"/>
    <m/>
    <m/>
    <s v="A"/>
    <n v="9100994648"/>
    <s v="OISG-EXT BT U INDIV X118333 CARNAUB PENH"/>
    <s v="7.1.1.6"/>
    <s v="Extensão de Rede"/>
    <x v="0"/>
    <s v="Ext RD Nova Ligação Urbano-BT Individual"/>
    <s v="CARNAUBEIRA DA PENHA"/>
    <x v="1"/>
    <n v="998"/>
    <n v="0"/>
    <n v="0"/>
    <n v="0.04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400"/>
    <m/>
    <m/>
    <s v="A"/>
    <n v="9100991638"/>
    <s v="OIST-EXT BT R INDIV C66280 FLORES"/>
    <s v="7.1.2.6"/>
    <s v="Extensão de Rede"/>
    <x v="0"/>
    <s v="Ext RD Nova Ligação Urbano-BT Individual"/>
    <s v="FLORES"/>
    <x v="0"/>
    <n v="3333"/>
    <n v="2"/>
    <n v="0"/>
    <n v="0.11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414"/>
    <m/>
    <m/>
    <s v="A"/>
    <n v="9100993146"/>
    <s v="OIST - EXT RD BT RUR INDIV X163568 AFI"/>
    <s v="7.1.1.6"/>
    <s v="Extensão de Rede"/>
    <x v="0"/>
    <s v="Ext RD Nova Ligação Urbano-BT Individual"/>
    <s v="AFOGADOS DA INGAZEIR"/>
    <x v="0"/>
    <n v="3257"/>
    <n v="2"/>
    <n v="0"/>
    <n v="0.06"/>
    <d v="2019-11-15T00:00:00"/>
    <d v="2019-11-22T00:00:00"/>
    <d v="2019-11-28T00:00:00"/>
    <d v="2019-11-15T00:00:00"/>
    <d v="2019-11-22T00:00:00"/>
    <s v="Programado"/>
    <s v="LIBEEXEC"/>
    <m/>
    <m/>
    <m/>
    <m/>
    <m/>
    <m/>
    <m/>
    <m/>
    <m/>
    <m/>
  </r>
  <r>
    <n v="328418"/>
    <m/>
    <m/>
    <s v="A"/>
    <n v="9100992142"/>
    <s v="OIST-EXT BT R INDIV M252433 AFOGAD INGAZ"/>
    <s v="7.1.2.6"/>
    <s v="Extensão de Rede"/>
    <x v="0"/>
    <s v="Ext RD Nova Ligação Rural-BT Individual"/>
    <s v="AFOGADOS DA INGAZEIR"/>
    <x v="0"/>
    <n v="3103"/>
    <n v="2"/>
    <n v="0"/>
    <n v="0.09"/>
    <d v="2019-11-15T00:00:00"/>
    <d v="2019-11-22T00:00:00"/>
    <d v="2019-11-28T00:00:00"/>
    <d v="2019-11-15T00:00:00"/>
    <d v="2019-11-22T00:00:00"/>
    <s v="Programado"/>
    <s v="LIBEEXEC"/>
    <m/>
    <m/>
    <m/>
    <m/>
    <m/>
    <m/>
    <m/>
    <m/>
    <m/>
    <m/>
  </r>
  <r>
    <n v="328419"/>
    <m/>
    <m/>
    <s v="A"/>
    <n v="9101001637"/>
    <s v="OIST - EXT RD BT RUR INDIV X149892 AFI"/>
    <s v="7.1.2.6"/>
    <s v="Extensão de Rede"/>
    <x v="0"/>
    <s v="Ext RD Nova Ligação Urbano-BT Individual"/>
    <s v="AFOGADOS DA INGAZEIR"/>
    <x v="0"/>
    <n v="3435"/>
    <n v="2"/>
    <n v="0"/>
    <n v="0.11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421"/>
    <m/>
    <m/>
    <s v="A"/>
    <n v="9100993147"/>
    <s v="OIST-EXT BT R INDIV M260634 CUSTODIA"/>
    <s v="7.1.2.6"/>
    <s v="Extensão de Rede"/>
    <x v="0"/>
    <s v="Ext RD Nova Ligação Rural-BT Individual"/>
    <s v="CUSTODIA"/>
    <x v="0"/>
    <n v="6892"/>
    <n v="3"/>
    <n v="0"/>
    <n v="0.19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422"/>
    <m/>
    <m/>
    <s v="A"/>
    <n v="9100993145"/>
    <s v="OIST-EXT BT R INDIV M232173 SERRA TALHAD"/>
    <s v="7.1.2.6"/>
    <s v="Extensão de Rede"/>
    <x v="0"/>
    <s v="Ext RD Nova Ligação Urbano-BT Individual"/>
    <s v="SERRA TALHADA"/>
    <x v="0"/>
    <n v="3180"/>
    <n v="2"/>
    <n v="0"/>
    <n v="0.1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506"/>
    <m/>
    <m/>
    <s v="A"/>
    <n v="9100991196"/>
    <s v="OISG-DESL REDE X038806 JATOBA"/>
    <s v="7.1.2.6"/>
    <s v="Extensão de Rede"/>
    <x v="0"/>
    <s v="Relocação / Deslocamento Rede"/>
    <s v="JATOBA"/>
    <x v="1"/>
    <n v="8415"/>
    <n v="2"/>
    <n v="0.16"/>
    <n v="0"/>
    <d v="2019-11-01T00:00:00"/>
    <d v="2019-11-13T00:00:00"/>
    <m/>
    <d v="2019-12-06T00:00:00"/>
    <d v="2019-12-13T00:00:00"/>
    <s v="Programado"/>
    <s v="OBRAEXEC"/>
    <m/>
    <s v="OBRA REPROGRAMADA"/>
    <m/>
    <m/>
    <m/>
    <m/>
    <m/>
    <m/>
    <m/>
    <m/>
  </r>
  <r>
    <n v="328454"/>
    <m/>
    <m/>
    <s v="A"/>
    <n v="9100983150"/>
    <s v="OIST-EXT BT R INDIV M272181 C25-053 TUPA"/>
    <s v="7.1.2.6"/>
    <s v="Extensão de Rede"/>
    <x v="0"/>
    <s v="Ext RD Nova Ligação Rural-BT Individual"/>
    <s v="TUPARETAMA"/>
    <x v="0"/>
    <n v="5156"/>
    <n v="3"/>
    <n v="0"/>
    <n v="0.15"/>
    <d v="2019-11-15T00:00:00"/>
    <d v="2019-11-22T00:00:00"/>
    <d v="2019-11-29T00:00:00"/>
    <d v="2019-11-15T00:00:00"/>
    <d v="2019-11-22T00:00:00"/>
    <s v="Programado"/>
    <s v="OBRAEXEC"/>
    <m/>
    <m/>
    <m/>
    <m/>
    <m/>
    <m/>
    <m/>
    <m/>
    <m/>
    <m/>
  </r>
  <r>
    <n v="328455"/>
    <m/>
    <m/>
    <s v="A"/>
    <n v="9100994141"/>
    <s v="OISG-EXT BT R INDIV X012886 CARNAUB PENH"/>
    <s v="7.1.2.6"/>
    <s v="Extensão de Rede"/>
    <x v="0"/>
    <s v="Ext RD Nova Ligação Rural-BT Individual"/>
    <s v="ITACURUBA"/>
    <x v="1"/>
    <n v="3121"/>
    <n v="1"/>
    <n v="0"/>
    <n v="0.05"/>
    <d v="2019-11-15T00:00:00"/>
    <d v="2019-11-22T00:00:00"/>
    <d v="2019-11-29T00:00:00"/>
    <d v="2019-11-15T00:00:00"/>
    <d v="2019-11-22T00:00:00"/>
    <s v="Programado"/>
    <s v="OBRAEXEC"/>
    <m/>
    <m/>
    <m/>
    <m/>
    <m/>
    <m/>
    <m/>
    <m/>
    <m/>
    <m/>
  </r>
  <r>
    <n v="328473"/>
    <m/>
    <m/>
    <s v="A"/>
    <n v="9100997658"/>
    <s v="OISG-EXT BT R INDIV X004752 SERRITA"/>
    <s v="7.1.2.6"/>
    <s v="Extensão de Rede"/>
    <x v="0"/>
    <s v="Ext RD Nova Ligação Rural-BT Individual"/>
    <s v="SERRITA"/>
    <x v="1"/>
    <n v="2667"/>
    <n v="2"/>
    <n v="0"/>
    <n v="0.04"/>
    <d v="2019-11-15T00:00:00"/>
    <d v="2019-11-22T00:00:00"/>
    <d v="2019-11-29T00:00:00"/>
    <d v="2019-11-22T00:00:00"/>
    <d v="2019-11-22T00:00:00"/>
    <s v="Programado"/>
    <s v="OBRAEXEC"/>
    <m/>
    <m/>
    <m/>
    <m/>
    <m/>
    <m/>
    <m/>
    <m/>
    <m/>
    <m/>
  </r>
  <r>
    <n v="328475"/>
    <m/>
    <m/>
    <s v="A"/>
    <n v="9101000637"/>
    <s v="OIST-EXT BT R INDIV X168772 S O J BELMON"/>
    <s v="7.1.2.6"/>
    <s v="Extensão de Rede"/>
    <x v="0"/>
    <s v="Ext RD Nova Ligação Urbano-BT Individual"/>
    <s v="SAO JOSE DO BELMONTE"/>
    <x v="0"/>
    <n v="3311"/>
    <n v="2"/>
    <n v="0"/>
    <n v="0.1"/>
    <d v="2019-11-15T00:00:00"/>
    <d v="2019-11-22T00:00:00"/>
    <d v="2019-11-29T00:00:00"/>
    <d v="2019-11-22T00:00:00"/>
    <d v="2019-11-22T00:00:00"/>
    <s v="Programado"/>
    <s v="LIBEEXEC"/>
    <m/>
    <m/>
    <m/>
    <m/>
    <m/>
    <m/>
    <m/>
    <m/>
    <m/>
    <m/>
  </r>
  <r>
    <n v="328477"/>
    <m/>
    <m/>
    <s v="A"/>
    <n v="9100985641"/>
    <s v="OISG-EXT BT R INDIV X078411 SAGUEIRO"/>
    <s v="7.1.2.6"/>
    <s v="Extensão de Rede"/>
    <x v="0"/>
    <s v="Ext RD Nova Ligação Urbano-BT Individual"/>
    <s v="SALGUEIRO"/>
    <x v="1"/>
    <n v="2935"/>
    <n v="2"/>
    <n v="0"/>
    <n v="0.08"/>
    <d v="2019-11-15T00:00:00"/>
    <d v="2019-11-22T00:00:00"/>
    <d v="2019-11-29T00:00:00"/>
    <d v="2019-11-22T00:00:00"/>
    <d v="2019-11-22T00:00:00"/>
    <s v="Programado"/>
    <s v="OBRAEXEC"/>
    <m/>
    <m/>
    <m/>
    <m/>
    <m/>
    <m/>
    <m/>
    <m/>
    <m/>
    <m/>
  </r>
  <r>
    <n v="326349"/>
    <m/>
    <m/>
    <s v="A"/>
    <n v="9100934709"/>
    <s v="OIST-EXT MT URB PDE X146221 AFOGAD INGAZ"/>
    <s v="7.1.1.6"/>
    <s v="Extensão de Rede"/>
    <x v="0"/>
    <s v="Extensão de Rede - Cliente MT"/>
    <s v="AFOGADOS DA INGAZEIR"/>
    <x v="0"/>
    <n v="4242"/>
    <n v="1"/>
    <n v="0.01"/>
    <n v="0"/>
    <d v="2019-11-22T00:00:00"/>
    <d v="2019-11-29T00:00:00"/>
    <d v="2020-01-11T00:00:00"/>
    <d v="2019-11-08T00:00:00"/>
    <d v="2019-11-15T00:00:00"/>
    <s v="Programado"/>
    <s v="LIBEEXEC"/>
    <m/>
    <m/>
    <m/>
    <m/>
    <m/>
    <m/>
    <m/>
    <m/>
    <m/>
    <m/>
  </r>
  <r>
    <n v="326447"/>
    <s v="Obra Prioritaria"/>
    <d v="2019-11-15T00:00:00"/>
    <s v="A"/>
    <n v="9100947679"/>
    <s v="OISG-EXT MT RUR PDE S096088 BELEM S FRAN"/>
    <s v="7.1.2.6"/>
    <s v="Extensão de Rede"/>
    <x v="0"/>
    <s v="Extensão de Rede - Cliente MT"/>
    <s v="BELEM DE SAO FRANCIS"/>
    <x v="1"/>
    <n v="60938"/>
    <n v="13"/>
    <n v="1.4"/>
    <n v="0"/>
    <d v="2019-11-22T00:00:00"/>
    <d v="2019-11-29T00:00:00"/>
    <d v="2020-03-16T00:00:00"/>
    <d v="2019-11-08T00:00:00"/>
    <d v="2019-11-15T00:00:00"/>
    <s v="Programado"/>
    <s v="LIBEEXEC"/>
    <m/>
    <m/>
    <m/>
    <m/>
    <m/>
    <m/>
    <m/>
    <m/>
    <m/>
    <m/>
  </r>
  <r>
    <n v="327995"/>
    <m/>
    <m/>
    <s v="A"/>
    <n v="9100964263"/>
    <s v="OIST-EXT BT R INDIV X044523 MIRANDIBA"/>
    <s v="7.1.2.6"/>
    <s v="Extensão de Rede"/>
    <x v="0"/>
    <s v="Ext RD Nova Ligação Rural-BT Individual"/>
    <s v="MIRANDIBA"/>
    <x v="0"/>
    <n v="4932"/>
    <n v="1"/>
    <n v="0"/>
    <n v="0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7997"/>
    <m/>
    <m/>
    <s v="A"/>
    <n v="9100976156"/>
    <s v="OIST - EXT RD BT RUR INDIV X171623 SJE"/>
    <s v="7.1.2.6"/>
    <s v="Extensão de Rede"/>
    <x v="0"/>
    <s v="Ext RD Nova Ligação Rural-BT Individual"/>
    <s v="SAO JOSE DO EGITO"/>
    <x v="0"/>
    <n v="11828"/>
    <n v="4"/>
    <n v="0.53"/>
    <n v="0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16877"/>
    <m/>
    <m/>
    <s v="A"/>
    <n v="9100832815"/>
    <s v="OIST - EXT RD BT RUR INDIV X069469 IGI"/>
    <s v="7.1.2.6"/>
    <s v="Extensão de Rede"/>
    <x v="0"/>
    <s v="Ext RD Nova Ligação Rural-BT Individual"/>
    <s v="IGUARACI"/>
    <x v="0"/>
    <n v="12307"/>
    <n v="3"/>
    <n v="0.32"/>
    <n v="0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8817"/>
    <m/>
    <m/>
    <s v="E"/>
    <n v="9100983649"/>
    <s v="OISG-EXT BT R INDIV S110517 CABROBO"/>
    <m/>
    <m/>
    <x v="1"/>
    <s v="Ext RD Nova Ligação Urbano-BT Individual"/>
    <s v="CABROBO"/>
    <x v="1"/>
    <n v="9244"/>
    <n v="2"/>
    <n v="0"/>
    <n v="0.02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8873"/>
    <m/>
    <m/>
    <s v="E"/>
    <n v="9100989206"/>
    <s v="OISG-EXT BT R INDIV M243599 SALGUEIRO"/>
    <m/>
    <m/>
    <x v="1"/>
    <s v="Ext RD Nova Ligação Rural-BT Individual"/>
    <s v="SERRITA"/>
    <x v="1"/>
    <n v="8781"/>
    <n v="6"/>
    <n v="0"/>
    <n v="0.31"/>
    <d v="2019-11-22T00:00:00"/>
    <d v="2019-12-29T00:00:00"/>
    <d v="2019-12-12T00:00:00"/>
    <d v="2019-11-22T00:00:00"/>
    <d v="2019-12-29T00:00:00"/>
    <s v="Programado"/>
    <s v="APTECEMP"/>
    <m/>
    <m/>
    <m/>
    <m/>
    <m/>
    <m/>
    <m/>
    <m/>
    <m/>
    <m/>
  </r>
  <r>
    <n v="328874"/>
    <m/>
    <m/>
    <s v="E"/>
    <n v="9101001651"/>
    <s v="OISG-EXT BT R INDIV X155090 VERDEJANTE"/>
    <m/>
    <m/>
    <x v="1"/>
    <s v="Ext RD Nova Ligação Rural-BT Individual"/>
    <s v="VERDEJANTE"/>
    <x v="1"/>
    <n v="10146"/>
    <n v="3"/>
    <n v="0.26"/>
    <n v="0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8891"/>
    <m/>
    <m/>
    <s v="E"/>
    <n v="9100997675"/>
    <s v="OISG-EXT BT U INDIV C58495 TACARATU"/>
    <m/>
    <m/>
    <x v="1"/>
    <s v="Ext RD Nova Ligação Rural-BT Individual"/>
    <s v="TACARATU"/>
    <x v="1"/>
    <n v="41350"/>
    <n v="11"/>
    <n v="0.35"/>
    <n v="0.13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8905"/>
    <m/>
    <m/>
    <s v="E"/>
    <n v="9100995147"/>
    <s v="OIST - EXT RD BT RUR INDIV X139520 BJO"/>
    <m/>
    <m/>
    <x v="1"/>
    <s v="Ext RD Nova Ligação Rural-BT Individual"/>
    <s v="BREJINHO"/>
    <x v="0"/>
    <n v="1892"/>
    <n v="1"/>
    <n v="0"/>
    <n v="0.04"/>
    <d v="2019-11-22T00:00:00"/>
    <d v="2019-12-29T00:00:00"/>
    <d v="2019-12-12T00:00:00"/>
    <d v="2019-11-22T00:00:00"/>
    <d v="2019-12-29T00:00:00"/>
    <s v="Programado"/>
    <s v="APTECEMP"/>
    <m/>
    <m/>
    <m/>
    <m/>
    <m/>
    <m/>
    <m/>
    <m/>
    <m/>
    <m/>
  </r>
  <r>
    <n v="328908"/>
    <m/>
    <m/>
    <s v="E"/>
    <n v="9100993654"/>
    <s v="OISG-EXT BT R INDIV M334826 CARNAUB PENH"/>
    <m/>
    <m/>
    <x v="1"/>
    <s v="Ext RD Nova Ligação Rural-BT Individual"/>
    <s v="CARNAUBEIRA DA PENHA"/>
    <x v="1"/>
    <n v="16360"/>
    <n v="4"/>
    <n v="0.31"/>
    <n v="0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9168"/>
    <m/>
    <m/>
    <s v="E"/>
    <n v="9100880594"/>
    <s v="OIST - EXT RD BT RUR INDIV S118852 QXB"/>
    <m/>
    <m/>
    <x v="1"/>
    <s v="Ext RD Nova Ligação Rural-BT Individual"/>
    <s v="QUIXABA"/>
    <x v="0"/>
    <n v="26161"/>
    <n v="12"/>
    <n v="0.57999999999999996"/>
    <n v="0.33"/>
    <d v="2019-11-22T00:00:00"/>
    <d v="2019-12-29T00:00:00"/>
    <d v="2020-02-07T00:00:00"/>
    <d v="2019-11-22T00:00:00"/>
    <d v="2019-12-29T00:00:00"/>
    <s v="Programado"/>
    <s v="APTECEMP"/>
    <m/>
    <m/>
    <m/>
    <m/>
    <m/>
    <m/>
    <m/>
    <m/>
    <m/>
    <m/>
  </r>
  <r>
    <n v="328515"/>
    <m/>
    <m/>
    <s v="A"/>
    <n v="9100985157"/>
    <s v="OIST-EXT BT R INDIV G08083 CUSTODIA"/>
    <s v="7.1.2.6"/>
    <s v="Extensão de Rede"/>
    <x v="0"/>
    <s v="Ext RD Nova Ligação Rural-BT Individual"/>
    <s v="CUSTODIA"/>
    <x v="0"/>
    <n v="2249"/>
    <n v="1"/>
    <n v="0"/>
    <n v="0.12"/>
    <d v="2019-11-15T00:00:00"/>
    <d v="2019-11-22T00:00:00"/>
    <d v="2019-11-30T00:00:00"/>
    <d v="2019-11-15T00:00:00"/>
    <d v="2019-11-22T00:00:00"/>
    <s v="Programado"/>
    <s v="OBRAEXEC"/>
    <m/>
    <m/>
    <m/>
    <m/>
    <m/>
    <m/>
    <m/>
    <m/>
    <m/>
    <m/>
  </r>
  <r>
    <n v="328518"/>
    <m/>
    <m/>
    <s v="A"/>
    <n v="9100988168"/>
    <s v="OIST-EXT BT R INDIV X143255 S O J BELMON"/>
    <s v="7.1.2.6"/>
    <s v="Extensão de Rede"/>
    <x v="0"/>
    <s v="Ext RD Nova Ligação Rural-BT Individual"/>
    <s v="SAO JOSE DO BELMONTE"/>
    <x v="0"/>
    <n v="4860"/>
    <n v="3"/>
    <n v="0"/>
    <n v="0.16"/>
    <d v="2019-11-15T00:00:00"/>
    <d v="2019-11-22T00:00:00"/>
    <d v="2019-11-30T00:00:00"/>
    <n v="43784"/>
    <d v="2019-11-22T00:00:00"/>
    <s v="Programado"/>
    <s v="OBRAEXEC"/>
    <m/>
    <m/>
    <m/>
    <m/>
    <m/>
    <m/>
    <m/>
    <m/>
    <m/>
    <m/>
  </r>
  <r>
    <n v="328522"/>
    <m/>
    <m/>
    <s v="A"/>
    <n v="9100991648"/>
    <s v="OIST - EXT RD BT RUR INDIV S027623 ITM"/>
    <s v="7.1.2.6"/>
    <s v="Extensão de Rede"/>
    <x v="0"/>
    <s v="Ext RD Nova Ligação Rural-BT Individual"/>
    <s v="ITAPETIM"/>
    <x v="0"/>
    <n v="4771"/>
    <n v="2"/>
    <n v="0"/>
    <n v="0.11"/>
    <d v="2019-11-15T00:00:00"/>
    <d v="2019-11-22T00:00:00"/>
    <d v="2019-11-30T00:00:00"/>
    <n v="43784"/>
    <d v="2019-11-22T00:00:00"/>
    <s v="Programado"/>
    <s v="OBRAEXEC"/>
    <m/>
    <m/>
    <m/>
    <m/>
    <m/>
    <m/>
    <m/>
    <m/>
    <m/>
    <m/>
  </r>
  <r>
    <n v="328526"/>
    <m/>
    <m/>
    <s v="A"/>
    <n v="9100985158"/>
    <s v="OIST-EXT BT R INDIV M260229 CUSTODIA"/>
    <s v="7.1.2.6"/>
    <s v="Extensão de Rede"/>
    <x v="0"/>
    <s v="Ext RD Nova Ligação Rural-BT Individual"/>
    <s v="CUSTODIA"/>
    <x v="0"/>
    <n v="3167"/>
    <n v="2"/>
    <n v="0"/>
    <n v="0.08"/>
    <d v="2019-11-15T00:00:00"/>
    <d v="2019-11-22T00:00:00"/>
    <d v="2019-11-30T00:00:00"/>
    <n v="43784"/>
    <d v="2019-11-22T00:00:00"/>
    <s v="Programado"/>
    <s v="OBRAEXEC"/>
    <m/>
    <m/>
    <m/>
    <m/>
    <m/>
    <m/>
    <m/>
    <m/>
    <m/>
    <m/>
  </r>
  <r>
    <n v="328717"/>
    <m/>
    <m/>
    <s v="A"/>
    <n v="9101002152"/>
    <s v="OIST-EXT BT U INDIV X153597 SERRA TALHAD"/>
    <s v="7.1.1.6"/>
    <s v="Extensão de Rede"/>
    <x v="0"/>
    <s v="Ext RD Nova Ligação Urbano-BT Individual"/>
    <s v="SERRA TALHADA"/>
    <x v="0"/>
    <n v="3353"/>
    <n v="2"/>
    <n v="0"/>
    <n v="7.0000000000000007E-2"/>
    <d v="2019-11-15T00:00:00"/>
    <d v="2019-11-22T00:00:00"/>
    <d v="2019-11-30T00:00:00"/>
    <n v="43784"/>
    <d v="2019-11-22T00:00:00"/>
    <s v="Programado"/>
    <s v="OBRAEXEC"/>
    <m/>
    <m/>
    <m/>
    <m/>
    <m/>
    <m/>
    <m/>
    <m/>
    <m/>
    <m/>
  </r>
  <r>
    <n v="328551"/>
    <m/>
    <m/>
    <s v="A"/>
    <n v="9100993164"/>
    <s v="OIST-EXT BT R INDIV S119379 QUIXABA"/>
    <s v="7.1.2.6"/>
    <s v="Extensão de Rede"/>
    <x v="0"/>
    <s v="Ext RD Nova Ligação Urbano-BT Individual"/>
    <s v="QUIXABA"/>
    <x v="0"/>
    <n v="3657"/>
    <n v="3"/>
    <n v="0"/>
    <n v="0.1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557"/>
    <m/>
    <m/>
    <s v="A"/>
    <n v="9100993165"/>
    <s v="OISG-EXT BT U INDIV X083162 JATOBA"/>
    <s v="7.1.1.6"/>
    <s v="Extensão de Rede"/>
    <x v="0"/>
    <s v="Ext RD Nova Ligação Urbano-BT Individual"/>
    <s v="JATOBA"/>
    <x v="1"/>
    <n v="6952"/>
    <n v="4"/>
    <n v="0"/>
    <n v="0.16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577"/>
    <m/>
    <m/>
    <s v="A"/>
    <n v="9101003150"/>
    <s v="OIST-EXT BT R INDIV X143837 SANTA TEREZI"/>
    <s v="7.1.2.6"/>
    <s v="Extensão de Rede"/>
    <x v="0"/>
    <s v="Ext RD Nova Ligação Rural-BT Individual"/>
    <s v="SANTA TEREZINHA"/>
    <x v="0"/>
    <n v="1683"/>
    <n v="1"/>
    <n v="0"/>
    <n v="0.04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584"/>
    <m/>
    <m/>
    <s v="A"/>
    <n v="9100995139"/>
    <s v="OIST-EXT BT R INDIV G01711 AFOGAD INGAZ"/>
    <s v="7.1.2.6"/>
    <s v="Extensão de Rede"/>
    <x v="0"/>
    <s v="Ext RD Nova Ligação Rural-BT Individual"/>
    <s v="AFOGADOS DA INGAZEIR"/>
    <x v="0"/>
    <n v="5380"/>
    <n v="3"/>
    <n v="0"/>
    <n v="0.17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586"/>
    <m/>
    <m/>
    <s v="A"/>
    <n v="9100984149"/>
    <s v="OIST-EXT BT R INDIV X166163 CUSTODIA"/>
    <s v="7.1.2.6"/>
    <s v="Extensão de Rede"/>
    <x v="0"/>
    <s v="Ext RD Nova Ligação Rural-BT Individual"/>
    <s v="CUSTODIA"/>
    <x v="0"/>
    <n v="5579"/>
    <n v="3"/>
    <n v="0"/>
    <n v="0.16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109293"/>
    <m/>
    <m/>
    <s v="A"/>
    <n v="9001033163"/>
    <s v="ONST-EXT ST SERRINHA-SERRA TALHADA"/>
    <s v="7.1.4.6"/>
    <s v="Extensão de Rede"/>
    <x v="2"/>
    <s v="Ext RD Nova Ligação Rural-BT Individual"/>
    <s v="SERRA TALHADA"/>
    <x v="0"/>
    <n v="0"/>
    <n v="7"/>
    <n v="0.2"/>
    <n v="0.25"/>
    <d v="2019-11-22T00:00:00"/>
    <d v="2019-11-29T00:00:00"/>
    <m/>
    <m/>
    <d v="2020-01-22T00:00:00"/>
    <s v="Programado"/>
    <s v="OBRAEXEC"/>
    <m/>
    <m/>
    <m/>
    <m/>
    <m/>
    <m/>
    <m/>
    <s v="ERRO DE PROJETO - INVIABILIDADE TECNICA"/>
    <s v="SELECIONAR MATERIAL"/>
    <s v="FALTA DE ARQUIVO DO PROJETO"/>
  </r>
  <r>
    <n v="238646"/>
    <m/>
    <m/>
    <s v="A"/>
    <n v="9100881479"/>
    <s v="ONST-EXT-FAZ PASSAGEM-TERRA NOVA"/>
    <s v="7.1.4.6"/>
    <s v="Extensão de Rede"/>
    <x v="2"/>
    <s v="Ext RD Nova Ligação Rural-BT Individual"/>
    <s v="TERRA NOVA"/>
    <x v="1"/>
    <n v="6470"/>
    <n v="2"/>
    <n v="0"/>
    <n v="0"/>
    <d v="2019-11-01T00:00:00"/>
    <d v="2019-11-08T00:00:00"/>
    <d v="2019-11-01T00:00:00"/>
    <n v="43358"/>
    <d v="2018-09-30T00:00:00"/>
    <s v="Interrompido"/>
    <s v="NINTERRP"/>
    <m/>
    <s v="OBRA REPROGRAMADA"/>
    <m/>
    <m/>
    <m/>
    <m/>
    <s v="REFERENCIAL"/>
    <s v="IMPEDIMENTO DA POPULACAO LOCAL"/>
    <s v="SELECIONAR MATERIAL"/>
    <s v="SOLICITANTE NÃO AUTORIZOU ACESSO AO LOCAL DA OBRA. EVIDÃNCIAS ANEXADAS NA AGENDA DA NOTA."/>
  </r>
  <r>
    <n v="276301"/>
    <m/>
    <m/>
    <s v="A"/>
    <n v="9100673792"/>
    <s v="UTD-SRT-EXT-ST POSSE-SAO J BELMONTE"/>
    <s v="7.1.2.6"/>
    <s v="Extensão de Rede"/>
    <x v="0"/>
    <s v="Ext RD Nova Ligação Rural-BT Individual"/>
    <s v="SAO JOSE DO BELMONTE"/>
    <x v="0"/>
    <n v="397474"/>
    <n v="56"/>
    <n v="5.29"/>
    <n v="0.2"/>
    <d v="2019-11-22T00:00:00"/>
    <d v="2019-11-29T00:00:00"/>
    <d v="2019-04-08T00:00:00"/>
    <n v="42926"/>
    <d v="2017-08-01T00:00:00"/>
    <s v="Programado"/>
    <s v="OBRAEXEC"/>
    <m/>
    <s v="OBRA REPROGRAMADA"/>
    <m/>
    <m/>
    <m/>
    <m/>
    <m/>
    <m/>
    <m/>
    <m/>
  </r>
  <r>
    <n v="282641"/>
    <m/>
    <m/>
    <s v="A"/>
    <n v="9100698256"/>
    <s v="UTD-SGR-EXT-FZ MILAGRE-CABROBO"/>
    <s v="7.1.2.6"/>
    <s v="Extensão de Rede"/>
    <x v="0"/>
    <s v="Ext RD Nova Ligação Rural-BT Individual"/>
    <s v="CABROBO"/>
    <x v="1"/>
    <n v="68741"/>
    <n v="12"/>
    <n v="1.53"/>
    <n v="0"/>
    <d v="2019-11-22T00:00:00"/>
    <d v="2019-11-29T00:00:00"/>
    <d v="2019-03-24T00:00:00"/>
    <n v="43049"/>
    <d v="2017-12-01T00:00:00"/>
    <s v="Interrompido"/>
    <s v="NINTERRP"/>
    <m/>
    <m/>
    <m/>
    <m/>
    <m/>
    <m/>
    <m/>
    <s v="CLIENTE IMPEDIU REALIZACAO"/>
    <s v="SELECIONAR MATERIAL"/>
    <s v="CLIENTE NÃO DEIXA A EQUIPE EXECUTAR A OBRA,POR CAUSA DA DEMORA E TAMBÃM SE RECUSA A ASSINAR O TERMO DE DESISTÃNCIA DA OBRA."/>
  </r>
  <r>
    <n v="291244"/>
    <m/>
    <m/>
    <s v="A"/>
    <n v="9100745704"/>
    <s v="OIST - EXT. RD BT RUR INDIV. M275426 TAB"/>
    <s v="7.1.2.6"/>
    <s v="Extensão de Rede"/>
    <x v="0"/>
    <s v="Ext RD Nova Ligação Rural-BT Individual"/>
    <s v="TABIRA"/>
    <x v="0"/>
    <n v="34943"/>
    <n v="7"/>
    <n v="0.62"/>
    <n v="0"/>
    <d v="2019-11-22T00:00:00"/>
    <d v="2019-11-29T00:00:00"/>
    <d v="2019-04-03T00:00:00"/>
    <n v="43175"/>
    <d v="2018-03-17T00:00:00"/>
    <s v="Interrompido"/>
    <s v="NINTERRP"/>
    <m/>
    <s v="OBRA REPROGRAMADA"/>
    <m/>
    <n v="-37.426906000000002"/>
    <n v="-7.5846340999999997"/>
    <m/>
    <s v="REFERENCIAL ENGENHARIA LTDA"/>
    <s v="SEM MATERIAL"/>
    <s v="PLACA CONC ESTAI 400 F22 (3324021)"/>
    <s v="NÃO EXISTE ESTOQUE EM 13/05/2019 DETSE CODIGO COMO TAMBÃM DO BLOCO DE CONCRETO"/>
  </r>
  <r>
    <n v="295536"/>
    <m/>
    <m/>
    <s v="A"/>
    <n v="9100762309"/>
    <s v="OIST - EXT. RD BT RUR INDIV. X089329 BTA"/>
    <s v="7.1.2.6"/>
    <s v="Extensão de Rede"/>
    <x v="0"/>
    <s v="Ext RD Nova Ligação Rural-BT Individual"/>
    <s v="BETANIA"/>
    <x v="0"/>
    <n v="366253"/>
    <n v="81"/>
    <n v="4.3"/>
    <n v="0.26"/>
    <d v="2019-11-22T00:00:00"/>
    <d v="2019-11-29T00:00:00"/>
    <d v="2019-03-23T00:00:00"/>
    <n v="43290"/>
    <d v="2018-07-28T00:00:00"/>
    <s v="Programado"/>
    <s v="LIBEEXEC"/>
    <m/>
    <s v="OBRA REPROGRAMADA"/>
    <m/>
    <n v="-37.792700500000002"/>
    <n v="-8.3421594999999993"/>
    <m/>
    <s v="REFERENCIAL ENGENHARIA LTDA"/>
    <m/>
    <m/>
    <m/>
  </r>
  <r>
    <n v="315327"/>
    <m/>
    <m/>
    <s v="A"/>
    <n v="9100882671"/>
    <s v="OIST - EXT RD BT URB INDIV S067500 TAB"/>
    <s v="7.1.1.6"/>
    <s v="Extensão de Rede"/>
    <x v="0"/>
    <s v="Ext RD Nova Ligação Urbano-BT Individual"/>
    <s v="TABIRA"/>
    <x v="0"/>
    <n v="3577"/>
    <n v="3"/>
    <n v="0"/>
    <n v="0.14000000000000001"/>
    <d v="2019-11-01T00:00:00"/>
    <d v="2019-11-08T00:00:00"/>
    <d v="2019-03-22T00:00:00"/>
    <n v="43534"/>
    <d v="2019-03-12T00:00:00"/>
    <s v="Interrompido"/>
    <s v="NINTERRP"/>
    <m/>
    <s v="OBRA REPROGRAMADA"/>
    <m/>
    <n v="-37.534683700000002"/>
    <n v="-7.5956599000000002"/>
    <m/>
    <m/>
    <s v="IMPEDIMENTO DA POPULACAO LOCAL"/>
    <s v="SELECIONAR MATERIAL"/>
    <s v="ProprietÃ¡rio do terreno onde seria implantado os postes nÃ£o permitiu o acesso ao local projetado. Aguardando novo traÃ§ado"/>
  </r>
  <r>
    <n v="315331"/>
    <m/>
    <m/>
    <s v="A"/>
    <n v="9100885799"/>
    <s v="OIST-EXT BT R INDIV S160344 SERRA TALHAD"/>
    <s v="7.1.1.6"/>
    <s v="Extensão de Rede"/>
    <x v="0"/>
    <s v="Substituição de Rede AT"/>
    <s v="SERRA TALHADA"/>
    <x v="0"/>
    <n v="37973"/>
    <n v="10"/>
    <n v="0"/>
    <n v="0"/>
    <d v="2019-11-22T00:00:00"/>
    <d v="2019-11-29T00:00:00"/>
    <m/>
    <n v="43515"/>
    <d v="2019-03-21T00:00:00"/>
    <s v="Programado"/>
    <s v="LIBEEXEC"/>
    <m/>
    <s v="OBRA REPROGRAMADA"/>
    <s v="X"/>
    <n v="-37.840958299999997"/>
    <n v="-7.8016755"/>
    <m/>
    <m/>
    <s v="ERRO DE PROJETO - INVIABILIDADE TECNICA"/>
    <s v="SELECIONAR MATERIAL"/>
    <s v="PROJETO NÃO DISPONIBILIZADO NO PORTAL BRNEO"/>
  </r>
  <r>
    <n v="316231"/>
    <m/>
    <m/>
    <s v="A"/>
    <n v="9100852677"/>
    <s v="OIST - EXT RD BT RUR INDIV X129362 CTA"/>
    <s v="7.1.2.6"/>
    <s v="Extensão de Rede"/>
    <x v="0"/>
    <s v="Ext RD Nova Ligação Rural-BT Individual"/>
    <s v="CUSTODIA"/>
    <x v="0"/>
    <n v="15963"/>
    <n v="4"/>
    <n v="0"/>
    <n v="0"/>
    <d v="2019-11-01T00:00:00"/>
    <d v="2019-11-08T00:00:00"/>
    <d v="2019-06-16T00:00:00"/>
    <n v="43580"/>
    <d v="2019-04-29T00:00:00"/>
    <s v="Interrompido"/>
    <s v="NINTERRP"/>
    <m/>
    <s v="OBRA REPROGRAMADA"/>
    <s v="X"/>
    <n v="-37.6759518"/>
    <n v="-7.9858580000000003"/>
    <m/>
    <m/>
    <s v="RELEVO IRREGULAR"/>
    <s v="SELECIONAR MATERIAL"/>
    <s v="A maior profundidade conseguida foi de 70 cm para que os postes de fibra. Para levar de concreto carregando manualmente a distÃ¢ncia e maior que 01 Km."/>
  </r>
  <r>
    <n v="317111"/>
    <m/>
    <m/>
    <s v="A"/>
    <n v="9100891214"/>
    <s v="OIST - EXT RD BT RUR INDIV M237386 SRT"/>
    <s v="7.1.2.6"/>
    <s v="Extensão de Rede"/>
    <x v="0"/>
    <s v="Ext RD Nova Ligação Rural-BT Individual"/>
    <s v="SERRA TALHADA"/>
    <x v="0"/>
    <n v="5317"/>
    <n v="2"/>
    <n v="0.21"/>
    <n v="0"/>
    <d v="2019-11-22T00:00:00"/>
    <d v="2019-11-29T00:00:00"/>
    <d v="2019-06-24T00:00:00"/>
    <n v="43588"/>
    <d v="2019-05-03T00:00:00"/>
    <s v="Programado"/>
    <s v="OBRAEXEC"/>
    <m/>
    <s v="OBRA REPROGRAMADA"/>
    <m/>
    <n v="-38.2424587"/>
    <n v="-8.1214133000000004"/>
    <m/>
    <m/>
    <s v="CADASTRO DIFERENTE DO CAMPO"/>
    <s v="SELECIONAR MATERIAL"/>
    <s v="Local atendido por outra obra. Nota sera cancelada."/>
  </r>
  <r>
    <n v="319670"/>
    <m/>
    <m/>
    <s v="A"/>
    <n v="9100889803"/>
    <s v="OIST-DESL REDE X064008 TABIRA"/>
    <s v="7.1.2.6"/>
    <s v="Extensão de Rede"/>
    <x v="0"/>
    <s v="Relocação / Deslocamento Rede"/>
    <s v="TABIRA"/>
    <x v="0"/>
    <n v="8357"/>
    <n v="3"/>
    <n v="0"/>
    <n v="0"/>
    <d v="2019-11-01T00:00:00"/>
    <d v="2019-11-08T00:00:00"/>
    <m/>
    <n v="43685"/>
    <d v="2019-08-09T00:00:00"/>
    <s v="Programado"/>
    <s v="LIBEEXEC"/>
    <m/>
    <s v="OBRA REPROGRAMADA"/>
    <s v="X"/>
    <n v="-37.533019500000002"/>
    <n v="-7.5958044999999998"/>
    <m/>
    <m/>
    <m/>
    <m/>
    <m/>
  </r>
  <r>
    <n v="319855"/>
    <m/>
    <m/>
    <s v="A"/>
    <n v="9100867003"/>
    <s v="OIST INST. RELIG S082802"/>
    <s v="1.2.2.2.6"/>
    <s v="Plano de Obras"/>
    <x v="3"/>
    <s v="Substituição de Rede BT"/>
    <s v="SERRA TALHADA"/>
    <x v="0"/>
    <n v="3565"/>
    <n v="0"/>
    <n v="0"/>
    <n v="0"/>
    <d v="2019-11-28T00:00:00"/>
    <d v="2019-11-30T00:00:00"/>
    <m/>
    <n v="43797"/>
    <d v="2019-11-30T00:00:00"/>
    <s v="Programado"/>
    <s v="LIBEEXEC"/>
    <m/>
    <m/>
    <m/>
    <m/>
    <m/>
    <m/>
    <m/>
    <m/>
    <m/>
    <m/>
  </r>
  <r>
    <n v="322484"/>
    <m/>
    <m/>
    <s v="A"/>
    <n v="9100885471"/>
    <s v="OIST-EXT BT R INDIV M238130 BETANIA"/>
    <s v="7.1.2.6"/>
    <s v="Extensão de Rede"/>
    <x v="0"/>
    <s v="Ext RD Nova Ligação Urbano-BT Individual"/>
    <s v="BETANIA"/>
    <x v="0"/>
    <n v="5400"/>
    <n v="3"/>
    <n v="0"/>
    <n v="0.14000000000000001"/>
    <d v="2019-11-01T00:00:00"/>
    <d v="2019-11-08T00:00:00"/>
    <d v="2019-10-22T00:00:00"/>
    <n v="43658"/>
    <d v="2019-07-12T00:00:00"/>
    <s v="Interrompido"/>
    <s v="NINTERRP"/>
    <m/>
    <s v="OBRA REPROGRAMADA"/>
    <m/>
    <n v="-38.445866000000002"/>
    <n v="-8.1353831000000003"/>
    <m/>
    <m/>
    <s v="IMPEDIMENTO DA POPULACAO LOCAL"/>
    <s v="SELECIONAR MATERIAL"/>
    <s v="O projeto SAP 322484 nÃ£o tem como ser executado pois como evidenciado os postes foram projetados dentro dos lotes e o dono dos mesmos nÃ£o autorizou a execuÃ§Ã£o, peÃ§o a interrupÃ§Ã£o do projeto e que o projetista realize uma nova visita."/>
  </r>
  <r>
    <n v="323274"/>
    <m/>
    <m/>
    <s v="A"/>
    <n v="9100900157"/>
    <s v="OIST-EXT BT R INDIV X24776 SANTA TEREZI"/>
    <s v="7.1.2.6"/>
    <s v="Extensão de Rede"/>
    <x v="0"/>
    <s v="Ext RD Nova Ligação Rural-BT Individual"/>
    <s v="SANTA TEREZINHA"/>
    <x v="0"/>
    <n v="8249"/>
    <n v="7"/>
    <n v="0"/>
    <n v="0.41"/>
    <d v="2019-11-01T00:00:00"/>
    <d v="2019-11-08T00:00:00"/>
    <d v="2019-10-22T00:00:00"/>
    <n v="43678"/>
    <d v="2019-08-04T00:00:00"/>
    <s v="Interrompido"/>
    <s v="NINTERRP"/>
    <m/>
    <s v="OBRA REPROGRAMADA"/>
    <m/>
    <n v="-37.447425799999998"/>
    <n v="-7.3564267000000001"/>
    <m/>
    <m/>
    <s v="SEM MATERIAL"/>
    <s v="CABO AS AL 1KV 1X25 RC + 1X25 NI (2230050)"/>
    <s v="O saldo de cabo disponÃ­vel na MB52 trata-se de pontas de cabo nos impossibilitando de executar a obra, conforme estÃ¡ sendo tratado UTD e ProgramaÃ§Ã£o."/>
  </r>
  <r>
    <n v="324271"/>
    <m/>
    <m/>
    <s v="A"/>
    <n v="9100911632"/>
    <s v="OISG-EXT BT U INDIV X121421 CABROBO"/>
    <s v="7.1.1.6"/>
    <s v="Extensão de Rede"/>
    <x v="0"/>
    <s v="Ext RD Nova Ligação Urbano-BT Individual"/>
    <s v="CABROBO"/>
    <x v="1"/>
    <n v="2389"/>
    <n v="2"/>
    <n v="0"/>
    <n v="7.0000000000000007E-2"/>
    <d v="2019-11-08T00:00:00"/>
    <d v="2019-11-15T00:00:00"/>
    <d v="2019-10-17T00:00:00"/>
    <n v="43694"/>
    <d v="2019-08-18T00:00:00"/>
    <s v="Interrompido"/>
    <s v="NINTERRP"/>
    <m/>
    <s v="OBRA REPROGRAMADA"/>
    <m/>
    <n v="-39.323799700000002"/>
    <n v="-8.5103428999999995"/>
    <m/>
    <m/>
    <s v="IMPEDIMENTO DA POPULACAO LOCAL"/>
    <s v="SELECIONAR MATERIAL"/>
    <m/>
  </r>
  <r>
    <n v="324414"/>
    <m/>
    <m/>
    <s v="A"/>
    <n v="9100917638"/>
    <s v="OIST-EXT BT R INDIV S144920 CARNAIBA"/>
    <s v="7.1.2.6"/>
    <s v="Extensão de Rede"/>
    <x v="0"/>
    <s v="Ext RD Nova Ligação Urbano-BT Individual"/>
    <s v="CARNAIBA"/>
    <x v="0"/>
    <n v="11121"/>
    <n v="5"/>
    <n v="0.39"/>
    <n v="0.04"/>
    <d v="2019-11-01T00:00:00"/>
    <d v="2019-11-08T00:00:00"/>
    <d v="2019-12-27T00:00:00"/>
    <n v="43685"/>
    <d v="2019-08-13T00:00:00"/>
    <s v="Interrompido"/>
    <s v="NINTERRP"/>
    <m/>
    <s v="OBRA REPROGRAMADA"/>
    <s v="X"/>
    <n v="-37.765961599999997"/>
    <n v="-7.8385750999999999"/>
    <m/>
    <m/>
    <m/>
    <m/>
    <m/>
  </r>
  <r>
    <n v="327114"/>
    <m/>
    <m/>
    <s v="A"/>
    <n v="9100940772"/>
    <s v="OISG ENCAPS D08747 CENTRO FRT01C4"/>
    <s v="16.5.6"/>
    <s v="Blindagem de Rede"/>
    <x v="4"/>
    <s v="Substituição de Rede AT"/>
    <s v="FLORESTA"/>
    <x v="1"/>
    <n v="431"/>
    <n v="1"/>
    <n v="0"/>
    <n v="0"/>
    <d v="2019-11-01T00:00:00"/>
    <d v="2019-11-30T00:00:00"/>
    <m/>
    <n v="43739"/>
    <d v="2019-10-31T00:00:00"/>
    <s v="Programado"/>
    <s v="LIBEEXEC"/>
    <m/>
    <s v="OBRA REPROGRAMADA"/>
    <m/>
    <m/>
    <m/>
    <m/>
    <m/>
    <m/>
    <m/>
    <m/>
  </r>
  <r>
    <n v="327178"/>
    <m/>
    <m/>
    <s v="A"/>
    <n v="9100939951"/>
    <s v="OISG ENC C06141 N PETROL ITP01Y1"/>
    <s v="16.5.6"/>
    <s v="Blindagem de Rede"/>
    <x v="4"/>
    <s v="Substituição de Rede AT"/>
    <s v="PETROLANDIA"/>
    <x v="1"/>
    <n v="431"/>
    <n v="1"/>
    <n v="0"/>
    <n v="0"/>
    <d v="2019-11-01T00:00:00"/>
    <d v="2019-11-30T00:00:00"/>
    <m/>
    <n v="43739"/>
    <d v="2019-10-31T00:00:00"/>
    <s v="Programado"/>
    <s v="LIBEEXEC"/>
    <m/>
    <s v="OBRA REPROGRAMADA"/>
    <m/>
    <m/>
    <m/>
    <m/>
    <m/>
    <m/>
    <m/>
    <m/>
  </r>
  <r>
    <n v="327207"/>
    <m/>
    <m/>
    <s v="A"/>
    <n v="9100939979"/>
    <s v="OISG ENC A09838 CABROBO CBB01C8"/>
    <s v="16.5.6"/>
    <s v="Blindagem de Rede"/>
    <x v="4"/>
    <s v="Substituição de Rede AT"/>
    <s v="CABROBO"/>
    <x v="1"/>
    <n v="431"/>
    <n v="1"/>
    <n v="0"/>
    <n v="0"/>
    <d v="2019-11-01T00:00:00"/>
    <d v="2019-11-30T00:00:00"/>
    <m/>
    <n v="43739"/>
    <d v="2019-10-31T00:00:00"/>
    <s v="Programado"/>
    <s v="LIBEEXEC"/>
    <m/>
    <s v="OBRA REPROGRAMADA"/>
    <m/>
    <m/>
    <m/>
    <m/>
    <m/>
    <m/>
    <m/>
    <m/>
  </r>
  <r>
    <n v="326825"/>
    <m/>
    <m/>
    <s v="A"/>
    <n v="9100947698"/>
    <s v="OISG-EXT BT U INDIV S102816 BELEM S FRAN"/>
    <s v="7.1.2.6"/>
    <s v="Extensão de Rede"/>
    <x v="0"/>
    <s v="Ext RD Nova Ligação Urbano-BT Individual"/>
    <s v="BELEM DE SAO FRANCIS"/>
    <x v="1"/>
    <n v="52309"/>
    <n v="6"/>
    <n v="0.67"/>
    <n v="0.41"/>
    <d v="2019-11-22T00:00:00"/>
    <d v="2019-11-29T00:00:00"/>
    <d v="2020-01-06T00:00:00"/>
    <n v="43770"/>
    <d v="2019-11-08T00:00:00"/>
    <s v="Programado"/>
    <s v="LIBEEXEC"/>
    <m/>
    <m/>
    <m/>
    <m/>
    <m/>
    <m/>
    <m/>
    <m/>
    <m/>
    <m/>
  </r>
  <r>
    <n v="326906"/>
    <m/>
    <m/>
    <s v="A"/>
    <n v="9100969131"/>
    <s v="OIST-EXT BT U INDIV C103872 SERRA TALHAD"/>
    <s v="7.1.1.6"/>
    <s v="Extensão de Rede"/>
    <x v="0"/>
    <s v="Ext RD Nova Ligação Urbano-BT Individual"/>
    <s v="SERRA TALHADA"/>
    <x v="0"/>
    <n v="4061"/>
    <n v="2"/>
    <n v="0"/>
    <n v="0.06"/>
    <d v="2019-11-01T00:00:00"/>
    <d v="2019-11-07T00:00:00"/>
    <d v="2019-11-07T00:00:00"/>
    <n v="43770"/>
    <d v="2019-11-07T00:00:00"/>
    <s v="Programado"/>
    <s v="LIBEEXEC"/>
    <m/>
    <m/>
    <m/>
    <m/>
    <m/>
    <m/>
    <m/>
    <m/>
    <m/>
    <m/>
  </r>
  <r>
    <n v="326967"/>
    <m/>
    <m/>
    <s v="A"/>
    <n v="9100961132"/>
    <s v="OIST-EXT BT R INDIV M206738 SERRA TALHAD"/>
    <s v="7.1.2.6"/>
    <s v="Extensão de Rede"/>
    <x v="0"/>
    <s v="Ext RD Nova Ligação Rural-BT Individual"/>
    <s v="SERRA TALHADA"/>
    <x v="0"/>
    <n v="10131"/>
    <n v="4"/>
    <n v="0"/>
    <n v="0.19"/>
    <d v="2019-11-01T00:00:00"/>
    <d v="2019-11-07T00:00:00"/>
    <d v="2019-11-07T00:00:00"/>
    <n v="43770"/>
    <d v="2019-11-07T00:00:00"/>
    <s v="Programado"/>
    <s v="LIBEEXEC"/>
    <m/>
    <m/>
    <m/>
    <m/>
    <m/>
    <m/>
    <m/>
    <m/>
    <m/>
    <m/>
  </r>
  <r>
    <n v="327045"/>
    <m/>
    <m/>
    <s v="A"/>
    <n v="9100964632"/>
    <s v="OIST-EXT BT R INDIV S217887 S O J BELMON"/>
    <s v="7.1.2.6"/>
    <s v="Extensão de Rede"/>
    <x v="0"/>
    <s v="Ext RD Nova Ligação Rural-BT Individual"/>
    <s v="SAO JOSE DO BELMONTE"/>
    <x v="0"/>
    <n v="14488"/>
    <n v="3"/>
    <n v="0.23"/>
    <n v="0"/>
    <d v="2019-11-22T00:00:00"/>
    <d v="2019-11-29T00:00:00"/>
    <d v="2020-01-06T00:00:00"/>
    <n v="43770"/>
    <d v="2019-11-08T00:00:00"/>
    <s v="Programado"/>
    <s v="OBRAEXEC"/>
    <m/>
    <m/>
    <m/>
    <m/>
    <m/>
    <m/>
    <m/>
    <m/>
    <m/>
    <m/>
  </r>
  <r>
    <n v="327047"/>
    <m/>
    <m/>
    <s v="A"/>
    <n v="9100889445"/>
    <s v="OIST - EXT RD BT RUR INDIV G07500 CTA"/>
    <s v="7.1.2.6"/>
    <s v="Extensão de Rede"/>
    <x v="0"/>
    <s v="Ext RD Nova Ligação Rural-BT Individual"/>
    <s v="CUSTODIA"/>
    <x v="0"/>
    <n v="4950"/>
    <n v="2"/>
    <n v="0"/>
    <n v="0.06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052"/>
    <m/>
    <m/>
    <s v="A"/>
    <n v="9100975135"/>
    <s v="OIST-EXT BT R INDIV C14346 CUSTODIA"/>
    <s v="7.1.2.6"/>
    <s v="Extensão de Rede"/>
    <x v="0"/>
    <s v="Ext RD Nova Ligação Rural-BT Individual"/>
    <s v="CUSTODIA"/>
    <x v="0"/>
    <n v="5009"/>
    <n v="3"/>
    <n v="0"/>
    <n v="0.18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054"/>
    <m/>
    <m/>
    <s v="A"/>
    <n v="9100979639"/>
    <s v="OIST-EXT BT R INDIV X146307 BETANIA"/>
    <s v="7.1.2.6"/>
    <s v="Extensão de Rede"/>
    <x v="0"/>
    <s v="Ext RD Nova Ligação Rural-BT Individual"/>
    <s v="BETANIA"/>
    <x v="0"/>
    <n v="3135"/>
    <n v="2"/>
    <n v="0"/>
    <n v="0.09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181"/>
    <m/>
    <m/>
    <s v="A"/>
    <n v="9100975134"/>
    <s v="OIST-EXT BT R INDIV X155914 CUSTODIA"/>
    <s v="7.1.2.6"/>
    <s v="Extensão de Rede"/>
    <x v="0"/>
    <s v="Ext RD Nova Ligação Rural-BT Individual"/>
    <s v="CUSTODIA"/>
    <x v="0"/>
    <n v="6156"/>
    <n v="4"/>
    <n v="0"/>
    <n v="0.18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33"/>
    <m/>
    <m/>
    <s v="A"/>
    <n v="9100978131"/>
    <s v="OISG-EXT BT R INDIV M263550 SALGUEIRO"/>
    <s v="7.1.2.6"/>
    <s v="Extensão de Rede"/>
    <x v="0"/>
    <s v="Ext RD Nova Ligação Rural-BT Individual"/>
    <s v="SALGUEIRO"/>
    <x v="1"/>
    <n v="4339"/>
    <n v="2"/>
    <n v="0"/>
    <n v="0.05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36"/>
    <m/>
    <m/>
    <s v="A"/>
    <n v="9100980130"/>
    <s v="OISG-EXT BT R INDIV X174022 SALGUEIRO"/>
    <s v="7.1.2.6"/>
    <s v="Extensão de Rede"/>
    <x v="0"/>
    <s v="Ext RD Nova Ligação Rural-BT Individual"/>
    <s v="SALGUEIRO"/>
    <x v="1"/>
    <n v="3016"/>
    <n v="2"/>
    <n v="0"/>
    <n v="0.1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37"/>
    <m/>
    <m/>
    <s v="A"/>
    <n v="9100963652"/>
    <s v="OISG-EXT BT R INDIV S227865 FLORESTA"/>
    <s v="7.1.2.6"/>
    <s v="Extensão de Rede"/>
    <x v="0"/>
    <s v="Ext RD Nova Ligação Rural-BT Individual"/>
    <s v="FLORESTA"/>
    <x v="1"/>
    <n v="11402"/>
    <n v="7"/>
    <n v="0"/>
    <n v="0.43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56"/>
    <m/>
    <m/>
    <s v="A"/>
    <n v="9100961634"/>
    <s v="OISG-EXT BT R INDIV X021829 BELEM S FRAN"/>
    <s v="7.1.2.6"/>
    <s v="Extensão de Rede"/>
    <x v="0"/>
    <s v="Ext RD Nova Ligação Urbano-BT Individual"/>
    <s v="BELEM DE SAO FRANCIS"/>
    <x v="1"/>
    <n v="15065"/>
    <n v="5"/>
    <n v="0.34"/>
    <n v="0"/>
    <d v="2019-11-22T00:00:00"/>
    <d v="2019-11-29T00:00:00"/>
    <d v="2020-01-06T00:00:00"/>
    <n v="43770"/>
    <d v="2019-11-08T00:00:00"/>
    <s v="Programado"/>
    <s v="OBRAEXEC"/>
    <m/>
    <m/>
    <m/>
    <m/>
    <m/>
    <m/>
    <m/>
    <m/>
    <m/>
    <m/>
  </r>
  <r>
    <n v="327259"/>
    <m/>
    <m/>
    <s v="A"/>
    <n v="9100963650"/>
    <s v="OISG-EXT BT U INDIV X025515 PETROLANDIA"/>
    <s v="7.1.1.6"/>
    <s v="Extensão de Rede"/>
    <x v="0"/>
    <s v="Ext RD Nova Ligação Urbano-BT Individual"/>
    <s v="PETROLANDIA"/>
    <x v="1"/>
    <n v="1772"/>
    <n v="1"/>
    <n v="0"/>
    <n v="0.04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60"/>
    <m/>
    <m/>
    <s v="A"/>
    <n v="9100963651"/>
    <s v="OIST-EXT BT R INDIV M224593 FLORES"/>
    <s v="7.1.2.6"/>
    <s v="Extensão de Rede"/>
    <x v="0"/>
    <s v="Ext RD Nova Ligação Rural-BT Individual"/>
    <s v="FLORES"/>
    <x v="0"/>
    <n v="2830"/>
    <n v="2"/>
    <n v="0"/>
    <n v="0.04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67"/>
    <m/>
    <m/>
    <s v="A"/>
    <n v="9100963648"/>
    <s v="OIST-EXT BT R INDIV M253837 CUSTODIA"/>
    <s v="7.1.2.6"/>
    <s v="Extensão de Rede"/>
    <x v="0"/>
    <s v="Ext RD Nova Ligação Rural-BT Individual"/>
    <s v="CUSTODIA"/>
    <x v="0"/>
    <n v="3778"/>
    <n v="2"/>
    <n v="0"/>
    <n v="0.13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79"/>
    <m/>
    <m/>
    <s v="A"/>
    <n v="9100963649"/>
    <s v="OIST-EXT BT R INDIV M279367 IGUARACI"/>
    <s v="7.1.2.6"/>
    <s v="Extensão de Rede"/>
    <x v="0"/>
    <s v="Ext RD Nova Ligação Rural-BT Individual"/>
    <s v="IGUARACI"/>
    <x v="0"/>
    <n v="6442"/>
    <n v="1"/>
    <n v="0"/>
    <n v="0.02"/>
    <d v="2019-11-22T00:00:00"/>
    <d v="2019-11-29T00:00:00"/>
    <d v="2020-01-06T00:00:00"/>
    <n v="43770"/>
    <d v="2019-11-08T00:00:00"/>
    <s v="Programado"/>
    <s v="OBRAEXEC"/>
    <m/>
    <m/>
    <m/>
    <m/>
    <m/>
    <m/>
    <m/>
    <m/>
    <m/>
    <m/>
  </r>
  <r>
    <n v="327331"/>
    <m/>
    <m/>
    <s v="A"/>
    <n v="9100980632"/>
    <s v="OISG-EXT BT R INDIV X141564 VERDEJANTE"/>
    <s v="7.1.2.6"/>
    <s v="Extensão de Rede"/>
    <x v="0"/>
    <s v="Ext RD Nova Ligação Urbano-BT Individual"/>
    <s v="VERDEJANTE"/>
    <x v="1"/>
    <n v="1709"/>
    <n v="1"/>
    <n v="0"/>
    <n v="0.06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334"/>
    <m/>
    <m/>
    <s v="A"/>
    <n v="9100975138"/>
    <s v="OISG-EXT BT R INDIV S123582 CABROBO"/>
    <s v="7.1.2.6"/>
    <s v="Extensão de Rede"/>
    <x v="0"/>
    <s v="Ext RD Nova Ligação Rural-BT Individual"/>
    <s v="CABROBO"/>
    <x v="1"/>
    <n v="2840"/>
    <n v="1"/>
    <n v="0"/>
    <n v="0.04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339"/>
    <m/>
    <m/>
    <s v="A"/>
    <n v="9100974142"/>
    <s v="OIST - EXT RD BT RUR INDIV X064109 MDB"/>
    <s v="7.1.2.6"/>
    <s v="Extensão de Rede"/>
    <x v="0"/>
    <s v="Ext RD Nova Ligação Rural-BT Individual"/>
    <s v="MIRANDIBA"/>
    <x v="0"/>
    <n v="16724"/>
    <n v="6"/>
    <n v="1.4"/>
    <n v="0"/>
    <d v="2019-11-22T00:00:00"/>
    <d v="2019-11-29T00:00:00"/>
    <d v="2020-03-06T00:00:00"/>
    <n v="43770"/>
    <d v="2019-11-08T00:00:00"/>
    <s v="Programado"/>
    <s v="OBRAEXEC"/>
    <m/>
    <m/>
    <m/>
    <m/>
    <m/>
    <m/>
    <m/>
    <m/>
    <m/>
    <m/>
  </r>
  <r>
    <n v="327340"/>
    <m/>
    <m/>
    <s v="A"/>
    <n v="9100961637"/>
    <s v="OISG-EXT BT R INDIV M302467 CARNAUB PENH"/>
    <s v="7.1.2.6"/>
    <s v="Extensão de Rede"/>
    <x v="0"/>
    <s v="Ext RD Nova Ligação Rural-BT Individual"/>
    <s v="CARNAUBEIRA DA PENHA"/>
    <x v="1"/>
    <n v="17783"/>
    <n v="5"/>
    <n v="3.52"/>
    <n v="0.06"/>
    <d v="2019-11-22T00:00:00"/>
    <d v="2019-11-29T00:00:00"/>
    <d v="2020-03-06T00:00:00"/>
    <n v="43770"/>
    <d v="2019-11-08T00:00:00"/>
    <s v="Programado"/>
    <s v="LIBEEXEC"/>
    <m/>
    <m/>
    <m/>
    <m/>
    <m/>
    <m/>
    <m/>
    <m/>
    <m/>
    <m/>
  </r>
  <r>
    <n v="327341"/>
    <m/>
    <m/>
    <s v="A"/>
    <n v="9100979646"/>
    <s v="OISG-EXT BT R INDIV S216930 SALGUEIRO"/>
    <s v="7.1.2.6"/>
    <s v="Extensão de Rede"/>
    <x v="0"/>
    <s v="Ext RD Nova Ligação Rural-BT Individual"/>
    <s v="SALGUEIRO"/>
    <x v="1"/>
    <n v="16194"/>
    <n v="3"/>
    <n v="0.15"/>
    <n v="0"/>
    <d v="2019-11-22T00:00:00"/>
    <d v="2019-11-29T00:00:00"/>
    <d v="2020-01-06T00:00:00"/>
    <n v="43770"/>
    <d v="2019-11-08T00:00:00"/>
    <s v="Programado"/>
    <s v="LIBEEXEC"/>
    <m/>
    <m/>
    <m/>
    <m/>
    <m/>
    <m/>
    <m/>
    <m/>
    <m/>
    <m/>
  </r>
  <r>
    <n v="327586"/>
    <m/>
    <m/>
    <s v="A"/>
    <n v="9100977154"/>
    <s v="OIST-EXT BT U INDIV G22248 SANTA TEREZI"/>
    <s v="7.1.1.6"/>
    <s v="Extensão de Rede"/>
    <x v="0"/>
    <s v="Ext RD Nova Ligação Urbano-BT Individual"/>
    <s v="SANTA TEREZINHA"/>
    <x v="0"/>
    <n v="4790"/>
    <n v="3"/>
    <n v="0"/>
    <n v="0.08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737"/>
    <m/>
    <m/>
    <s v="A"/>
    <n v="9100977155"/>
    <s v="OISG-EXT BT R INDIV X170613 JATOBA"/>
    <s v="7.1.2.6"/>
    <s v="Extensão de Rede"/>
    <x v="0"/>
    <s v="Ext RD Nova Ligação Rural-BT Individual"/>
    <s v="JATOBA"/>
    <x v="1"/>
    <n v="6342"/>
    <n v="4"/>
    <n v="0"/>
    <n v="0.16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765"/>
    <m/>
    <m/>
    <s v="A"/>
    <n v="9100969144"/>
    <s v="OISG-EXT BT R INDIV M337703 CARNAUB PENH"/>
    <s v="7.1.2.6"/>
    <s v="Extensão de Rede"/>
    <x v="0"/>
    <s v="Ext RD Nova Ligação Rural-BT Individual"/>
    <s v="CARNAUBEIRA DA PENHA"/>
    <x v="1"/>
    <n v="12949"/>
    <n v="3"/>
    <n v="0.4"/>
    <n v="0.6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767"/>
    <m/>
    <m/>
    <s v="A"/>
    <n v="9100977644"/>
    <s v="OISG-EXT BT U INDIV X150399 PETROLANDIA"/>
    <s v="7.1.1.6"/>
    <s v="Extensão de Rede"/>
    <x v="0"/>
    <s v="Ext RD Nova Ligação Urbano-BT Individual"/>
    <s v="PETROLANDIA"/>
    <x v="1"/>
    <n v="4670"/>
    <n v="2"/>
    <n v="0"/>
    <n v="0.16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769"/>
    <m/>
    <m/>
    <s v="A"/>
    <n v="9100970179"/>
    <s v="OISG-EXT BT R INDIV M269400 TACARATU"/>
    <s v="7.1.2.6"/>
    <s v="Extensão de Rede"/>
    <x v="0"/>
    <s v="Ext RD Nova Ligação Rural-BT Individual"/>
    <s v="TACARATU"/>
    <x v="1"/>
    <n v="7525"/>
    <n v="3"/>
    <n v="0"/>
    <n v="0.16"/>
    <d v="2019-11-08T00:00:00"/>
    <d v="2019-11-15T00:00:00"/>
    <d v="2019-11-16T00:00:00"/>
    <n v="43777"/>
    <d v="2019-11-15T00:00:00"/>
    <s v="Programado"/>
    <s v="LIBEEXEC"/>
    <m/>
    <m/>
    <m/>
    <m/>
    <m/>
    <m/>
    <m/>
    <m/>
    <m/>
    <m/>
  </r>
  <r>
    <n v="327779"/>
    <m/>
    <m/>
    <s v="A"/>
    <n v="9100978641"/>
    <s v="OIST-EXT BT R INDIV M200990 SERRA TALHAD"/>
    <s v="7.1.2.6"/>
    <s v="Extensão de Rede"/>
    <x v="0"/>
    <s v="Ext RD Nova Ligação Rural-BT Individual"/>
    <s v="SERRA TALHADA"/>
    <x v="0"/>
    <n v="4498"/>
    <n v="3"/>
    <n v="0"/>
    <n v="0.11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817"/>
    <m/>
    <m/>
    <s v="A"/>
    <n v="9100962641"/>
    <s v="OISG-EXT BT R INDIV X068179 PETROLANDIA"/>
    <s v="7.1.2.6"/>
    <s v="Extensão de Rede"/>
    <x v="0"/>
    <s v="Ext RD Nova Ligação Rural-BT Individual"/>
    <s v="PETROLANDIA"/>
    <x v="1"/>
    <n v="459"/>
    <n v="0"/>
    <n v="0"/>
    <n v="0.04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881"/>
    <m/>
    <m/>
    <s v="A"/>
    <n v="9100894299"/>
    <s v="OISG-EXT RD AT-BT LIG NOV RURAL"/>
    <s v="7.1.2.6"/>
    <s v="Extensão de Rede"/>
    <x v="0"/>
    <s v="Ext RD Nova Ligação Rural-BT Individual"/>
    <s v="CABROBO"/>
    <x v="1"/>
    <n v="16070"/>
    <n v="7"/>
    <n v="0.63"/>
    <n v="0.08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883"/>
    <m/>
    <m/>
    <s v="A"/>
    <n v="9100976154"/>
    <s v="OISG-EXT BT R INDIV X173994 FLORESTA"/>
    <s v="7.1.2.6"/>
    <s v="Extensão de Rede"/>
    <x v="0"/>
    <s v="Ext RD Nova Ligação Rural-BT Individual"/>
    <s v="FLORESTA"/>
    <x v="1"/>
    <n v="12818"/>
    <n v="3"/>
    <n v="0.22"/>
    <n v="0.4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886"/>
    <m/>
    <m/>
    <s v="A"/>
    <n v="9100974152"/>
    <s v="OIST-EXT BT R INDIV X155811 S O J BELMON"/>
    <s v="7.1.2.6"/>
    <s v="Extensão de Rede"/>
    <x v="0"/>
    <s v="Ext RD Nova Ligação Rural-BT Individual"/>
    <s v="SAO JOSE DO BELMONTE"/>
    <x v="0"/>
    <n v="4891"/>
    <n v="3"/>
    <n v="0"/>
    <n v="0.17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895"/>
    <m/>
    <m/>
    <s v="A"/>
    <n v="9100970180"/>
    <s v="OIST-EXT BT R INDIV M322842 TUPARETAMA"/>
    <s v="7.1.2.6"/>
    <s v="Extensão de Rede"/>
    <x v="0"/>
    <s v="Ext RD Nova Ligação Rural-BT Individual"/>
    <s v="TUPARETAMA"/>
    <x v="0"/>
    <n v="15207"/>
    <n v="5"/>
    <n v="0.04"/>
    <n v="0.14000000000000001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897"/>
    <m/>
    <m/>
    <s v="A"/>
    <n v="9100963168"/>
    <s v="OIST-EXT BT R INDIV C75171 CUSTODIA"/>
    <s v="7.1.2.6"/>
    <s v="Extensão de Rede"/>
    <x v="0"/>
    <s v="Ext RD Nova Ligação Rural-BT Individual"/>
    <s v="CUSTODIA"/>
    <x v="0"/>
    <n v="4728"/>
    <n v="3"/>
    <n v="0"/>
    <n v="0.08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899"/>
    <m/>
    <m/>
    <s v="A"/>
    <n v="9100977646"/>
    <s v="OISG-EXT BT U INDIV M332782 CARNAUB PENH"/>
    <s v="7.1.1.6"/>
    <s v="Extensão de Rede"/>
    <x v="0"/>
    <s v="Ext RD Nova Ligação Rural-BT Individual"/>
    <s v="CARNAUBEIRA DA PENHA"/>
    <x v="1"/>
    <n v="8370"/>
    <n v="6"/>
    <n v="0"/>
    <n v="0.18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00"/>
    <m/>
    <m/>
    <s v="A"/>
    <n v="9100882359"/>
    <s v="OIST - EXT RD BT RUR INDIV X002737 IGI"/>
    <s v="7.1.2.6"/>
    <s v="Extensão de Rede"/>
    <x v="0"/>
    <s v="Ext RD Nova Ligação Rural-BT Individual"/>
    <s v="IGUARACI"/>
    <x v="0"/>
    <n v="20495"/>
    <n v="6"/>
    <n v="0.54"/>
    <n v="0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953"/>
    <m/>
    <m/>
    <s v="A"/>
    <n v="9100964249"/>
    <s v="OISG-EXT BT R INDIV S134647 CEDRO"/>
    <s v="7.1.2.6"/>
    <s v="Extensão de Rede"/>
    <x v="0"/>
    <s v="Ext RD Nova Ligação Rural-BT Individual"/>
    <s v="CEDRO"/>
    <x v="1"/>
    <n v="5269"/>
    <n v="2"/>
    <n v="0"/>
    <n v="0.04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961"/>
    <m/>
    <m/>
    <s v="A"/>
    <n v="9100974153"/>
    <s v="OISG-EXT BT R INDIV X011795 FLORESTA"/>
    <s v="7.1.2.6"/>
    <s v="Extensão de Rede"/>
    <x v="0"/>
    <s v="Ext RD Nova Ligação Rural-BT Individual"/>
    <s v="FLORESTA"/>
    <x v="1"/>
    <n v="4269"/>
    <n v="2"/>
    <n v="0"/>
    <n v="0.04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0"/>
    <m/>
    <m/>
    <s v="A"/>
    <n v="9100968641"/>
    <s v="OISG-EXT BT R INDIV X018806 FLORESTA"/>
    <s v="7.1.2.6"/>
    <s v="Extensão de Rede"/>
    <x v="0"/>
    <s v="Ext RD Nova Ligação Rural-BT Individual"/>
    <s v="FLORESTA"/>
    <x v="1"/>
    <n v="47688"/>
    <n v="12"/>
    <n v="1.3"/>
    <n v="0"/>
    <d v="2019-11-15T00:00:00"/>
    <d v="2019-11-22T00:00:00"/>
    <d v="2020-03-15T00:00:00"/>
    <n v="43784"/>
    <d v="2019-11-22T00:00:00"/>
    <s v="Programado"/>
    <s v="OBRAEXEC"/>
    <m/>
    <m/>
    <m/>
    <m/>
    <m/>
    <m/>
    <m/>
    <m/>
    <m/>
    <m/>
  </r>
  <r>
    <n v="327971"/>
    <m/>
    <m/>
    <s v="A"/>
    <n v="9100964259"/>
    <s v="OISG-EXT BT U INDIV X133441 PETROLANDIA"/>
    <s v="7.1.1.6"/>
    <s v="Extensão de Rede"/>
    <x v="0"/>
    <s v="Ext RD Nova Ligação Urbano-BT Individual"/>
    <s v="PETROLANDIA"/>
    <x v="1"/>
    <n v="2985"/>
    <n v="2"/>
    <n v="0"/>
    <n v="0.05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2"/>
    <m/>
    <m/>
    <s v="A"/>
    <n v="9100976155"/>
    <s v="OISG-EXT BT R INDIV X167252 JATOBA"/>
    <s v="7.1.2.6"/>
    <s v="Extensão de Rede"/>
    <x v="0"/>
    <s v="Ext RD Nova Ligação Urbano-BT Individual"/>
    <s v="JATOBA"/>
    <x v="1"/>
    <n v="5559"/>
    <n v="3"/>
    <n v="0"/>
    <n v="0.2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4"/>
    <m/>
    <m/>
    <s v="A"/>
    <n v="9100967149"/>
    <s v="OIST-EXT BT R INDIV X163220 SERRA TALHAD"/>
    <s v="7.1.2.6"/>
    <s v="Extensão de Rede"/>
    <x v="0"/>
    <s v="Ext RD Nova Ligação Rural-BT Individual"/>
    <s v="SERRA TALHADA"/>
    <x v="0"/>
    <n v="1620"/>
    <n v="1"/>
    <n v="0"/>
    <n v="0.04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6"/>
    <m/>
    <m/>
    <s v="A"/>
    <n v="9100970184"/>
    <s v="OIST-EXT BT R INDIV S247217 QUIXABA"/>
    <s v="7.1.2.6"/>
    <s v="Extensão de Rede"/>
    <x v="0"/>
    <s v="Ext RD Nova Ligação Rural-BT Individual"/>
    <s v="QUIXABA"/>
    <x v="0"/>
    <n v="1193"/>
    <n v="1"/>
    <n v="0"/>
    <n v="0.04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8"/>
    <m/>
    <m/>
    <s v="A"/>
    <n v="9100964250"/>
    <s v="OIST-EXT BT R INDIV M223899 CUSTODIA"/>
    <s v="7.1.2.6"/>
    <s v="Extensão de Rede"/>
    <x v="0"/>
    <s v="Ext RD Nova Ligação Rural-BT Individual"/>
    <s v="CUSTODIA"/>
    <x v="0"/>
    <n v="9040"/>
    <n v="3"/>
    <n v="0"/>
    <n v="0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6857"/>
    <m/>
    <m/>
    <s v="A"/>
    <n v="9100970647"/>
    <s v="OISG-DESL REDE X015497 FLORESTA"/>
    <s v="7.1.2.6"/>
    <s v="Extensão de Rede"/>
    <x v="0"/>
    <s v="Relocação / Deslocamento Rede"/>
    <s v="FLORESTA"/>
    <x v="1"/>
    <n v="1754"/>
    <n v="1"/>
    <n v="0"/>
    <n v="0.06"/>
    <d v="2019-11-22T00:00:00"/>
    <d v="2019-11-29T00:00:00"/>
    <m/>
    <n v="43791"/>
    <d v="2019-11-29T00:00:00"/>
    <s v="Programado"/>
    <s v="OBRAEXEC"/>
    <m/>
    <m/>
    <m/>
    <m/>
    <m/>
    <m/>
    <m/>
    <m/>
    <m/>
    <m/>
  </r>
  <r>
    <n v="328609"/>
    <m/>
    <m/>
    <s v="A"/>
    <n v="9100996150"/>
    <s v="OIST-EXT BT R INDIV A20925 CARNAIBA"/>
    <s v="7.1.2.6"/>
    <s v="Extensão de Rede"/>
    <x v="0"/>
    <s v="Ext RD Nova Ligação Rural-BT Individual"/>
    <s v="CARNAIBA"/>
    <x v="0"/>
    <n v="2431"/>
    <n v="1"/>
    <n v="0"/>
    <n v="0.1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32"/>
    <m/>
    <m/>
    <s v="A"/>
    <n v="9100985644"/>
    <s v="OIST-EXT BT R INDIV S067792 TRIUNFO"/>
    <s v="7.1.2.6"/>
    <s v="Extensão de Rede"/>
    <x v="0"/>
    <s v="Ext RD Nova Ligação Rural-BT Individual"/>
    <s v="TRIUNFO"/>
    <x v="0"/>
    <n v="2202"/>
    <n v="1"/>
    <n v="0"/>
    <n v="0.1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35"/>
    <m/>
    <m/>
    <s v="A"/>
    <n v="9100991150"/>
    <s v="OIST-EXT BT R INDIV X18023 CUSTODIA"/>
    <s v="7.1.2.6"/>
    <s v="Extensão de Rede"/>
    <x v="0"/>
    <s v="Ext RD Nova Ligação Rural-BT Individual"/>
    <s v="CUSTODIA"/>
    <x v="0"/>
    <n v="4849"/>
    <n v="3"/>
    <n v="0"/>
    <n v="0.13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49"/>
    <m/>
    <m/>
    <s v="A"/>
    <n v="9100991149"/>
    <s v="OIST-EXT BT R INDIV S065754 C23711 TABIR"/>
    <s v="7.1.1.6"/>
    <s v="Extensão de Rede"/>
    <x v="0"/>
    <s v="Ext RD Nova Ligação Urbano-BT Individual"/>
    <s v="TABIRA"/>
    <x v="0"/>
    <n v="1906"/>
    <n v="1"/>
    <n v="0"/>
    <n v="0.04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51"/>
    <m/>
    <m/>
    <s v="A"/>
    <n v="9101000149"/>
    <s v="OIST-EXT BT R INDIV M232981 CALUMBI"/>
    <s v="7.1.2.6"/>
    <s v="Extensão de Rede"/>
    <x v="0"/>
    <s v="Ext RD Nova Ligação Urbano-BT Individual"/>
    <s v="CALUMBI"/>
    <x v="0"/>
    <n v="6442"/>
    <n v="4"/>
    <n v="0"/>
    <n v="0.2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67"/>
    <m/>
    <m/>
    <s v="A"/>
    <n v="9100992646"/>
    <s v="OIST-EXT BT R INDIV X133366 MIRANDIBA"/>
    <s v="7.1.2.6"/>
    <s v="Extensão de Rede"/>
    <x v="0"/>
    <s v="Ext RD Nova Ligação Rural-BT Individual"/>
    <s v="MIRANDIBA"/>
    <x v="0"/>
    <n v="7925"/>
    <n v="5"/>
    <n v="0"/>
    <n v="0.26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707"/>
    <m/>
    <m/>
    <s v="A"/>
    <n v="9101000650"/>
    <s v="OISG-EXT BT R INDIV C23978 SALGUEIRO"/>
    <s v="7.1.2.6"/>
    <s v="Extensão de Rede"/>
    <x v="0"/>
    <s v="Ext RD Nova Ligação Urbano-BT Individual"/>
    <s v="SALGUEIRO"/>
    <x v="1"/>
    <n v="8871"/>
    <n v="6"/>
    <n v="0"/>
    <n v="0.3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715"/>
    <m/>
    <m/>
    <s v="A"/>
    <n v="9100982653"/>
    <s v="OIST-EXT BT R INDIV G19355 AFOGAD INGAZ"/>
    <s v="7.1.2.6"/>
    <s v="Extensão de Rede"/>
    <x v="0"/>
    <s v="Ext RD Nova Ligação Rural-BT Individual"/>
    <s v="AFOGADOS DA INGAZEIR"/>
    <x v="0"/>
    <n v="6529"/>
    <n v="4"/>
    <n v="0"/>
    <n v="0.2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716"/>
    <m/>
    <m/>
    <s v="A"/>
    <n v="9101004138"/>
    <s v="OIST-EXT BT R INDIV X116802 SERRA TALHAD"/>
    <s v="7.1.2.6"/>
    <s v="Extensão de Rede"/>
    <x v="0"/>
    <s v="Ext RD Nova Ligação Urbano-BT Individual"/>
    <s v="SERRA TALHADA"/>
    <x v="0"/>
    <n v="4607"/>
    <n v="3"/>
    <n v="0"/>
    <n v="0.1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749"/>
    <m/>
    <m/>
    <s v="A"/>
    <n v="9101001646"/>
    <s v="OIST-EXT BT U INDIV D00219 TABIRA"/>
    <s v="7.1.1.6"/>
    <s v="Extensão de Rede"/>
    <x v="0"/>
    <s v="Ext RD Nova Ligação Urbano-BT Individual"/>
    <s v="TABIRA"/>
    <x v="0"/>
    <n v="5862"/>
    <n v="2"/>
    <n v="0"/>
    <n v="0.04"/>
    <d v="2019-11-22T00:00:00"/>
    <d v="2019-11-29T00:00:00"/>
    <d v="2019-12-08T00:00:00"/>
    <n v="43791"/>
    <d v="2019-11-29T00:00:00"/>
    <s v="Programado"/>
    <s v="OBRAEXEC"/>
    <m/>
    <m/>
    <m/>
    <m/>
    <m/>
    <m/>
    <m/>
    <m/>
    <m/>
    <m/>
  </r>
  <r>
    <n v="328752"/>
    <m/>
    <m/>
    <s v="A"/>
    <n v="9101003156"/>
    <s v="OIST-EXT BT R INDIV X26754 TRIUNFO"/>
    <s v="7.1.2.6"/>
    <s v="Extensão de Rede"/>
    <x v="0"/>
    <s v="Ext RD Nova Ligação Rural-BT Individual"/>
    <s v="TRIUNFO"/>
    <x v="0"/>
    <n v="1861"/>
    <n v="1"/>
    <n v="0"/>
    <n v="7.0000000000000007E-2"/>
    <d v="2019-11-22T00:00:00"/>
    <d v="2019-11-29T00:00:00"/>
    <d v="2019-12-08T00:00:00"/>
    <n v="43791"/>
    <d v="2019-11-29T00:00:00"/>
    <s v="Programado"/>
    <s v="OBRAEXEC"/>
    <m/>
    <m/>
    <m/>
    <m/>
    <m/>
    <m/>
    <m/>
    <m/>
    <m/>
    <m/>
  </r>
  <r>
    <n v="328757"/>
    <m/>
    <m/>
    <s v="A"/>
    <n v="9101004643"/>
    <s v="OIST-EXT BT U INDIV X15677 SANT C BAIXA"/>
    <s v="7.1.1.6"/>
    <s v="Extensão de Rede"/>
    <x v="0"/>
    <s v="Ext RD Nova Ligação Urbano-BT Individual"/>
    <s v="SANTA CRUZ DA BAIXA"/>
    <x v="0"/>
    <n v="1757"/>
    <n v="1"/>
    <n v="0"/>
    <n v="0.03"/>
    <d v="2019-11-22T00:00:00"/>
    <d v="2019-11-29T00:00:00"/>
    <d v="2019-12-08T00:00:00"/>
    <n v="43791"/>
    <d v="2019-11-29T00:00:00"/>
    <s v="Programado"/>
    <s v="OBRAEXEC"/>
    <m/>
    <m/>
    <m/>
    <m/>
    <m/>
    <m/>
    <m/>
    <m/>
    <m/>
    <m/>
  </r>
  <r>
    <n v="328799"/>
    <m/>
    <m/>
    <s v="A"/>
    <n v="9101000160"/>
    <s v="OISG-EXT BT R INDIV C11258 SALGUEIRO"/>
    <s v="7.1.2.6"/>
    <s v="Extensão de Rede"/>
    <x v="0"/>
    <s v="Ext RD Nova Ligação Urbano-BT Individual"/>
    <s v="SALGUEIRO"/>
    <x v="1"/>
    <n v="2997"/>
    <n v="2"/>
    <n v="0"/>
    <n v="0.08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811"/>
    <m/>
    <m/>
    <s v="A"/>
    <n v="9100990674"/>
    <s v="OIST-EXT BT R INDIV X098158 SERRA TALHAD"/>
    <s v="7.1.2.6"/>
    <s v="Extensão de Rede"/>
    <x v="0"/>
    <s v="Ext RD Nova Ligação Urbano-BT Individual"/>
    <s v="SERRA TALHADA"/>
    <x v="0"/>
    <n v="4764"/>
    <n v="3"/>
    <n v="0"/>
    <n v="0.15"/>
    <d v="2019-11-22T00:00:00"/>
    <d v="2019-11-29T00:00:00"/>
    <d v="2019-12-08T00:00:00"/>
    <n v="43791"/>
    <d v="2019-11-29T00:00:00"/>
    <s v="Programado"/>
    <s v="OBRAEXEC"/>
    <m/>
    <m/>
    <m/>
    <m/>
    <m/>
    <m/>
    <m/>
    <m/>
    <m/>
    <m/>
  </r>
  <r>
    <n v="309017"/>
    <m/>
    <m/>
    <s v="A"/>
    <n v="9100834140"/>
    <s v="OIST - EXT RD RUR CLIENTE MT M210071 SCV"/>
    <s v="7.1.2.6"/>
    <s v="Extensão de Rede"/>
    <x v="0"/>
    <s v="Extensão de Rede - Cliente MT"/>
    <s v="SANTA CRUZ DA BAIXA"/>
    <x v="0"/>
    <n v="12511"/>
    <n v="2"/>
    <n v="0.04"/>
    <n v="0"/>
    <d v="2019-11-22T00:00:00"/>
    <d v="2019-11-29T00:00:00"/>
    <d v="2020-01-06T00:00:00"/>
    <n v="43777"/>
    <d v="2019-11-15T00:00:00"/>
    <s v="Programado"/>
    <s v="LIBEEXEC"/>
    <m/>
    <m/>
    <m/>
    <m/>
    <m/>
    <m/>
    <m/>
    <m/>
    <m/>
    <m/>
  </r>
  <r>
    <n v="327276"/>
    <s v="Obra Prioritaria"/>
    <d v="2019-08-27T00:00:00"/>
    <s v="A"/>
    <n v="9100960632"/>
    <s v="OISG-EXT MT URB PDE M229540 SALGUEIRO"/>
    <s v="7.1.2.6"/>
    <s v="Extensão de Rede"/>
    <x v="0"/>
    <s v="Extensão de Rede - Cliente MT"/>
    <s v="SALGUEIRO"/>
    <x v="1"/>
    <n v="43141"/>
    <n v="6"/>
    <n v="0.88"/>
    <n v="0"/>
    <d v="2019-11-22T00:00:00"/>
    <d v="2019-11-29T00:00:00"/>
    <d v="2020-03-19T00:00:00"/>
    <n v="43777"/>
    <d v="2019-11-15T00:00:00"/>
    <s v="Programado"/>
    <s v="LIBEEXEC"/>
    <m/>
    <m/>
    <m/>
    <m/>
    <m/>
    <m/>
    <m/>
    <m/>
    <m/>
    <m/>
  </r>
  <r>
    <n v="327292"/>
    <m/>
    <m/>
    <s v="A"/>
    <n v="9100975141"/>
    <s v="OISG-EXT BT R INDIV X106422 PETROLANDIA"/>
    <s v="7.1.2.6"/>
    <s v="Extensão de Rede"/>
    <x v="0"/>
    <s v="Ext RD Nova Ligação Rural-BT Individual"/>
    <s v="PETROLANDIA"/>
    <x v="1"/>
    <n v="5799"/>
    <n v="1"/>
    <n v="0.04"/>
    <n v="0.04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303"/>
    <m/>
    <m/>
    <s v="A"/>
    <n v="9100972132"/>
    <s v="OIST - EXT RD BT RUR INDIV S142612 SJB"/>
    <s v="7.1.2.6"/>
    <s v="Extensão de Rede"/>
    <x v="0"/>
    <s v="Ext RD Nova Ligação Rural-BT Individual"/>
    <s v="SAO JOSE DO BELMONTE"/>
    <x v="0"/>
    <n v="4724"/>
    <n v="2"/>
    <n v="0"/>
    <n v="0.4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304"/>
    <m/>
    <m/>
    <s v="A"/>
    <n v="9100975634"/>
    <s v="OIST-EXT BT R INDIV X027492 SERRA TALHAD"/>
    <s v="7.1.2.6"/>
    <s v="Extensão de Rede"/>
    <x v="0"/>
    <s v="Ext RD Nova Ligação Rural-BT Individual"/>
    <s v="SERRA TALHADA"/>
    <x v="0"/>
    <n v="1544"/>
    <n v="1"/>
    <n v="0"/>
    <n v="0.04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345"/>
    <m/>
    <m/>
    <s v="A"/>
    <n v="9100885436"/>
    <s v="OISG-EXT BT R INDIV X075759 TERRA NOVA"/>
    <s v="7.1.2.6"/>
    <s v="Extensão de Rede"/>
    <x v="0"/>
    <s v="Ext RD Nova Ligação Rural-BT Individual"/>
    <s v="TERRA NOVA"/>
    <x v="1"/>
    <n v="43266"/>
    <n v="15"/>
    <n v="1.9"/>
    <n v="0"/>
    <d v="2019-11-22T00:00:00"/>
    <d v="2019-11-29T00:00:00"/>
    <d v="2020-03-08T00:00:00"/>
    <n v="43777"/>
    <d v="2019-11-15T00:00:00"/>
    <s v="Programado"/>
    <s v="LIBEEXEC"/>
    <m/>
    <m/>
    <m/>
    <m/>
    <m/>
    <m/>
    <m/>
    <m/>
    <m/>
    <m/>
  </r>
  <r>
    <n v="327361"/>
    <m/>
    <m/>
    <s v="A"/>
    <n v="9100958145"/>
    <s v="OIST-EXT BT R INDIV M21115 TRIUNFO"/>
    <s v="7.1.2.6"/>
    <s v="Extensão de Rede"/>
    <x v="0"/>
    <s v="Ext RD Nova Ligação Urbano-BT Individual"/>
    <s v="TRIUNFO"/>
    <x v="0"/>
    <n v="5093"/>
    <n v="2"/>
    <n v="0.03"/>
    <n v="0.03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375"/>
    <m/>
    <m/>
    <s v="A"/>
    <n v="9100958638"/>
    <s v="OIST - EXT RD BT RUR INDIV X118486 TPR"/>
    <s v="7.1.2.6"/>
    <s v="Extensão de Rede"/>
    <x v="0"/>
    <s v="Ext RD Nova Ligação Rural-BT Individual"/>
    <s v="TUPARETAMA"/>
    <x v="0"/>
    <n v="111251"/>
    <n v="39"/>
    <n v="5.0999999999999996"/>
    <n v="0"/>
    <d v="2019-11-22T00:00:00"/>
    <d v="2019-11-29T00:00:00"/>
    <d v="2020-03-08T00:00:00"/>
    <n v="43777"/>
    <d v="2019-11-15T00:00:00"/>
    <s v="Programado"/>
    <s v="LIBEEXEC"/>
    <m/>
    <m/>
    <m/>
    <m/>
    <m/>
    <m/>
    <m/>
    <m/>
    <m/>
    <m/>
  </r>
  <r>
    <n v="327378"/>
    <m/>
    <m/>
    <s v="A"/>
    <n v="9100977139"/>
    <s v="OISG-EXT BT R INDIV X077193 CABROBO"/>
    <s v="7.1.2.6"/>
    <s v="Extensão de Rede"/>
    <x v="0"/>
    <s v="Ext RD Nova Ligação Rural-BT Individual"/>
    <s v="CABROBO"/>
    <x v="1"/>
    <n v="2116"/>
    <n v="1"/>
    <n v="0"/>
    <n v="0.05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389"/>
    <m/>
    <m/>
    <s v="A"/>
    <n v="9100960138"/>
    <s v="OISG-EXT BT URB INDIV X147352 CABROBO"/>
    <s v="7.1.1.6"/>
    <s v="Extensão de Rede"/>
    <x v="0"/>
    <s v="Ext RD Nova Ligação Urbano-BT Individual"/>
    <s v="CABROBO"/>
    <x v="1"/>
    <n v="1427"/>
    <n v="1"/>
    <n v="0"/>
    <n v="0.04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397"/>
    <m/>
    <m/>
    <s v="A"/>
    <n v="9100965138"/>
    <s v="OIST-EXT BT R INDIV X066632 C26-599 S O"/>
    <s v="7.1.2.6"/>
    <s v="Extensão de Rede"/>
    <x v="0"/>
    <s v="Ext RD Nova Ligação Rural-BT Individual"/>
    <s v="SAO JOSE DO EGITO"/>
    <x v="0"/>
    <n v="3368"/>
    <n v="2"/>
    <n v="0"/>
    <n v="7.0000000000000007E-2"/>
    <d v="2019-11-01T00:00:00"/>
    <d v="2019-11-09T00:00:00"/>
    <d v="2019-11-09T00:00:00"/>
    <n v="43770"/>
    <d v="2019-11-09T00:00:00"/>
    <s v="Programado"/>
    <s v="LIBEEXEC"/>
    <m/>
    <m/>
    <m/>
    <m/>
    <m/>
    <m/>
    <m/>
    <m/>
    <m/>
    <m/>
  </r>
  <r>
    <n v="327418"/>
    <m/>
    <m/>
    <s v="A"/>
    <n v="9100977137"/>
    <s v="OISG-EXT BT R INDIV X114230 TERRA NOVA"/>
    <s v="7.1.2.6"/>
    <s v="Extensão de Rede"/>
    <x v="0"/>
    <s v="Ext RD Nova Ligação Urbano-BT Individual"/>
    <s v="TERRA NOVA"/>
    <x v="1"/>
    <n v="5788"/>
    <n v="3"/>
    <n v="0"/>
    <n v="0.11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20"/>
    <m/>
    <m/>
    <s v="A"/>
    <n v="9100964156"/>
    <s v="OISG-EXT BT R INDIV X107964 TACARATU"/>
    <s v="7.1.2.6"/>
    <s v="Extensão de Rede"/>
    <x v="0"/>
    <s v="Ext RD Nova Ligação Rural-BT Individual"/>
    <s v="TACARATU"/>
    <x v="1"/>
    <n v="3398"/>
    <n v="2"/>
    <n v="0"/>
    <n v="0.1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21"/>
    <m/>
    <m/>
    <s v="A"/>
    <n v="9100977141"/>
    <s v="OIST-EXT BT R INDIV M250420 CUSTODIA"/>
    <s v="7.1.2.6"/>
    <s v="Extensão de Rede"/>
    <x v="0"/>
    <s v="Ext RD Nova Ligação Rural-BT Individual"/>
    <s v="CUSTODIA"/>
    <x v="0"/>
    <n v="17111"/>
    <n v="5"/>
    <n v="0.23"/>
    <n v="0.05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22"/>
    <m/>
    <m/>
    <s v="A"/>
    <n v="9100977638"/>
    <s v="OISG-EXT BT R INDIV M216353 JATOBA"/>
    <s v="7.1.2.6"/>
    <s v="Extensão de Rede"/>
    <x v="0"/>
    <s v="Ext RD Nova Ligação Urbano-BT Individual"/>
    <s v="JATOBA"/>
    <x v="1"/>
    <n v="42085"/>
    <n v="20"/>
    <n v="1.1000000000000001"/>
    <n v="0.1"/>
    <d v="2019-11-22T00:00:00"/>
    <d v="2019-11-29T00:00:00"/>
    <d v="2020-03-08T00:00:00"/>
    <n v="43777"/>
    <d v="2019-11-15T00:00:00"/>
    <s v="Programado"/>
    <s v="OBRAEXEC"/>
    <m/>
    <m/>
    <m/>
    <m/>
    <m/>
    <m/>
    <m/>
    <m/>
    <m/>
    <m/>
  </r>
  <r>
    <n v="327435"/>
    <m/>
    <m/>
    <s v="A"/>
    <n v="9100967144"/>
    <s v="OIST-EXT BT U INDIV X099961 BETANIA"/>
    <s v="7.1.1.6"/>
    <s v="Extensão de Rede"/>
    <x v="0"/>
    <s v="Ext RD Nova Ligação Urbano-BT Individual"/>
    <s v="BETANIA"/>
    <x v="0"/>
    <n v="4701"/>
    <n v="3"/>
    <n v="0"/>
    <n v="0.1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41"/>
    <m/>
    <m/>
    <s v="A"/>
    <n v="9100966149"/>
    <s v="OISG-EXT BT R INDIV M333764 CARNAUB PENH"/>
    <s v="7.1.2.6"/>
    <s v="Extensão de Rede"/>
    <x v="0"/>
    <s v="Ext RD Nova Ligação Rural-BT Individual"/>
    <s v="CARNAUBEIRA DA PENHA"/>
    <x v="1"/>
    <n v="3611"/>
    <n v="2"/>
    <n v="0"/>
    <n v="0.14000000000000001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42"/>
    <m/>
    <m/>
    <s v="A"/>
    <n v="9100979133"/>
    <s v="OIST-EXT BT U INDIV X094084 TABIRA"/>
    <s v="7.1.1.6"/>
    <s v="Extensão de Rede"/>
    <x v="0"/>
    <s v="Ext RD Nova Ligação Rural-BT Individual"/>
    <s v="TABIRA"/>
    <x v="0"/>
    <n v="5989"/>
    <n v="2"/>
    <n v="0"/>
    <n v="0.05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47"/>
    <m/>
    <m/>
    <s v="A"/>
    <n v="9100975645"/>
    <s v="OIST-EXT BT R INDIV D03680 SANTA TEREZI"/>
    <s v="7.1.2.6"/>
    <s v="Extensão de Rede"/>
    <x v="0"/>
    <s v="Ext RD Nova Ligação Rural-BT Individual"/>
    <s v="SANTA TEREZINHA"/>
    <x v="0"/>
    <n v="6299"/>
    <n v="4"/>
    <n v="0"/>
    <n v="0.2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51"/>
    <m/>
    <m/>
    <s v="A"/>
    <n v="9100966150"/>
    <s v="OIST-EXT BT R INDIV S064053 TABIRA"/>
    <s v="7.1.2.6"/>
    <s v="Extensão de Rede"/>
    <x v="0"/>
    <s v="Ext RD Nova Ligação Rural-BT Individual"/>
    <s v="TABIRA"/>
    <x v="0"/>
    <n v="1216"/>
    <n v="0"/>
    <n v="0"/>
    <n v="0.04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73"/>
    <m/>
    <m/>
    <s v="A"/>
    <n v="9100959639"/>
    <s v="OIST-EXT BT R INDIV A02124 TRIUNFO"/>
    <s v="7.1.2.6"/>
    <s v="Extensão de Rede"/>
    <x v="0"/>
    <s v="Ext RD Nova Ligação Urbano-BT Individual"/>
    <s v="TRIUNFO"/>
    <x v="0"/>
    <n v="3510"/>
    <n v="2"/>
    <n v="0"/>
    <n v="0.05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75"/>
    <m/>
    <m/>
    <s v="A"/>
    <n v="9100968135"/>
    <s v="OIST-EXT BT R INDIV X029789 AFOGAD INGAZ"/>
    <s v="7.1.2.6"/>
    <s v="Extensão de Rede"/>
    <x v="0"/>
    <s v="Ext RD Nova Ligação Rural-BT Individual"/>
    <s v="AFOGADOS DA INGAZEIR"/>
    <x v="0"/>
    <n v="1721"/>
    <n v="1"/>
    <n v="0"/>
    <n v="0.05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83"/>
    <m/>
    <m/>
    <s v="A"/>
    <n v="9100973641"/>
    <s v="OISG-EXT BT R INDIV X042923 FLORESTA"/>
    <s v="7.1.2.6"/>
    <s v="Extensão de Rede"/>
    <x v="0"/>
    <s v="Ext RD Nova Ligação Rural-BT Individual"/>
    <s v="FLORESTA"/>
    <x v="1"/>
    <n v="4963"/>
    <n v="3"/>
    <n v="0"/>
    <n v="0.17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84"/>
    <m/>
    <m/>
    <s v="A"/>
    <n v="9100974145"/>
    <s v="OISG-EXT BT R INDIV M217522 SALGUEIRO"/>
    <s v="7.1.2.6"/>
    <s v="Extensão de Rede"/>
    <x v="0"/>
    <s v="Ext RD Nova Ligação Rural-BT Individual"/>
    <s v="SALGUEIRO"/>
    <x v="1"/>
    <n v="10529"/>
    <n v="2"/>
    <n v="0.2"/>
    <n v="0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86"/>
    <m/>
    <m/>
    <s v="A"/>
    <n v="9100970163"/>
    <s v="OIST-EXT BT R INDIV X030458 D20-313 ITAP"/>
    <s v="7.1.2.6"/>
    <s v="Extensão de Rede"/>
    <x v="0"/>
    <s v="Ext RD Nova Ligação Rural-BT Individual"/>
    <s v="ITAPETIM"/>
    <x v="0"/>
    <n v="1831"/>
    <n v="1"/>
    <n v="0"/>
    <n v="0.05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89"/>
    <m/>
    <m/>
    <s v="A"/>
    <n v="9100970156"/>
    <s v="OISG-EXT BT R INDIV S227626 ITACURUBA"/>
    <s v="7.1.2.6"/>
    <s v="Extensão de Rede"/>
    <x v="0"/>
    <s v="Ext RD Nova Ligação Rural-BT Individual"/>
    <s v="ITACURUBA"/>
    <x v="1"/>
    <n v="42326"/>
    <n v="13"/>
    <n v="0.26"/>
    <n v="0.38"/>
    <d v="2019-11-22T00:00:00"/>
    <d v="2019-11-29T00:00:00"/>
    <d v="2020-01-13T00:00:00"/>
    <n v="43777"/>
    <d v="2019-11-15T00:00:00"/>
    <s v="Programado"/>
    <s v="OBRAEXEC"/>
    <m/>
    <m/>
    <m/>
    <m/>
    <m/>
    <m/>
    <m/>
    <m/>
    <m/>
    <m/>
  </r>
  <r>
    <n v="327490"/>
    <m/>
    <m/>
    <s v="A"/>
    <n v="9100968136"/>
    <s v="OISG-EXT BT R INDIV S102824 BELEM S FRAN"/>
    <s v="7.1.2.6"/>
    <s v="Extensão de Rede"/>
    <x v="0"/>
    <s v="Ext RD Nova Ligação Urbano-BT Individual"/>
    <s v="BELEM DE SAO FRANCIS"/>
    <x v="1"/>
    <n v="25525"/>
    <n v="8"/>
    <n v="0.2"/>
    <n v="0.19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93"/>
    <m/>
    <m/>
    <s v="A"/>
    <n v="9100969139"/>
    <s v="OISG-EXT MT RUR PDE M263143 SERRITA"/>
    <s v="7.1.2.6"/>
    <s v="Extensão de Rede"/>
    <x v="0"/>
    <s v="Ext RD Nova Ligação Rural-BT Individual"/>
    <s v="SERRITA"/>
    <x v="1"/>
    <n v="6308"/>
    <n v="2"/>
    <n v="0.16"/>
    <n v="0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95"/>
    <m/>
    <m/>
    <s v="A"/>
    <n v="9100970638"/>
    <s v="OISG-EXT BT R INDIV X047717 FLORESTA"/>
    <s v="7.1.2.6"/>
    <s v="Extensão de Rede"/>
    <x v="0"/>
    <s v="Ext RD Nova Ligação Rural-BT Individual"/>
    <s v="FLORESTA"/>
    <x v="1"/>
    <n v="4360"/>
    <n v="1"/>
    <n v="0"/>
    <n v="0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80"/>
    <m/>
    <m/>
    <s v="A"/>
    <n v="9100966155"/>
    <s v="OISG-EXT BT R INDIV X117156 CEDRO"/>
    <s v="7.1.2.6"/>
    <s v="Extensão de Rede"/>
    <x v="0"/>
    <s v="Ext RD Nova Ligação Rural-BT Individual"/>
    <s v="CEDRO"/>
    <x v="1"/>
    <n v="2976"/>
    <n v="2"/>
    <n v="0"/>
    <n v="0.08"/>
    <d v="2019-11-01T00:00:00"/>
    <d v="2019-11-08T00:00:00"/>
    <d v="2019-11-14T00:00:00"/>
    <n v="43770"/>
    <d v="2019-11-08T00:00:00"/>
    <s v="Programado"/>
    <s v="OBRAEXEC"/>
    <m/>
    <m/>
    <m/>
    <m/>
    <m/>
    <m/>
    <m/>
    <m/>
    <m/>
    <m/>
  </r>
  <r>
    <n v="327505"/>
    <m/>
    <m/>
    <s v="A"/>
    <n v="9100980642"/>
    <s v="OIST-EXT BT R INDIV M267639 MIRANDIBA"/>
    <s v="7.1.2.6"/>
    <s v="Extensão de Rede"/>
    <x v="0"/>
    <s v="Ext RD Nova Ligação Rural-BT Individual"/>
    <s v="MIRANDIBA"/>
    <x v="0"/>
    <n v="4686"/>
    <n v="3"/>
    <n v="0"/>
    <n v="0.15"/>
    <d v="2019-11-01T00:00:00"/>
    <d v="2019-11-08T00:00:00"/>
    <d v="2019-11-14T00:00:00"/>
    <n v="43770"/>
    <d v="2019-11-08T00:00:00"/>
    <s v="Programado"/>
    <s v="OBRAEXEC"/>
    <m/>
    <m/>
    <m/>
    <m/>
    <m/>
    <m/>
    <m/>
    <m/>
    <m/>
    <m/>
  </r>
  <r>
    <n v="327516"/>
    <m/>
    <m/>
    <s v="A"/>
    <n v="9100973144"/>
    <s v="OIST-EXT BT R INDIV X145818 QUIXABA"/>
    <s v="7.1.2.6"/>
    <s v="Extensão de Rede"/>
    <x v="0"/>
    <s v="Ext RD Nova Ligação Rural-BT Individual"/>
    <s v="QUIXABA"/>
    <x v="0"/>
    <n v="1520"/>
    <n v="1"/>
    <n v="0"/>
    <n v="0.05"/>
    <d v="2019-11-01T00:00:00"/>
    <d v="2019-11-08T00:00:00"/>
    <d v="2019-11-14T00:00:00"/>
    <n v="43770"/>
    <d v="2019-11-08T00:00:00"/>
    <s v="Programado"/>
    <s v="OBRAEXEC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2">
  <r>
    <n v="327523"/>
    <m/>
    <m/>
    <s v="A"/>
    <n v="9100959142"/>
    <s v="OIST-EXT BT R INDIV S159547 CARNAIBA"/>
    <s v="7.1.2.6"/>
    <s v="Extensão de Rede"/>
    <x v="0"/>
    <s v="Ext RD Nova Ligação Rural-BT Individual"/>
    <s v="CARNAIBA"/>
    <x v="0"/>
    <n v="17792"/>
    <n v="6"/>
    <n v="0.39"/>
    <n v="0.5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7538"/>
    <m/>
    <m/>
    <s v="A"/>
    <n v="9100960639"/>
    <s v="OISG-EXT BT R INDIV X165099 SERRITA"/>
    <s v="7.1.2.6"/>
    <s v="Extensão de Rede"/>
    <x v="0"/>
    <s v="Ext RD Nova Ligação Rural-BT Individual"/>
    <s v="SERRITA"/>
    <x v="1"/>
    <n v="1700"/>
    <n v="1"/>
    <n v="0"/>
    <n v="0.06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40"/>
    <m/>
    <m/>
    <s v="A"/>
    <n v="9100975650"/>
    <s v="OISG-EXT BT R INDIV X174236 SALGUEIRO"/>
    <s v="7.1.2.6"/>
    <s v="Extensão de Rede"/>
    <x v="0"/>
    <s v="Ext RD Nova Ligação Rural-BT Individual"/>
    <s v="SALGUEIRO"/>
    <x v="1"/>
    <n v="5524"/>
    <n v="3"/>
    <n v="0"/>
    <n v="0.16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41"/>
    <m/>
    <m/>
    <s v="A"/>
    <n v="9100965145"/>
    <s v="OISG-EXT BT R INDIV X050671 FLORESTA"/>
    <s v="7.1.2.6"/>
    <s v="Extensão de Rede"/>
    <x v="0"/>
    <s v="Ext RD Nova Ligação Rural-BT Individual"/>
    <s v="FLORESTA"/>
    <x v="1"/>
    <n v="2811"/>
    <n v="1"/>
    <n v="0"/>
    <n v="0.06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46"/>
    <m/>
    <m/>
    <s v="A"/>
    <n v="9100971658"/>
    <s v="OIST-EXT BT R INDIV X056575 S O J EGITO"/>
    <s v="7.1.2.6"/>
    <s v="Extensão de Rede"/>
    <x v="0"/>
    <s v="Ext RD Nova Ligação Rural-BT Individual"/>
    <s v="SAO JOSE DO EGITO"/>
    <x v="0"/>
    <n v="18537"/>
    <n v="4"/>
    <n v="0.36"/>
    <n v="0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7547"/>
    <m/>
    <m/>
    <s v="A"/>
    <n v="9100975160"/>
    <s v="OISG-EXT BT R INDIV X161721 CARNAUB PENH"/>
    <s v="7.1.2.6"/>
    <s v="Extensão de Rede"/>
    <x v="0"/>
    <s v="Ext RD Nova Ligação Rural-BT Individual"/>
    <s v="CARNAUBEIRA DA PENHA"/>
    <x v="1"/>
    <n v="6389"/>
    <n v="4"/>
    <n v="0"/>
    <n v="0.24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48"/>
    <m/>
    <m/>
    <s v="A"/>
    <n v="9100971654"/>
    <s v="OISG-EXT BT U INDIV X054418 JATOBA"/>
    <s v="7.1.1.6"/>
    <s v="Extensão de Rede"/>
    <x v="0"/>
    <s v="Ext RD Nova Ligação Urbano-BT Individual"/>
    <s v="JATOBA"/>
    <x v="1"/>
    <n v="4379"/>
    <n v="2"/>
    <n v="0"/>
    <n v="0.08"/>
    <d v="2019-11-01T00:00:00"/>
    <d v="2019-11-08T00:00:00"/>
    <d v="2019-11-14T00:00:00"/>
    <d v="2019-11-01T00:00:00"/>
    <d v="2019-11-08T00:00:00"/>
    <s v="Programado"/>
    <s v="LIBEEXEC"/>
    <m/>
    <m/>
    <m/>
    <m/>
    <m/>
    <m/>
    <m/>
    <m/>
    <m/>
    <m/>
  </r>
  <r>
    <n v="327552"/>
    <m/>
    <m/>
    <s v="A"/>
    <n v="9100966639"/>
    <s v="OIST-EXT BT R INDIV X084278 AFOGAD INGAZ"/>
    <s v="7.1.1.6"/>
    <s v="Extensão de Rede"/>
    <x v="0"/>
    <s v="Ext RD Nova Ligação Urbano-BT Individual"/>
    <s v="AFOGADOS DA INGAZEIR"/>
    <x v="0"/>
    <n v="10783"/>
    <n v="3"/>
    <n v="0.04"/>
    <n v="0.08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7553"/>
    <m/>
    <m/>
    <s v="A"/>
    <n v="9100961156"/>
    <s v="OISG-EXT BT U INDIV M327951 TERRA NOVA"/>
    <s v="7.1.2.6"/>
    <s v="Extensão de Rede"/>
    <x v="0"/>
    <s v="Ext RD Nova Ligação Rural-BT Individual"/>
    <s v="TERRA NOVA"/>
    <x v="1"/>
    <n v="4732"/>
    <n v="2"/>
    <n v="0"/>
    <n v="0.17"/>
    <d v="2019-11-01T00:00:00"/>
    <d v="2019-11-08T00:00:00"/>
    <d v="2019-11-14T00:00:00"/>
    <d v="2019-11-01T00:00:00"/>
    <d v="2019-11-08T00:00:00"/>
    <s v="Programado"/>
    <s v="LIBEEXEC"/>
    <m/>
    <m/>
    <m/>
    <m/>
    <m/>
    <m/>
    <m/>
    <m/>
    <m/>
    <m/>
  </r>
  <r>
    <n v="327554"/>
    <m/>
    <m/>
    <s v="A"/>
    <n v="9100968143"/>
    <s v="OISG-EXT BT R INDIV X035701 CARNAUB PENH"/>
    <s v="7.1.2.6"/>
    <s v="Extensão de Rede"/>
    <x v="0"/>
    <s v="Ext RD Nova Ligação Rural-BT Individual"/>
    <s v="CARNAUBEIRA DA PENHA"/>
    <x v="1"/>
    <n v="4635"/>
    <n v="3"/>
    <n v="0"/>
    <n v="0.14000000000000001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60"/>
    <m/>
    <m/>
    <s v="A"/>
    <n v="9100977153"/>
    <s v="OISG-EXT BT R INDIV X167914 CARNAUB PENH"/>
    <s v="7.1.2.6"/>
    <s v="Extensão de Rede"/>
    <x v="0"/>
    <s v="Ext RD Nova Ligação Rural-BT Individual"/>
    <s v="CARNAUBEIRA DA PENHA"/>
    <x v="1"/>
    <n v="5767"/>
    <n v="4"/>
    <n v="0"/>
    <n v="0.22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70"/>
    <m/>
    <m/>
    <s v="A"/>
    <n v="9100977158"/>
    <s v="OISG-EXT BT R INDIV X037145 CARNAUB PENH"/>
    <s v="7.1.2.6"/>
    <s v="Extensão de Rede"/>
    <x v="0"/>
    <s v="Ext RD Nova Ligação Rural-BT Individual"/>
    <s v="CARNAUBEIRA DA PENHA"/>
    <x v="1"/>
    <n v="1648"/>
    <n v="1"/>
    <n v="0"/>
    <n v="0.06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71"/>
    <m/>
    <m/>
    <s v="A"/>
    <n v="9100978640"/>
    <s v="OISG-EXT BT R INDIV X142214 SERRITA"/>
    <s v="7.1.2.6"/>
    <s v="Extensão de Rede"/>
    <x v="0"/>
    <s v="Ext RD Nova Ligação Rural-BT Individual"/>
    <s v="SERRITA"/>
    <x v="1"/>
    <n v="3228"/>
    <n v="2"/>
    <n v="0"/>
    <n v="0.12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576"/>
    <m/>
    <m/>
    <s v="A"/>
    <n v="9100974642"/>
    <s v="OIST-EXT BT R INDIV S144903 CARNAIBA"/>
    <s v="7.1.2.6"/>
    <s v="Extensão de Rede"/>
    <x v="0"/>
    <s v="Ext RD Nova Ligação Rural-BT Individual"/>
    <s v="CARNAIBA"/>
    <x v="0"/>
    <n v="2440"/>
    <n v="2"/>
    <n v="0"/>
    <n v="0.08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602"/>
    <m/>
    <m/>
    <s v="A"/>
    <n v="9100969142"/>
    <s v="OISG-EXT BT U INDIV X119280 PETROLANDIA"/>
    <s v="7.1.1.6"/>
    <s v="Extensão de Rede"/>
    <x v="0"/>
    <s v="Ext RD Nova Ligação Urbano-BT Individual"/>
    <s v="PETROLANDIA"/>
    <x v="1"/>
    <n v="37145"/>
    <n v="7"/>
    <n v="0.3"/>
    <n v="0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7760"/>
    <m/>
    <m/>
    <s v="A"/>
    <n v="9100960645"/>
    <s v="OIST-EXT BT R INDIV X069934 FLORES"/>
    <s v="7.1.2.6"/>
    <s v="Extensão de Rede"/>
    <x v="0"/>
    <s v="Ext RD Nova Ligação Urbano-BT Individual"/>
    <s v="FLORES"/>
    <x v="0"/>
    <n v="8007"/>
    <n v="3"/>
    <n v="0"/>
    <n v="0.15"/>
    <d v="2019-11-01T00:00:00"/>
    <d v="2019-11-08T00:00:00"/>
    <d v="2019-11-14T00:00:00"/>
    <d v="2019-11-01T00:00:00"/>
    <d v="2019-11-08T00:00:00"/>
    <s v="Programado"/>
    <s v="LIBEEXEC"/>
    <m/>
    <m/>
    <m/>
    <m/>
    <m/>
    <m/>
    <m/>
    <m/>
    <m/>
    <m/>
  </r>
  <r>
    <n v="328020"/>
    <m/>
    <m/>
    <s v="A"/>
    <n v="9100965155"/>
    <s v="OIST-EXT BT R INDIV S220593 A17-739 CARN"/>
    <s v="7.1.2.6"/>
    <s v="Extensão de Rede"/>
    <x v="0"/>
    <s v="Ext RD Nova Ligação Urbano-BT Individual"/>
    <s v="CARNAIBA"/>
    <x v="0"/>
    <n v="4622"/>
    <n v="2"/>
    <n v="0"/>
    <n v="0.09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24"/>
    <m/>
    <m/>
    <s v="A"/>
    <n v="9100962213"/>
    <s v="OISG-EXT BT R INDIV S162995 FLORESTA"/>
    <s v="7.1.2.6"/>
    <s v="Extensão de Rede"/>
    <x v="0"/>
    <s v="Ext RD Nova Ligação Rural-BT Individual"/>
    <s v="FLORESTA"/>
    <x v="1"/>
    <n v="29424"/>
    <n v="6"/>
    <n v="0.51"/>
    <n v="0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8028"/>
    <m/>
    <m/>
    <s v="A"/>
    <n v="9100979675"/>
    <s v="OISG-EXT BT R INDIV X170861 JATOBA"/>
    <s v="7.1.2.6"/>
    <s v="Extensão de Rede"/>
    <x v="0"/>
    <s v="Ext RD Nova Ligação Rural-BT Individual"/>
    <s v="JATOBA"/>
    <x v="1"/>
    <n v="1851"/>
    <n v="1"/>
    <n v="0"/>
    <n v="0.06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35"/>
    <m/>
    <m/>
    <s v="A"/>
    <n v="9100961219"/>
    <s v="OISG-EXT BT R INDIV M334930 CARNAUB PENH"/>
    <s v="7.1.2.6"/>
    <s v="Extensão de Rede"/>
    <x v="0"/>
    <s v="Ext RD Nova Ligação Rural-BT Individual"/>
    <s v="CARNAUBEIRA DA PENHA"/>
    <x v="1"/>
    <n v="7548"/>
    <n v="2"/>
    <n v="0.02"/>
    <n v="0.04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8037"/>
    <m/>
    <m/>
    <s v="A"/>
    <n v="9100887622"/>
    <s v="OIST - EXT RD BT RUR INDIV X067405 STZ"/>
    <s v="7.1.2.6"/>
    <s v="Extensão de Rede"/>
    <x v="0"/>
    <s v="Ext RD Nova Ligação Rural-BT Individual"/>
    <s v="SANTA TEREZINHA"/>
    <x v="0"/>
    <n v="1634"/>
    <n v="1"/>
    <n v="0"/>
    <n v="0.05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39"/>
    <m/>
    <m/>
    <s v="A"/>
    <n v="9100975661"/>
    <s v="OISG-EXT BT R INDIV X069024 TACARATU"/>
    <s v="7.1.2.6"/>
    <s v="Extensão de Rede"/>
    <x v="0"/>
    <s v="Ext RD Nova Ligação Rural-BT Individual"/>
    <s v="TACARATU"/>
    <x v="1"/>
    <n v="12923"/>
    <n v="5"/>
    <n v="0.52"/>
    <n v="0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8049"/>
    <m/>
    <m/>
    <s v="A"/>
    <n v="9100971727"/>
    <s v="OISG-EXT BT R INDIV X021770 BELAM S FRAN"/>
    <s v="7.1.2.6"/>
    <s v="Extensão de Rede"/>
    <x v="0"/>
    <s v="Ext RD Nova Ligação Urbano-BT Individual"/>
    <s v="BELEM DE SAO FRANCIS"/>
    <x v="1"/>
    <n v="6257"/>
    <n v="0"/>
    <n v="0"/>
    <n v="0.21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52"/>
    <m/>
    <m/>
    <s v="A"/>
    <n v="9100964265"/>
    <s v="OISG-EXT BT R INDIV X047716 FLORESTA"/>
    <s v="7.1.2.6"/>
    <s v="Extensão de Rede"/>
    <x v="0"/>
    <s v="Ext RD Nova Ligação Rural-BT Individual"/>
    <s v="FLORESTA"/>
    <x v="1"/>
    <n v="1404"/>
    <n v="0"/>
    <n v="0"/>
    <n v="0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071"/>
    <m/>
    <m/>
    <s v="A"/>
    <n v="9100964267"/>
    <s v="OISG-EXT BT R INDIV X143842 VERDEJANTE"/>
    <s v="7.1.2.6"/>
    <s v="Extensão de Rede"/>
    <x v="0"/>
    <s v="Ext RD Nova Ligação Rural-BT Individual"/>
    <s v="VERDEJANTE"/>
    <x v="1"/>
    <n v="12474"/>
    <n v="6"/>
    <n v="0"/>
    <n v="0.27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8082"/>
    <m/>
    <m/>
    <s v="A"/>
    <n v="9100963189"/>
    <s v="OISG-EXT BT R INDIV M266745 VERDEJANTE"/>
    <s v="7.1.2.6"/>
    <s v="Extensão de Rede"/>
    <x v="0"/>
    <s v="Ext RD Nova Ligação Urbano-BT Individual"/>
    <s v="VERDEJANTE"/>
    <x v="1"/>
    <n v="3053"/>
    <n v="2"/>
    <n v="0"/>
    <n v="0.1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109"/>
    <m/>
    <m/>
    <s v="A"/>
    <n v="9100994130"/>
    <s v="OISG-EXT BT R INDIV X171882 TACARATU"/>
    <s v="7.1.2.6"/>
    <s v="Extensão de Rede"/>
    <x v="0"/>
    <s v="Ext RD Nova Ligação Rural-BT Individual"/>
    <s v="TACARATU"/>
    <x v="1"/>
    <n v="2489"/>
    <n v="1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15"/>
    <m/>
    <m/>
    <s v="A"/>
    <n v="9100990633"/>
    <s v="OIST-EXT BT R INDIV C90095 SERRA TALHAD"/>
    <s v="7.1.2.6"/>
    <s v="Extensão de Rede"/>
    <x v="0"/>
    <s v="Ext RD Nova Ligação Rural-BT Individual"/>
    <s v="SERRA TALHADA"/>
    <x v="0"/>
    <n v="1668"/>
    <n v="0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17"/>
    <m/>
    <m/>
    <s v="A"/>
    <n v="9100985133"/>
    <s v="OISG-EXT BT R INDIV X111787 PETROLANDIA"/>
    <s v="7.1.2.6"/>
    <s v="Extensão de Rede"/>
    <x v="0"/>
    <s v="Ext RD Nova Ligação Rural-BT Individual"/>
    <s v="PETROLANDIA"/>
    <x v="1"/>
    <n v="7668"/>
    <n v="3"/>
    <n v="0.05"/>
    <n v="0.03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122"/>
    <m/>
    <m/>
    <s v="A"/>
    <n v="9100997630"/>
    <s v="OIST-EXT BT R INDIV X049226 SERRA TALHAD"/>
    <s v="7.1.2.6"/>
    <s v="Extensão de Rede"/>
    <x v="0"/>
    <s v="Ext RD Nova Ligação Rural-BT Individual"/>
    <s v="SERRA TALHADA"/>
    <x v="0"/>
    <n v="4718"/>
    <n v="3"/>
    <n v="0"/>
    <n v="0.14000000000000001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30"/>
    <m/>
    <m/>
    <s v="A"/>
    <n v="9100986631"/>
    <s v="OISG-EXT BT R INDIV X038080 SALGUEIRO"/>
    <s v="7.1.2.6"/>
    <s v="Extensão de Rede"/>
    <x v="0"/>
    <s v="Ext RD Nova Ligação Rural-BT Individual"/>
    <s v="SALGUEIRO"/>
    <x v="1"/>
    <n v="20221"/>
    <n v="5"/>
    <n v="0.18"/>
    <n v="0.3"/>
    <d v="2019-11-22T00:00:00"/>
    <d v="2019-11-29T00:00:00"/>
    <d v="2020-01-22T00:00:00"/>
    <d v="2019-11-08T00:00:00"/>
    <d v="2019-11-15T00:00:00"/>
    <s v="Programado"/>
    <s v="LIBEEXEC"/>
    <m/>
    <m/>
    <m/>
    <m/>
    <m/>
    <m/>
    <m/>
    <m/>
    <m/>
    <m/>
  </r>
  <r>
    <n v="328147"/>
    <m/>
    <m/>
    <s v="A"/>
    <n v="9100981632"/>
    <s v="OISG-EXT MT RUR PDE M363932 SALGUEIRO"/>
    <s v="7.1.2.6"/>
    <s v="Extensão de Rede"/>
    <x v="0"/>
    <s v="Ext RD Nova Ligação Rural-BT Individual"/>
    <s v="SALGUEIRO"/>
    <x v="1"/>
    <n v="59113"/>
    <n v="18"/>
    <n v="2.2999999999999998"/>
    <n v="0"/>
    <d v="2019-11-22T00:00:00"/>
    <d v="2019-11-29T00:00:00"/>
    <d v="2020-03-22T00:00:00"/>
    <d v="2019-11-08T00:00:00"/>
    <d v="2019-11-15T00:00:00"/>
    <s v="Programado"/>
    <s v="OBRAEXEC"/>
    <m/>
    <m/>
    <m/>
    <m/>
    <m/>
    <m/>
    <m/>
    <m/>
    <m/>
    <m/>
  </r>
  <r>
    <n v="328150"/>
    <m/>
    <m/>
    <s v="A"/>
    <n v="9100894263"/>
    <s v="OISG- EXT RD LIG NOVA BT"/>
    <s v="7.1.1.6"/>
    <s v="Extensão de Rede"/>
    <x v="0"/>
    <s v="Ext RD Nova Ligação Urbano-BT Individual"/>
    <s v="SALGUEIRO"/>
    <x v="1"/>
    <n v="1341"/>
    <n v="0"/>
    <n v="0"/>
    <n v="0"/>
    <d v="2019-11-08T00:00:00"/>
    <d v="2019-11-15T00:00:00"/>
    <d v="2019-11-21T00:00:00"/>
    <d v="2019-11-01T00:00:00"/>
    <d v="2019-11-08T00:00:00"/>
    <s v="Programado"/>
    <s v="OBRAEXEC"/>
    <m/>
    <m/>
    <m/>
    <m/>
    <m/>
    <m/>
    <m/>
    <m/>
    <m/>
    <m/>
  </r>
  <r>
    <n v="328151"/>
    <m/>
    <m/>
    <s v="A"/>
    <n v="9100985630"/>
    <s v="OISG-EXT BT R INDIV X086224 CABROBO"/>
    <s v="7.1.2.6"/>
    <s v="Extensão de Rede"/>
    <x v="0"/>
    <s v="Ext RD Nova Ligação Urbano-BT Individual"/>
    <s v="CABROBO"/>
    <x v="1"/>
    <n v="15987"/>
    <n v="6"/>
    <n v="0.55000000000000004"/>
    <n v="0.06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165"/>
    <m/>
    <m/>
    <s v="A"/>
    <n v="9100994639"/>
    <s v="OIST-EXT BT R INDIV M259669 CUSTODIA"/>
    <s v="7.1.2.6"/>
    <s v="Extensão de Rede"/>
    <x v="0"/>
    <s v="Ext RD Nova Ligação Rural-BT Individual"/>
    <s v="CUSTODIA"/>
    <x v="0"/>
    <n v="3768"/>
    <n v="2"/>
    <n v="0.05"/>
    <n v="0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172"/>
    <m/>
    <m/>
    <s v="A"/>
    <n v="9100994132"/>
    <s v="OIST-EXT BT R INDIV X133467 S O J BELMON"/>
    <s v="7.1.2.6"/>
    <s v="Extensão de Rede"/>
    <x v="0"/>
    <s v="Ext RD Nova Ligação Rural-BT Individual"/>
    <s v="SAO JOSE DO BELMONTE"/>
    <x v="0"/>
    <n v="4080"/>
    <n v="1"/>
    <n v="0"/>
    <n v="0.05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174"/>
    <m/>
    <m/>
    <s v="A"/>
    <n v="9100985633"/>
    <s v="OIST-EXT BT R INDIV G01307 TABIRA"/>
    <s v="7.1.2.6"/>
    <s v="Extensão de Rede"/>
    <x v="0"/>
    <s v="Ext RD Nova Ligação Rural-BT Individual"/>
    <s v="TABIRA"/>
    <x v="0"/>
    <n v="7607"/>
    <n v="4"/>
    <n v="0"/>
    <n v="0.17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86"/>
    <m/>
    <m/>
    <s v="A"/>
    <n v="9100991632"/>
    <s v="OISG-EXT BT R INDIV X163479 CARNAUB PENH"/>
    <s v="7.1.2.6"/>
    <s v="Extensão de Rede"/>
    <x v="0"/>
    <s v="Ext RD Nova Ligação Rural-BT Individual"/>
    <s v="CARNAUBEIRA DA PENHA"/>
    <x v="1"/>
    <n v="1678"/>
    <n v="1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195"/>
    <m/>
    <m/>
    <s v="A"/>
    <n v="9100996631"/>
    <s v="OISG-EXT BT R INDIV X154921 SALGUEIRO"/>
    <s v="7.1.2.6"/>
    <s v="Extensão de Rede"/>
    <x v="0"/>
    <s v="Ext RD Nova Ligação Rural-BT Individual"/>
    <s v="SALGUEIRO"/>
    <x v="1"/>
    <n v="1613"/>
    <n v="1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03"/>
    <m/>
    <m/>
    <s v="A"/>
    <n v="9101000632"/>
    <s v="OIST-EXT BT R INDIV C70835 TABIRA"/>
    <s v="7.1.2.6"/>
    <s v="Extensão de Rede"/>
    <x v="0"/>
    <s v="Ext RD Nova Ligação Rural-BT Individual"/>
    <s v="TABIRA"/>
    <x v="0"/>
    <n v="4786"/>
    <n v="3"/>
    <n v="0"/>
    <n v="0.12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29"/>
    <m/>
    <m/>
    <s v="A"/>
    <n v="9100985139"/>
    <s v="OIST-EXT BT U INDIV X131913 CUSTODIA"/>
    <s v="7.1.1.6"/>
    <s v="Extensão de Rede"/>
    <x v="0"/>
    <s v="Ext RD Nova Ligação Urbano-BT Individual"/>
    <s v="CUSTODIA"/>
    <x v="0"/>
    <n v="6176"/>
    <n v="3"/>
    <n v="0"/>
    <n v="7.0000000000000007E-2"/>
    <d v="2019-11-08T00:00:00"/>
    <d v="2019-11-15T00:00:00"/>
    <d v="2019-11-23T00:00:00"/>
    <d v="2019-11-01T00:00:00"/>
    <d v="2019-11-08T00:00:00"/>
    <s v="Programado"/>
    <s v="LIBEEXEC"/>
    <m/>
    <m/>
    <m/>
    <m/>
    <m/>
    <m/>
    <m/>
    <m/>
    <m/>
    <m/>
  </r>
  <r>
    <n v="328233"/>
    <m/>
    <m/>
    <s v="A"/>
    <n v="9100988633"/>
    <s v="OIST-EXT BT R INDIV M209970 SERRA TALHAD"/>
    <s v="7.1.2.6"/>
    <s v="Extensão de Rede"/>
    <x v="0"/>
    <s v="Ext RD Nova Ligação Urbano-BT Individual"/>
    <s v="CALUMBI"/>
    <x v="0"/>
    <n v="1744"/>
    <n v="1"/>
    <n v="0"/>
    <n v="0.05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34"/>
    <m/>
    <m/>
    <s v="A"/>
    <n v="9100992136"/>
    <s v="OISG-EXT BT U INDIV S139720 CEDRO"/>
    <s v="7.1.2.6"/>
    <s v="Extensão de Rede"/>
    <x v="0"/>
    <s v="Ext RD Nova Ligação Rural-BT Individual"/>
    <s v="SERRITA"/>
    <x v="1"/>
    <n v="17527"/>
    <n v="7"/>
    <n v="0"/>
    <n v="0.28000000000000003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35"/>
    <m/>
    <m/>
    <s v="A"/>
    <n v="9101004130"/>
    <s v="OISG-EXT BT U INDIV X171979 SALGUEIRO"/>
    <s v="7.1.1.6"/>
    <s v="Extensão de Rede"/>
    <x v="0"/>
    <s v="Ext RD Nova Ligação Urbano-BT Individual"/>
    <s v="SALGUEIRO"/>
    <x v="1"/>
    <n v="2302"/>
    <n v="1"/>
    <n v="0"/>
    <n v="0.02"/>
    <d v="2019-11-08T00:00:00"/>
    <d v="2019-11-15T00:00:00"/>
    <d v="2019-11-23T00:00:00"/>
    <d v="2019-11-01T00:00:00"/>
    <d v="2019-11-08T00:00:00"/>
    <s v="Programado"/>
    <s v="LIBEEXEC"/>
    <m/>
    <m/>
    <m/>
    <m/>
    <m/>
    <m/>
    <m/>
    <m/>
    <m/>
    <m/>
  </r>
  <r>
    <n v="328236"/>
    <m/>
    <m/>
    <s v="A"/>
    <n v="9100983136"/>
    <s v="OIST-EXT BT R INDIV S077931 FLORES"/>
    <s v="7.1.2.6"/>
    <s v="Extensão de Rede"/>
    <x v="0"/>
    <s v="Ext RD Nova Ligação Rural-BT Individual"/>
    <s v="FLORES"/>
    <x v="0"/>
    <n v="3415"/>
    <n v="2"/>
    <n v="0"/>
    <n v="0.12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39"/>
    <m/>
    <m/>
    <s v="A"/>
    <n v="9101003632"/>
    <s v="OISG-EXT MT RUR PDE X161714 VERDEJANTE"/>
    <s v="7.1.2.6"/>
    <s v="Extensão de Rede"/>
    <x v="0"/>
    <s v="Ext RD Nova Ligação Rural-BT Individual"/>
    <s v="VERDEJANTE"/>
    <x v="1"/>
    <n v="18197"/>
    <n v="7"/>
    <n v="0.42"/>
    <n v="0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250"/>
    <m/>
    <m/>
    <s v="A"/>
    <n v="9101003633"/>
    <s v="OISG-EXT BT UNB INDIV X082228 CABROBO"/>
    <s v="7.1.1.6"/>
    <s v="Extensão de Rede"/>
    <x v="0"/>
    <s v="Ext RD Nova Ligação Urbano-BT Individual"/>
    <s v="CABROBO"/>
    <x v="1"/>
    <n v="4585"/>
    <n v="3"/>
    <n v="0"/>
    <n v="0.14000000000000001"/>
    <d v="2019-11-08T00:00:00"/>
    <d v="2019-11-15T00:00:00"/>
    <d v="2019-11-23T00:00:00"/>
    <d v="2019-11-01T00:00:00"/>
    <d v="2019-11-08T00:00:00"/>
    <s v="Programado"/>
    <s v="OBRAEXEC"/>
    <m/>
    <m/>
    <m/>
    <m/>
    <m/>
    <m/>
    <m/>
    <m/>
    <m/>
    <m/>
  </r>
  <r>
    <n v="328256"/>
    <m/>
    <m/>
    <s v="A"/>
    <n v="9100996135"/>
    <s v="OISG-EXT BT R INDIV X155111 PETROLANDIA"/>
    <s v="7.1.2.6"/>
    <s v="Extensão de Rede"/>
    <x v="0"/>
    <s v="Ext RD Nova Ligação Rural-BT Individual"/>
    <s v="PETROLANDIA"/>
    <x v="1"/>
    <n v="10782"/>
    <n v="1"/>
    <n v="0"/>
    <n v="0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257"/>
    <m/>
    <m/>
    <s v="A"/>
    <n v="9101003131"/>
    <s v="OIST - EXT RD BT RUR INDIV X168996 AFI"/>
    <s v="7.1.2.6"/>
    <s v="Extensão de Rede"/>
    <x v="0"/>
    <s v="Ext RD Nova Ligação Rural-BT Individual"/>
    <s v="AFOGADOS DA INGAZEIR"/>
    <x v="0"/>
    <n v="25034"/>
    <n v="7"/>
    <n v="0.79"/>
    <n v="0"/>
    <d v="2019-11-22T00:00:00"/>
    <d v="2019-11-29T00:00:00"/>
    <d v="2020-01-22T00:00:00"/>
    <d v="2019-11-08T00:00:00"/>
    <d v="2019-11-15T00:00:00"/>
    <s v="Programado"/>
    <s v="OBRAEXEC"/>
    <m/>
    <m/>
    <m/>
    <m/>
    <m/>
    <m/>
    <m/>
    <m/>
    <m/>
    <m/>
  </r>
  <r>
    <n v="328493"/>
    <m/>
    <m/>
    <s v="A"/>
    <n v="9100992700"/>
    <s v="OISG-PO CONST RD S229406 FLORESTA"/>
    <s v="7.1.2.6"/>
    <s v="Extensão de Rede"/>
    <x v="0"/>
    <s v="Substituição de Rede AT"/>
    <s v="FLORESTA"/>
    <x v="1"/>
    <n v="4042"/>
    <n v="0"/>
    <n v="0"/>
    <n v="0"/>
    <d v="2019-11-01T00:00:00"/>
    <d v="2019-11-30T00:00:00"/>
    <m/>
    <d v="2019-11-01T00:00:00"/>
    <d v="2019-11-30T00:00:00"/>
    <s v="Programado"/>
    <s v="OBRAEXEC"/>
    <m/>
    <m/>
    <m/>
    <m/>
    <m/>
    <m/>
    <m/>
    <m/>
    <m/>
    <m/>
  </r>
  <r>
    <n v="328313"/>
    <m/>
    <m/>
    <s v="A"/>
    <n v="9100981656"/>
    <s v="OIST-DESL REDE S109475 S O J EGITO"/>
    <s v="7.1.1.6"/>
    <s v="Extensão de Rede"/>
    <x v="0"/>
    <s v="Relocação / Deslocamento Rede"/>
    <s v="SAO JOSE DO EGITO"/>
    <x v="0"/>
    <n v="18058"/>
    <n v="1"/>
    <n v="0.03"/>
    <n v="0"/>
    <d v="2019-11-01T00:00:00"/>
    <d v="2019-11-08T00:00:00"/>
    <m/>
    <d v="2019-11-22T00:00:00"/>
    <d v="2019-11-29T00:00:00"/>
    <s v="Programado"/>
    <s v="LIBEEXEC"/>
    <m/>
    <m/>
    <m/>
    <m/>
    <m/>
    <m/>
    <m/>
    <m/>
    <m/>
    <m/>
  </r>
  <r>
    <n v="327445"/>
    <m/>
    <m/>
    <s v="A"/>
    <n v="9100966156"/>
    <s v="OISG-EXT BT RUR MUC S132882 CEDRO"/>
    <s v="7.1.2.6"/>
    <s v="Extensão de Rede"/>
    <x v="0"/>
    <s v="Ext RD Nova Ligação Rural-BT Individual"/>
    <s v="CEDRO"/>
    <x v="1"/>
    <n v="4875"/>
    <n v="3"/>
    <n v="0"/>
    <n v="0.18"/>
    <d v="2019-11-01T00:00:00"/>
    <d v="2019-11-08T00:00:00"/>
    <d v="2019-11-14T00:00:00"/>
    <d v="2019-11-01T00:00:00"/>
    <d v="2019-11-08T00:00:00"/>
    <s v="Programado"/>
    <s v="OBRAEXEC"/>
    <m/>
    <m/>
    <m/>
    <m/>
    <m/>
    <m/>
    <m/>
    <m/>
    <m/>
    <m/>
  </r>
  <r>
    <n v="327446"/>
    <m/>
    <m/>
    <s v="A"/>
    <n v="9100966153"/>
    <s v="OIST-EXT BT R INDIV M247419 CUSTODIA"/>
    <s v="7.1.2.6"/>
    <s v="Extensão de Rede"/>
    <x v="0"/>
    <s v="Ext RD Nova Ligação Rural-BT Individual"/>
    <s v="CUSTODIA"/>
    <x v="0"/>
    <n v="6351"/>
    <n v="1"/>
    <n v="0"/>
    <n v="0"/>
    <d v="2019-11-22T00:00:00"/>
    <d v="2019-11-29T00:00:00"/>
    <d v="2020-01-13T00:00:00"/>
    <d v="2019-11-08T00:00:00"/>
    <d v="2019-11-15T00:00:00"/>
    <s v="Programado"/>
    <s v="OBRAEXEC"/>
    <m/>
    <m/>
    <m/>
    <m/>
    <m/>
    <m/>
    <m/>
    <m/>
    <m/>
    <m/>
  </r>
  <r>
    <n v="328303"/>
    <m/>
    <m/>
    <s v="A"/>
    <n v="9100985140"/>
    <s v="OIST-EXT BT R INDIV X1014277 IGUARACI"/>
    <s v="7.1.2.6"/>
    <s v="Extensão de Rede"/>
    <x v="0"/>
    <s v="Ext RD Nova Ligação Rural-BT Individual"/>
    <s v="IGUARACI"/>
    <x v="0"/>
    <n v="2543"/>
    <n v="1"/>
    <n v="0"/>
    <n v="0.06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05"/>
    <m/>
    <m/>
    <s v="A"/>
    <n v="9100994642"/>
    <s v="OIST-EXT BT U INDIV X070501 SANT C BAIXA"/>
    <s v="7.1.1.6"/>
    <s v="Extensão de Rede"/>
    <x v="0"/>
    <s v="Ext RD Nova Ligação Urbano-BT Individual"/>
    <s v="SANTA CRUZ DA BAIXA"/>
    <x v="0"/>
    <n v="7501"/>
    <n v="3"/>
    <n v="0"/>
    <n v="7.0000000000000007E-2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43"/>
    <m/>
    <m/>
    <s v="A"/>
    <n v="9100997637"/>
    <s v="OISG-EXT BT R INDIV X103674 CARNAUB PENH"/>
    <s v="7.1.2.6"/>
    <s v="Extensão de Rede"/>
    <x v="0"/>
    <s v="Ext RD Nova Ligação Rural-BT Individual"/>
    <s v="CARNAUBEIRA DA PENHA"/>
    <x v="1"/>
    <n v="2175"/>
    <n v="1"/>
    <n v="0"/>
    <n v="0.11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44"/>
    <m/>
    <m/>
    <s v="A"/>
    <n v="9100993144"/>
    <s v="OISG-EXT BT U INDIV X126140 CARNAUB PENH"/>
    <s v="7.1.1.6"/>
    <s v="Extensão de Rede"/>
    <x v="0"/>
    <s v="Ext RD Nova Ligação Urbano-BT Individual"/>
    <s v="CARNAUBEIRA DA PENHA"/>
    <x v="1"/>
    <n v="4467"/>
    <n v="1"/>
    <n v="0"/>
    <n v="0.04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84"/>
    <m/>
    <m/>
    <s v="A"/>
    <n v="9100983148"/>
    <s v="OISG-EXT BT R INDIV M228896 VERDEJANTE"/>
    <s v="7.1.2.6"/>
    <s v="Extensão de Rede"/>
    <x v="0"/>
    <s v="Ext RD Nova Ligação Rural-BT Individual"/>
    <s v="VERDEJANTE"/>
    <x v="1"/>
    <n v="1473"/>
    <n v="0"/>
    <n v="0"/>
    <n v="0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397"/>
    <m/>
    <m/>
    <s v="A"/>
    <n v="9100994648"/>
    <s v="OISG-EXT BT U INDIV X118333 CARNAUB PENH"/>
    <s v="7.1.1.6"/>
    <s v="Extensão de Rede"/>
    <x v="0"/>
    <s v="Ext RD Nova Ligação Urbano-BT Individual"/>
    <s v="CARNAUBEIRA DA PENHA"/>
    <x v="1"/>
    <n v="998"/>
    <n v="0"/>
    <n v="0"/>
    <n v="0.04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400"/>
    <m/>
    <m/>
    <s v="A"/>
    <n v="9100991638"/>
    <s v="OIST-EXT BT R INDIV C66280 FLORES"/>
    <s v="7.1.2.6"/>
    <s v="Extensão de Rede"/>
    <x v="0"/>
    <s v="Ext RD Nova Ligação Urbano-BT Individual"/>
    <s v="FLORES"/>
    <x v="0"/>
    <n v="3333"/>
    <n v="2"/>
    <n v="0"/>
    <n v="0.11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414"/>
    <m/>
    <m/>
    <s v="A"/>
    <n v="9100993146"/>
    <s v="OIST - EXT RD BT RUR INDIV X163568 AFI"/>
    <s v="7.1.1.6"/>
    <s v="Extensão de Rede"/>
    <x v="0"/>
    <s v="Ext RD Nova Ligação Urbano-BT Individual"/>
    <s v="AFOGADOS DA INGAZEIR"/>
    <x v="0"/>
    <n v="3257"/>
    <n v="2"/>
    <n v="0"/>
    <n v="0.06"/>
    <d v="2019-11-15T00:00:00"/>
    <d v="2019-11-22T00:00:00"/>
    <d v="2019-11-28T00:00:00"/>
    <d v="2019-11-15T00:00:00"/>
    <d v="2019-11-22T00:00:00"/>
    <s v="Programado"/>
    <s v="LIBEEXEC"/>
    <m/>
    <m/>
    <m/>
    <m/>
    <m/>
    <m/>
    <m/>
    <m/>
    <m/>
    <m/>
  </r>
  <r>
    <n v="328418"/>
    <m/>
    <m/>
    <s v="A"/>
    <n v="9100992142"/>
    <s v="OIST-EXT BT R INDIV M252433 AFOGAD INGAZ"/>
    <s v="7.1.2.6"/>
    <s v="Extensão de Rede"/>
    <x v="0"/>
    <s v="Ext RD Nova Ligação Rural-BT Individual"/>
    <s v="AFOGADOS DA INGAZEIR"/>
    <x v="0"/>
    <n v="3103"/>
    <n v="2"/>
    <n v="0"/>
    <n v="0.09"/>
    <d v="2019-11-15T00:00:00"/>
    <d v="2019-11-22T00:00:00"/>
    <d v="2019-11-28T00:00:00"/>
    <d v="2019-11-15T00:00:00"/>
    <d v="2019-11-22T00:00:00"/>
    <s v="Programado"/>
    <s v="LIBEEXEC"/>
    <m/>
    <m/>
    <m/>
    <m/>
    <m/>
    <m/>
    <m/>
    <m/>
    <m/>
    <m/>
  </r>
  <r>
    <n v="328419"/>
    <m/>
    <m/>
    <s v="A"/>
    <n v="9101001637"/>
    <s v="OIST - EXT RD BT RUR INDIV X149892 AFI"/>
    <s v="7.1.2.6"/>
    <s v="Extensão de Rede"/>
    <x v="0"/>
    <s v="Ext RD Nova Ligação Urbano-BT Individual"/>
    <s v="AFOGADOS DA INGAZEIR"/>
    <x v="0"/>
    <n v="3435"/>
    <n v="2"/>
    <n v="0"/>
    <n v="0.11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421"/>
    <m/>
    <m/>
    <s v="A"/>
    <n v="9100993147"/>
    <s v="OIST-EXT BT R INDIV M260634 CUSTODIA"/>
    <s v="7.1.2.6"/>
    <s v="Extensão de Rede"/>
    <x v="0"/>
    <s v="Ext RD Nova Ligação Rural-BT Individual"/>
    <s v="CUSTODIA"/>
    <x v="0"/>
    <n v="6892"/>
    <n v="3"/>
    <n v="0"/>
    <n v="0.19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422"/>
    <m/>
    <m/>
    <s v="A"/>
    <n v="9100993145"/>
    <s v="OIST-EXT BT R INDIV M232173 SERRA TALHAD"/>
    <s v="7.1.2.6"/>
    <s v="Extensão de Rede"/>
    <x v="0"/>
    <s v="Ext RD Nova Ligação Urbano-BT Individual"/>
    <s v="SERRA TALHADA"/>
    <x v="0"/>
    <n v="3180"/>
    <n v="2"/>
    <n v="0"/>
    <n v="0.1"/>
    <d v="2019-11-15T00:00:00"/>
    <d v="2019-11-22T00:00:00"/>
    <d v="2019-11-28T00:00:00"/>
    <d v="2019-11-15T00:00:00"/>
    <d v="2019-11-22T00:00:00"/>
    <s v="Programado"/>
    <s v="OBRAEXEC"/>
    <m/>
    <m/>
    <m/>
    <m/>
    <m/>
    <m/>
    <m/>
    <m/>
    <m/>
    <m/>
  </r>
  <r>
    <n v="328506"/>
    <m/>
    <m/>
    <s v="A"/>
    <n v="9100991196"/>
    <s v="OISG-DESL REDE X038806 JATOBA"/>
    <s v="7.1.2.6"/>
    <s v="Extensão de Rede"/>
    <x v="0"/>
    <s v="Relocação / Deslocamento Rede"/>
    <s v="JATOBA"/>
    <x v="1"/>
    <n v="8415"/>
    <n v="2"/>
    <n v="0.16"/>
    <n v="0"/>
    <d v="2019-11-01T00:00:00"/>
    <d v="2019-11-13T00:00:00"/>
    <m/>
    <d v="2019-12-06T00:00:00"/>
    <d v="2019-12-13T00:00:00"/>
    <s v="Programado"/>
    <s v="OBRAEXEC"/>
    <m/>
    <s v="OBRA REPROGRAMADA"/>
    <m/>
    <m/>
    <m/>
    <m/>
    <m/>
    <m/>
    <m/>
    <m/>
  </r>
  <r>
    <n v="328454"/>
    <m/>
    <m/>
    <s v="A"/>
    <n v="9100983150"/>
    <s v="OIST-EXT BT R INDIV M272181 C25-053 TUPA"/>
    <s v="7.1.2.6"/>
    <s v="Extensão de Rede"/>
    <x v="0"/>
    <s v="Ext RD Nova Ligação Rural-BT Individual"/>
    <s v="TUPARETAMA"/>
    <x v="0"/>
    <n v="5156"/>
    <n v="3"/>
    <n v="0"/>
    <n v="0.15"/>
    <d v="2019-11-15T00:00:00"/>
    <d v="2019-11-22T00:00:00"/>
    <d v="2019-11-29T00:00:00"/>
    <d v="2019-11-15T00:00:00"/>
    <d v="2019-11-22T00:00:00"/>
    <s v="Programado"/>
    <s v="OBRAEXEC"/>
    <m/>
    <m/>
    <m/>
    <m/>
    <m/>
    <m/>
    <m/>
    <m/>
    <m/>
    <m/>
  </r>
  <r>
    <n v="328455"/>
    <m/>
    <m/>
    <s v="A"/>
    <n v="9100994141"/>
    <s v="OISG-EXT BT R INDIV X012886 CARNAUB PENH"/>
    <s v="7.1.2.6"/>
    <s v="Extensão de Rede"/>
    <x v="0"/>
    <s v="Ext RD Nova Ligação Rural-BT Individual"/>
    <s v="ITACURUBA"/>
    <x v="1"/>
    <n v="3121"/>
    <n v="1"/>
    <n v="0"/>
    <n v="0.05"/>
    <d v="2019-11-15T00:00:00"/>
    <d v="2019-11-22T00:00:00"/>
    <d v="2019-11-29T00:00:00"/>
    <d v="2019-11-15T00:00:00"/>
    <d v="2019-11-22T00:00:00"/>
    <s v="Programado"/>
    <s v="OBRAEXEC"/>
    <m/>
    <m/>
    <m/>
    <m/>
    <m/>
    <m/>
    <m/>
    <m/>
    <m/>
    <m/>
  </r>
  <r>
    <n v="328473"/>
    <m/>
    <m/>
    <s v="A"/>
    <n v="9100997658"/>
    <s v="OISG-EXT BT R INDIV X004752 SERRITA"/>
    <s v="7.1.2.6"/>
    <s v="Extensão de Rede"/>
    <x v="0"/>
    <s v="Ext RD Nova Ligação Rural-BT Individual"/>
    <s v="SERRITA"/>
    <x v="1"/>
    <n v="2667"/>
    <n v="2"/>
    <n v="0"/>
    <n v="0.04"/>
    <d v="2019-11-15T00:00:00"/>
    <d v="2019-11-22T00:00:00"/>
    <d v="2019-11-29T00:00:00"/>
    <d v="2019-11-22T00:00:00"/>
    <d v="2019-11-22T00:00:00"/>
    <s v="Programado"/>
    <s v="OBRAEXEC"/>
    <m/>
    <m/>
    <m/>
    <m/>
    <m/>
    <m/>
    <m/>
    <m/>
    <m/>
    <m/>
  </r>
  <r>
    <n v="328475"/>
    <m/>
    <m/>
    <s v="A"/>
    <n v="9101000637"/>
    <s v="OIST-EXT BT R INDIV X168772 S O J BELMON"/>
    <s v="7.1.2.6"/>
    <s v="Extensão de Rede"/>
    <x v="0"/>
    <s v="Ext RD Nova Ligação Urbano-BT Individual"/>
    <s v="SAO JOSE DO BELMONTE"/>
    <x v="0"/>
    <n v="3311"/>
    <n v="2"/>
    <n v="0"/>
    <n v="0.1"/>
    <d v="2019-11-15T00:00:00"/>
    <d v="2019-11-22T00:00:00"/>
    <d v="2019-11-29T00:00:00"/>
    <d v="2019-11-22T00:00:00"/>
    <d v="2019-11-22T00:00:00"/>
    <s v="Programado"/>
    <s v="LIBEEXEC"/>
    <m/>
    <m/>
    <m/>
    <m/>
    <m/>
    <m/>
    <m/>
    <m/>
    <m/>
    <m/>
  </r>
  <r>
    <n v="328477"/>
    <m/>
    <m/>
    <s v="A"/>
    <n v="9100985641"/>
    <s v="OISG-EXT BT R INDIV X078411 SAGUEIRO"/>
    <s v="7.1.2.6"/>
    <s v="Extensão de Rede"/>
    <x v="0"/>
    <s v="Ext RD Nova Ligação Urbano-BT Individual"/>
    <s v="SALGUEIRO"/>
    <x v="1"/>
    <n v="2935"/>
    <n v="2"/>
    <n v="0"/>
    <n v="0.08"/>
    <d v="2019-11-15T00:00:00"/>
    <d v="2019-11-22T00:00:00"/>
    <d v="2019-11-29T00:00:00"/>
    <d v="2019-11-22T00:00:00"/>
    <d v="2019-11-22T00:00:00"/>
    <s v="Programado"/>
    <s v="OBRAEXEC"/>
    <m/>
    <m/>
    <m/>
    <m/>
    <m/>
    <m/>
    <m/>
    <m/>
    <m/>
    <m/>
  </r>
  <r>
    <n v="326349"/>
    <m/>
    <m/>
    <s v="A"/>
    <n v="9100934709"/>
    <s v="OIST-EXT MT URB PDE X146221 AFOGAD INGAZ"/>
    <s v="7.1.1.6"/>
    <s v="Extensão de Rede"/>
    <x v="0"/>
    <s v="Extensão de Rede - Cliente MT"/>
    <s v="AFOGADOS DA INGAZEIR"/>
    <x v="0"/>
    <n v="4242"/>
    <n v="1"/>
    <n v="0.01"/>
    <n v="0"/>
    <d v="2019-11-22T00:00:00"/>
    <d v="2019-11-29T00:00:00"/>
    <d v="2020-01-11T00:00:00"/>
    <d v="2019-11-08T00:00:00"/>
    <d v="2019-11-15T00:00:00"/>
    <s v="Programado"/>
    <s v="LIBEEXEC"/>
    <m/>
    <m/>
    <m/>
    <m/>
    <m/>
    <m/>
    <m/>
    <m/>
    <m/>
    <m/>
  </r>
  <r>
    <n v="326447"/>
    <s v="Obra Prioritaria"/>
    <d v="2019-11-15T00:00:00"/>
    <s v="A"/>
    <n v="9100947679"/>
    <s v="OISG-EXT MT RUR PDE S096088 BELEM S FRAN"/>
    <s v="7.1.2.6"/>
    <s v="Extensão de Rede"/>
    <x v="0"/>
    <s v="Extensão de Rede - Cliente MT"/>
    <s v="BELEM DE SAO FRANCIS"/>
    <x v="1"/>
    <n v="60938"/>
    <n v="13"/>
    <n v="1.4"/>
    <n v="0"/>
    <d v="2019-11-22T00:00:00"/>
    <d v="2019-11-29T00:00:00"/>
    <d v="2020-03-16T00:00:00"/>
    <d v="2019-11-08T00:00:00"/>
    <d v="2019-11-15T00:00:00"/>
    <s v="Programado"/>
    <s v="LIBEEXEC"/>
    <m/>
    <m/>
    <m/>
    <m/>
    <m/>
    <m/>
    <m/>
    <m/>
    <m/>
    <m/>
  </r>
  <r>
    <n v="327995"/>
    <m/>
    <m/>
    <s v="A"/>
    <n v="9100964263"/>
    <s v="OIST-EXT BT R INDIV X044523 MIRANDIBA"/>
    <s v="7.1.2.6"/>
    <s v="Extensão de Rede"/>
    <x v="0"/>
    <s v="Ext RD Nova Ligação Rural-BT Individual"/>
    <s v="MIRANDIBA"/>
    <x v="0"/>
    <n v="4932"/>
    <n v="1"/>
    <n v="0"/>
    <n v="0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27997"/>
    <m/>
    <m/>
    <s v="A"/>
    <n v="9100976156"/>
    <s v="OIST - EXT RD BT RUR INDIV X171623 SJE"/>
    <s v="7.1.2.6"/>
    <s v="Extensão de Rede"/>
    <x v="0"/>
    <s v="Ext RD Nova Ligação Rural-BT Individual"/>
    <s v="SAO JOSE DO EGITO"/>
    <x v="0"/>
    <n v="11828"/>
    <n v="4"/>
    <n v="0.53"/>
    <n v="0"/>
    <d v="2019-11-22T00:00:00"/>
    <d v="2019-11-29T00:00:00"/>
    <d v="2020-01-20T00:00:00"/>
    <d v="2019-11-08T00:00:00"/>
    <d v="2019-11-15T00:00:00"/>
    <s v="Programado"/>
    <s v="OBRAEXEC"/>
    <m/>
    <m/>
    <m/>
    <m/>
    <m/>
    <m/>
    <m/>
    <m/>
    <m/>
    <m/>
  </r>
  <r>
    <n v="316877"/>
    <m/>
    <m/>
    <s v="A"/>
    <n v="9100832815"/>
    <s v="OIST - EXT RD BT RUR INDIV X069469 IGI"/>
    <s v="7.1.2.6"/>
    <s v="Extensão de Rede"/>
    <x v="0"/>
    <s v="Ext RD Nova Ligação Rural-BT Individual"/>
    <s v="IGUARACI"/>
    <x v="0"/>
    <n v="12307"/>
    <n v="3"/>
    <n v="0.32"/>
    <n v="0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8817"/>
    <m/>
    <m/>
    <s v="A"/>
    <n v="9100983649"/>
    <s v="OISG-EXT BT R INDIV S110517 CABROBO"/>
    <m/>
    <m/>
    <x v="0"/>
    <s v="Ext RD Nova Ligação Urbano-BT Individual"/>
    <s v="CABROBO"/>
    <x v="1"/>
    <n v="9244"/>
    <n v="2"/>
    <n v="0"/>
    <n v="0.02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8873"/>
    <m/>
    <m/>
    <s v="A"/>
    <n v="9100989206"/>
    <s v="OISG-EXT BT R INDIV M243599 SALGUEIRO"/>
    <m/>
    <m/>
    <x v="0"/>
    <s v="Ext RD Nova Ligação Rural-BT Individual"/>
    <s v="SERRITA"/>
    <x v="1"/>
    <n v="8781"/>
    <n v="6"/>
    <n v="0"/>
    <n v="0.31"/>
    <d v="2019-11-22T00:00:00"/>
    <d v="2019-12-29T00:00:00"/>
    <d v="2019-12-12T00:00:00"/>
    <d v="2019-11-22T00:00:00"/>
    <d v="2019-12-29T00:00:00"/>
    <s v="Programado"/>
    <s v="APTECEMP"/>
    <m/>
    <m/>
    <m/>
    <m/>
    <m/>
    <m/>
    <m/>
    <m/>
    <m/>
    <m/>
  </r>
  <r>
    <n v="328874"/>
    <m/>
    <m/>
    <s v="A"/>
    <n v="9101001651"/>
    <s v="OISG-EXT BT R INDIV X155090 VERDEJANTE"/>
    <m/>
    <m/>
    <x v="0"/>
    <s v="Ext RD Nova Ligação Rural-BT Individual"/>
    <s v="VERDEJANTE"/>
    <x v="1"/>
    <n v="10146"/>
    <n v="3"/>
    <n v="0.26"/>
    <n v="0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8891"/>
    <m/>
    <m/>
    <s v="A"/>
    <n v="9100997675"/>
    <s v="OISG-EXT BT U INDIV C58495 TACARATU"/>
    <m/>
    <m/>
    <x v="0"/>
    <s v="Ext RD Nova Ligação Rural-BT Individual"/>
    <s v="TACARATU"/>
    <x v="1"/>
    <n v="41350"/>
    <n v="11"/>
    <n v="0.35"/>
    <n v="0.13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8905"/>
    <m/>
    <m/>
    <s v="A"/>
    <n v="9100995147"/>
    <s v="OIST - EXT RD BT RUR INDIV X139520 BJO"/>
    <m/>
    <m/>
    <x v="0"/>
    <s v="Ext RD Nova Ligação Rural-BT Individual"/>
    <s v="BREJINHO"/>
    <x v="0"/>
    <n v="1892"/>
    <n v="1"/>
    <n v="0"/>
    <n v="0.04"/>
    <d v="2019-11-22T00:00:00"/>
    <d v="2019-12-29T00:00:00"/>
    <d v="2019-12-12T00:00:00"/>
    <d v="2019-11-22T00:00:00"/>
    <d v="2019-12-29T00:00:00"/>
    <s v="Programado"/>
    <s v="APTECEMP"/>
    <m/>
    <m/>
    <m/>
    <m/>
    <m/>
    <m/>
    <m/>
    <m/>
    <m/>
    <m/>
  </r>
  <r>
    <n v="328908"/>
    <m/>
    <m/>
    <s v="A"/>
    <n v="9100993654"/>
    <s v="OISG-EXT BT R INDIV M334826 CARNAUB PENH"/>
    <m/>
    <m/>
    <x v="0"/>
    <s v="Ext RD Nova Ligação Rural-BT Individual"/>
    <s v="CARNAUBEIRA DA PENHA"/>
    <x v="1"/>
    <n v="16360"/>
    <n v="4"/>
    <n v="0.31"/>
    <n v="0"/>
    <d v="2019-11-22T00:00:00"/>
    <d v="2019-12-29T00:00:00"/>
    <d v="2020-02-10T00:00:00"/>
    <d v="2019-11-22T00:00:00"/>
    <d v="2019-12-29T00:00:00"/>
    <s v="Programado"/>
    <s v="APTECEMP"/>
    <m/>
    <m/>
    <m/>
    <m/>
    <m/>
    <m/>
    <m/>
    <m/>
    <m/>
    <m/>
  </r>
  <r>
    <n v="329168"/>
    <m/>
    <m/>
    <s v="A"/>
    <n v="9100880594"/>
    <s v="OIST - EXT RD BT RUR INDIV S118852 QXB"/>
    <m/>
    <m/>
    <x v="0"/>
    <s v="Ext RD Nova Ligação Rural-BT Individual"/>
    <s v="QUIXABA"/>
    <x v="0"/>
    <n v="26161"/>
    <n v="12"/>
    <n v="0.57999999999999996"/>
    <n v="0.33"/>
    <d v="2019-11-22T00:00:00"/>
    <d v="2019-12-29T00:00:00"/>
    <d v="2020-02-07T00:00:00"/>
    <d v="2019-11-22T00:00:00"/>
    <d v="2019-12-29T00:00:00"/>
    <s v="Programado"/>
    <s v="APTECEMP"/>
    <m/>
    <m/>
    <m/>
    <m/>
    <m/>
    <m/>
    <m/>
    <m/>
    <m/>
    <m/>
  </r>
  <r>
    <n v="328515"/>
    <m/>
    <m/>
    <s v="A"/>
    <n v="9100985157"/>
    <s v="OIST-EXT BT R INDIV G08083 CUSTODIA"/>
    <s v="7.1.2.6"/>
    <s v="Extensão de Rede"/>
    <x v="0"/>
    <s v="Ext RD Nova Ligação Rural-BT Individual"/>
    <s v="CUSTODIA"/>
    <x v="0"/>
    <n v="2249"/>
    <n v="1"/>
    <n v="0"/>
    <n v="0.12"/>
    <d v="2019-11-15T00:00:00"/>
    <d v="2019-11-22T00:00:00"/>
    <d v="2019-11-30T00:00:00"/>
    <d v="2019-11-15T00:00:00"/>
    <d v="2019-11-22T00:00:00"/>
    <s v="Programado"/>
    <s v="OBRAEXEC"/>
    <m/>
    <m/>
    <m/>
    <m/>
    <m/>
    <m/>
    <m/>
    <m/>
    <m/>
    <m/>
  </r>
  <r>
    <n v="328518"/>
    <m/>
    <m/>
    <s v="A"/>
    <n v="9100988168"/>
    <s v="OIST-EXT BT R INDIV X143255 S O J BELMON"/>
    <s v="7.1.2.6"/>
    <s v="Extensão de Rede"/>
    <x v="0"/>
    <s v="Ext RD Nova Ligação Rural-BT Individual"/>
    <s v="SAO JOSE DO BELMONTE"/>
    <x v="0"/>
    <n v="4860"/>
    <n v="3"/>
    <n v="0"/>
    <n v="0.16"/>
    <d v="2019-11-15T00:00:00"/>
    <d v="2019-11-22T00:00:00"/>
    <d v="2019-11-30T00:00:00"/>
    <n v="43784"/>
    <d v="2019-11-22T00:00:00"/>
    <s v="Programado"/>
    <s v="OBRAEXEC"/>
    <m/>
    <m/>
    <m/>
    <m/>
    <m/>
    <m/>
    <m/>
    <m/>
    <m/>
    <m/>
  </r>
  <r>
    <n v="328522"/>
    <m/>
    <m/>
    <s v="A"/>
    <n v="9100991648"/>
    <s v="OIST - EXT RD BT RUR INDIV S027623 ITM"/>
    <s v="7.1.2.6"/>
    <s v="Extensão de Rede"/>
    <x v="0"/>
    <s v="Ext RD Nova Ligação Rural-BT Individual"/>
    <s v="ITAPETIM"/>
    <x v="0"/>
    <n v="4771"/>
    <n v="2"/>
    <n v="0"/>
    <n v="0.11"/>
    <d v="2019-11-15T00:00:00"/>
    <d v="2019-11-22T00:00:00"/>
    <d v="2019-11-30T00:00:00"/>
    <n v="43784"/>
    <d v="2019-11-22T00:00:00"/>
    <s v="Programado"/>
    <s v="OBRAEXEC"/>
    <m/>
    <m/>
    <m/>
    <m/>
    <m/>
    <m/>
    <m/>
    <m/>
    <m/>
    <m/>
  </r>
  <r>
    <n v="328526"/>
    <m/>
    <m/>
    <s v="A"/>
    <n v="9100985158"/>
    <s v="OIST-EXT BT R INDIV M260229 CUSTODIA"/>
    <s v="7.1.2.6"/>
    <s v="Extensão de Rede"/>
    <x v="0"/>
    <s v="Ext RD Nova Ligação Rural-BT Individual"/>
    <s v="CUSTODIA"/>
    <x v="0"/>
    <n v="3167"/>
    <n v="2"/>
    <n v="0"/>
    <n v="0.08"/>
    <d v="2019-11-15T00:00:00"/>
    <d v="2019-11-22T00:00:00"/>
    <d v="2019-11-30T00:00:00"/>
    <n v="43784"/>
    <d v="2019-11-22T00:00:00"/>
    <s v="Programado"/>
    <s v="OBRAEXEC"/>
    <m/>
    <m/>
    <m/>
    <m/>
    <m/>
    <m/>
    <m/>
    <m/>
    <m/>
    <m/>
  </r>
  <r>
    <n v="328717"/>
    <m/>
    <m/>
    <s v="A"/>
    <n v="9101002152"/>
    <s v="OIST-EXT BT U INDIV X153597 SERRA TALHAD"/>
    <s v="7.1.1.6"/>
    <s v="Extensão de Rede"/>
    <x v="0"/>
    <s v="Ext RD Nova Ligação Urbano-BT Individual"/>
    <s v="SERRA TALHADA"/>
    <x v="0"/>
    <n v="3353"/>
    <n v="2"/>
    <n v="0"/>
    <n v="7.0000000000000007E-2"/>
    <d v="2019-11-15T00:00:00"/>
    <d v="2019-11-22T00:00:00"/>
    <d v="2019-11-30T00:00:00"/>
    <n v="43784"/>
    <d v="2019-11-22T00:00:00"/>
    <s v="Programado"/>
    <s v="OBRAEXEC"/>
    <m/>
    <m/>
    <m/>
    <m/>
    <m/>
    <m/>
    <m/>
    <m/>
    <m/>
    <m/>
  </r>
  <r>
    <n v="328551"/>
    <m/>
    <m/>
    <s v="A"/>
    <n v="9100993164"/>
    <s v="OIST-EXT BT R INDIV S119379 QUIXABA"/>
    <s v="7.1.2.6"/>
    <s v="Extensão de Rede"/>
    <x v="0"/>
    <s v="Ext RD Nova Ligação Urbano-BT Individual"/>
    <s v="QUIXABA"/>
    <x v="0"/>
    <n v="3657"/>
    <n v="3"/>
    <n v="0"/>
    <n v="0.1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557"/>
    <m/>
    <m/>
    <s v="A"/>
    <n v="9100993165"/>
    <s v="OISG-EXT BT U INDIV X083162 JATOBA"/>
    <s v="7.1.1.6"/>
    <s v="Extensão de Rede"/>
    <x v="0"/>
    <s v="Ext RD Nova Ligação Urbano-BT Individual"/>
    <s v="JATOBA"/>
    <x v="1"/>
    <n v="6952"/>
    <n v="4"/>
    <n v="0"/>
    <n v="0.16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577"/>
    <m/>
    <m/>
    <s v="A"/>
    <n v="9101003150"/>
    <s v="OIST-EXT BT R INDIV X143837 SANTA TEREZI"/>
    <s v="7.1.2.6"/>
    <s v="Extensão de Rede"/>
    <x v="0"/>
    <s v="Ext RD Nova Ligação Rural-BT Individual"/>
    <s v="SANTA TEREZINHA"/>
    <x v="0"/>
    <n v="1683"/>
    <n v="1"/>
    <n v="0"/>
    <n v="0.04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584"/>
    <m/>
    <m/>
    <s v="A"/>
    <n v="9100995139"/>
    <s v="OIST-EXT BT R INDIV G01711 AFOGAD INGAZ"/>
    <s v="7.1.2.6"/>
    <s v="Extensão de Rede"/>
    <x v="0"/>
    <s v="Ext RD Nova Ligação Rural-BT Individual"/>
    <s v="AFOGADOS DA INGAZEIR"/>
    <x v="0"/>
    <n v="5380"/>
    <n v="3"/>
    <n v="0"/>
    <n v="0.17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586"/>
    <m/>
    <m/>
    <s v="A"/>
    <n v="9100984149"/>
    <s v="OIST-EXT BT R INDIV X166163 CUSTODIA"/>
    <s v="7.1.2.6"/>
    <s v="Extensão de Rede"/>
    <x v="0"/>
    <s v="Ext RD Nova Ligação Rural-BT Individual"/>
    <s v="CUSTODIA"/>
    <x v="0"/>
    <n v="5579"/>
    <n v="3"/>
    <n v="0"/>
    <n v="0.16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109293"/>
    <m/>
    <m/>
    <s v="A"/>
    <n v="9001033163"/>
    <s v="ONST-EXT ST SERRINHA-SERRA TALHADA"/>
    <s v="7.1.4.6"/>
    <s v="Extensão de Rede"/>
    <x v="1"/>
    <s v="Ext RD Nova Ligação Rural-BT Individual"/>
    <s v="SERRA TALHADA"/>
    <x v="0"/>
    <n v="0"/>
    <n v="7"/>
    <n v="0.2"/>
    <n v="0.25"/>
    <d v="2019-11-22T00:00:00"/>
    <d v="2019-11-29T00:00:00"/>
    <m/>
    <m/>
    <d v="2020-01-22T00:00:00"/>
    <s v="Programado"/>
    <s v="OBRAEXEC"/>
    <m/>
    <m/>
    <m/>
    <m/>
    <m/>
    <m/>
    <m/>
    <s v="ERRO DE PROJETO - INVIABILIDADE TECNICA"/>
    <s v="SELECIONAR MATERIAL"/>
    <s v="FALTA DE ARQUIVO DO PROJETO"/>
  </r>
  <r>
    <n v="238646"/>
    <m/>
    <m/>
    <s v="A"/>
    <n v="9100881479"/>
    <s v="ONST-EXT-FAZ PASSAGEM-TERRA NOVA"/>
    <s v="7.1.4.6"/>
    <s v="Extensão de Rede"/>
    <x v="1"/>
    <s v="Ext RD Nova Ligação Rural-BT Individual"/>
    <s v="TERRA NOVA"/>
    <x v="1"/>
    <n v="6470"/>
    <n v="2"/>
    <n v="0"/>
    <n v="0"/>
    <d v="2019-11-01T00:00:00"/>
    <d v="2019-11-08T00:00:00"/>
    <d v="2019-11-01T00:00:00"/>
    <n v="43358"/>
    <d v="2018-09-30T00:00:00"/>
    <s v="Interrompido"/>
    <s v="NINTERRP"/>
    <m/>
    <s v="OBRA REPROGRAMADA"/>
    <m/>
    <m/>
    <m/>
    <m/>
    <s v="REFERENCIAL"/>
    <s v="IMPEDIMENTO DA POPULACAO LOCAL"/>
    <s v="SELECIONAR MATERIAL"/>
    <s v="SOLICITANTE NÃO AUTORIZOU ACESSO AO LOCAL DA OBRA. EVIDÃNCIAS ANEXADAS NA AGENDA DA NOTA."/>
  </r>
  <r>
    <n v="276301"/>
    <m/>
    <m/>
    <s v="A"/>
    <n v="9100673792"/>
    <s v="UTD-SRT-EXT-ST POSSE-SAO J BELMONTE"/>
    <s v="7.1.2.6"/>
    <s v="Extensão de Rede"/>
    <x v="0"/>
    <s v="Ext RD Nova Ligação Rural-BT Individual"/>
    <s v="SAO JOSE DO BELMONTE"/>
    <x v="0"/>
    <n v="397474"/>
    <n v="56"/>
    <n v="5.29"/>
    <n v="0.2"/>
    <d v="2019-11-22T00:00:00"/>
    <d v="2019-11-29T00:00:00"/>
    <d v="2019-04-08T00:00:00"/>
    <n v="42926"/>
    <d v="2017-08-01T00:00:00"/>
    <s v="Programado"/>
    <s v="OBRAEXEC"/>
    <m/>
    <s v="OBRA REPROGRAMADA"/>
    <m/>
    <m/>
    <m/>
    <m/>
    <m/>
    <m/>
    <m/>
    <m/>
  </r>
  <r>
    <n v="282641"/>
    <m/>
    <m/>
    <s v="A"/>
    <n v="9100698256"/>
    <s v="UTD-SGR-EXT-FZ MILAGRE-CABROBO"/>
    <s v="7.1.2.6"/>
    <s v="Extensão de Rede"/>
    <x v="0"/>
    <s v="Ext RD Nova Ligação Rural-BT Individual"/>
    <s v="CABROBO"/>
    <x v="1"/>
    <n v="68741"/>
    <n v="12"/>
    <n v="1.53"/>
    <n v="0"/>
    <d v="2019-11-22T00:00:00"/>
    <d v="2019-11-29T00:00:00"/>
    <d v="2019-03-24T00:00:00"/>
    <n v="43049"/>
    <d v="2017-12-01T00:00:00"/>
    <s v="Interrompido"/>
    <s v="NINTERRP"/>
    <m/>
    <m/>
    <m/>
    <m/>
    <m/>
    <m/>
    <m/>
    <s v="CLIENTE IMPEDIU REALIZACAO"/>
    <s v="SELECIONAR MATERIAL"/>
    <s v="CLIENTE NÃO DEIXA A EQUIPE EXECUTAR A OBRA,POR CAUSA DA DEMORA E TAMBÃM SE RECUSA A ASSINAR O TERMO DE DESISTÃNCIA DA OBRA."/>
  </r>
  <r>
    <n v="291244"/>
    <m/>
    <m/>
    <s v="A"/>
    <n v="9100745704"/>
    <s v="OIST - EXT. RD BT RUR INDIV. M275426 TAB"/>
    <s v="7.1.2.6"/>
    <s v="Extensão de Rede"/>
    <x v="0"/>
    <s v="Ext RD Nova Ligação Rural-BT Individual"/>
    <s v="TABIRA"/>
    <x v="0"/>
    <n v="34943"/>
    <n v="7"/>
    <n v="0.62"/>
    <n v="0"/>
    <d v="2019-11-22T00:00:00"/>
    <d v="2019-11-29T00:00:00"/>
    <d v="2019-04-03T00:00:00"/>
    <n v="43175"/>
    <d v="2018-03-17T00:00:00"/>
    <s v="Interrompido"/>
    <s v="NINTERRP"/>
    <m/>
    <s v="OBRA REPROGRAMADA"/>
    <m/>
    <n v="-37.426906000000002"/>
    <n v="-7.5846340999999997"/>
    <m/>
    <s v="REFERENCIAL ENGENHARIA LTDA"/>
    <s v="SEM MATERIAL"/>
    <s v="PLACA CONC ESTAI 400 F22 (3324021)"/>
    <s v="NÃO EXISTE ESTOQUE EM 13/05/2019 DETSE CODIGO COMO TAMBÃM DO BLOCO DE CONCRETO"/>
  </r>
  <r>
    <n v="295536"/>
    <m/>
    <m/>
    <s v="A"/>
    <n v="9100762309"/>
    <s v="OIST - EXT. RD BT RUR INDIV. X089329 BTA"/>
    <s v="7.1.2.6"/>
    <s v="Extensão de Rede"/>
    <x v="0"/>
    <s v="Ext RD Nova Ligação Rural-BT Individual"/>
    <s v="BETANIA"/>
    <x v="0"/>
    <n v="366253"/>
    <n v="81"/>
    <n v="4.3"/>
    <n v="0.26"/>
    <d v="2019-11-22T00:00:00"/>
    <d v="2019-11-29T00:00:00"/>
    <d v="2019-03-23T00:00:00"/>
    <n v="43290"/>
    <d v="2018-07-28T00:00:00"/>
    <s v="Programado"/>
    <s v="LIBEEXEC"/>
    <m/>
    <s v="OBRA REPROGRAMADA"/>
    <m/>
    <n v="-37.792700500000002"/>
    <n v="-8.3421594999999993"/>
    <m/>
    <s v="REFERENCIAL ENGENHARIA LTDA"/>
    <m/>
    <m/>
    <m/>
  </r>
  <r>
    <n v="315327"/>
    <m/>
    <m/>
    <s v="A"/>
    <n v="9100882671"/>
    <s v="OIST - EXT RD BT URB INDIV S067500 TAB"/>
    <s v="7.1.1.6"/>
    <s v="Extensão de Rede"/>
    <x v="0"/>
    <s v="Ext RD Nova Ligação Urbano-BT Individual"/>
    <s v="TABIRA"/>
    <x v="0"/>
    <n v="3577"/>
    <n v="3"/>
    <n v="0"/>
    <n v="0.14000000000000001"/>
    <d v="2019-11-01T00:00:00"/>
    <d v="2019-11-08T00:00:00"/>
    <d v="2019-03-22T00:00:00"/>
    <n v="43534"/>
    <d v="2019-03-12T00:00:00"/>
    <s v="Interrompido"/>
    <s v="NINTERRP"/>
    <m/>
    <s v="OBRA REPROGRAMADA"/>
    <m/>
    <n v="-37.534683700000002"/>
    <n v="-7.5956599000000002"/>
    <m/>
    <m/>
    <s v="IMPEDIMENTO DA POPULACAO LOCAL"/>
    <s v="SELECIONAR MATERIAL"/>
    <s v="ProprietÃ¡rio do terreno onde seria implantado os postes nÃ£o permitiu o acesso ao local projetado. Aguardando novo traÃ§ado"/>
  </r>
  <r>
    <n v="315331"/>
    <m/>
    <m/>
    <s v="A"/>
    <n v="9100885799"/>
    <s v="OIST-EXT BT R INDIV S160344 SERRA TALHAD"/>
    <s v="7.1.1.6"/>
    <s v="Extensão de Rede"/>
    <x v="0"/>
    <s v="Substituição de Rede AT"/>
    <s v="SERRA TALHADA"/>
    <x v="0"/>
    <n v="37973"/>
    <n v="10"/>
    <n v="0"/>
    <n v="0"/>
    <d v="2019-11-22T00:00:00"/>
    <d v="2019-11-29T00:00:00"/>
    <m/>
    <n v="43515"/>
    <d v="2019-03-21T00:00:00"/>
    <s v="Programado"/>
    <s v="LIBEEXEC"/>
    <m/>
    <s v="OBRA REPROGRAMADA"/>
    <s v="X"/>
    <n v="-37.840958299999997"/>
    <n v="-7.8016755"/>
    <m/>
    <m/>
    <s v="ERRO DE PROJETO - INVIABILIDADE TECNICA"/>
    <s v="SELECIONAR MATERIAL"/>
    <s v="PROJETO NÃO DISPONIBILIZADO NO PORTAL BRNEO"/>
  </r>
  <r>
    <n v="316231"/>
    <m/>
    <m/>
    <s v="A"/>
    <n v="9100852677"/>
    <s v="OIST - EXT RD BT RUR INDIV X129362 CTA"/>
    <s v="7.1.2.6"/>
    <s v="Extensão de Rede"/>
    <x v="0"/>
    <s v="Ext RD Nova Ligação Rural-BT Individual"/>
    <s v="CUSTODIA"/>
    <x v="0"/>
    <n v="15963"/>
    <n v="4"/>
    <n v="0"/>
    <n v="0"/>
    <d v="2019-11-01T00:00:00"/>
    <d v="2019-11-08T00:00:00"/>
    <d v="2019-06-16T00:00:00"/>
    <n v="43580"/>
    <d v="2019-04-29T00:00:00"/>
    <s v="Interrompido"/>
    <s v="NINTERRP"/>
    <m/>
    <s v="OBRA REPROGRAMADA"/>
    <s v="X"/>
    <n v="-37.6759518"/>
    <n v="-7.9858580000000003"/>
    <m/>
    <m/>
    <s v="RELEVO IRREGULAR"/>
    <s v="SELECIONAR MATERIAL"/>
    <s v="A maior profundidade conseguida foi de 70 cm para que os postes de fibra. Para levar de concreto carregando manualmente a distÃ¢ncia e maior que 01 Km."/>
  </r>
  <r>
    <n v="317111"/>
    <m/>
    <m/>
    <s v="A"/>
    <n v="9100891214"/>
    <s v="OIST - EXT RD BT RUR INDIV M237386 SRT"/>
    <s v="7.1.2.6"/>
    <s v="Extensão de Rede"/>
    <x v="0"/>
    <s v="Ext RD Nova Ligação Rural-BT Individual"/>
    <s v="SERRA TALHADA"/>
    <x v="0"/>
    <n v="5317"/>
    <n v="2"/>
    <n v="0.21"/>
    <n v="0"/>
    <d v="2019-11-22T00:00:00"/>
    <d v="2019-11-29T00:00:00"/>
    <d v="2019-06-24T00:00:00"/>
    <n v="43588"/>
    <d v="2019-05-03T00:00:00"/>
    <s v="Programado"/>
    <s v="OBRAEXEC"/>
    <m/>
    <s v="OBRA REPROGRAMADA"/>
    <m/>
    <n v="-38.2424587"/>
    <n v="-8.1214133000000004"/>
    <m/>
    <m/>
    <s v="CADASTRO DIFERENTE DO CAMPO"/>
    <s v="SELECIONAR MATERIAL"/>
    <s v="Local atendido por outra obra. Nota sera cancelada."/>
  </r>
  <r>
    <n v="319670"/>
    <m/>
    <m/>
    <s v="A"/>
    <n v="9100889803"/>
    <s v="OIST-DESL REDE X064008 TABIRA"/>
    <s v="7.1.2.6"/>
    <s v="Extensão de Rede"/>
    <x v="0"/>
    <s v="Relocação / Deslocamento Rede"/>
    <s v="TABIRA"/>
    <x v="0"/>
    <n v="8357"/>
    <n v="3"/>
    <n v="0"/>
    <n v="0"/>
    <d v="2019-11-01T00:00:00"/>
    <d v="2019-11-08T00:00:00"/>
    <m/>
    <n v="43685"/>
    <d v="2019-08-09T00:00:00"/>
    <s v="Programado"/>
    <s v="LIBEEXEC"/>
    <m/>
    <s v="OBRA REPROGRAMADA"/>
    <s v="X"/>
    <n v="-37.533019500000002"/>
    <n v="-7.5958044999999998"/>
    <m/>
    <m/>
    <m/>
    <m/>
    <m/>
  </r>
  <r>
    <n v="319855"/>
    <m/>
    <m/>
    <s v="A"/>
    <n v="9100867003"/>
    <s v="OIST INST. RELIG S082802"/>
    <s v="1.2.2.2.6"/>
    <s v="Plano de Obras"/>
    <x v="2"/>
    <s v="Substituição de Rede BT"/>
    <s v="SERRA TALHADA"/>
    <x v="0"/>
    <n v="3565"/>
    <n v="0"/>
    <n v="0"/>
    <n v="0"/>
    <d v="2019-11-28T00:00:00"/>
    <d v="2019-11-30T00:00:00"/>
    <m/>
    <n v="43797"/>
    <d v="2019-11-30T00:00:00"/>
    <s v="Programado"/>
    <s v="LIBEEXEC"/>
    <m/>
    <m/>
    <m/>
    <m/>
    <m/>
    <m/>
    <m/>
    <m/>
    <m/>
    <m/>
  </r>
  <r>
    <n v="322484"/>
    <m/>
    <m/>
    <s v="A"/>
    <n v="9100885471"/>
    <s v="OIST-EXT BT R INDIV M238130 BETANIA"/>
    <s v="7.1.2.6"/>
    <s v="Extensão de Rede"/>
    <x v="0"/>
    <s v="Ext RD Nova Ligação Urbano-BT Individual"/>
    <s v="BETANIA"/>
    <x v="0"/>
    <n v="5400"/>
    <n v="3"/>
    <n v="0"/>
    <n v="0.14000000000000001"/>
    <d v="2019-11-01T00:00:00"/>
    <d v="2019-11-08T00:00:00"/>
    <d v="2019-10-22T00:00:00"/>
    <n v="43658"/>
    <d v="2019-07-12T00:00:00"/>
    <s v="Interrompido"/>
    <s v="NINTERRP"/>
    <m/>
    <s v="OBRA REPROGRAMADA"/>
    <m/>
    <n v="-38.445866000000002"/>
    <n v="-8.1353831000000003"/>
    <m/>
    <m/>
    <s v="IMPEDIMENTO DA POPULACAO LOCAL"/>
    <s v="SELECIONAR MATERIAL"/>
    <s v="O projeto SAP 322484 nÃ£o tem como ser executado pois como evidenciado os postes foram projetados dentro dos lotes e o dono dos mesmos nÃ£o autorizou a execuÃ§Ã£o, peÃ§o a interrupÃ§Ã£o do projeto e que o projetista realize uma nova visita."/>
  </r>
  <r>
    <n v="323274"/>
    <m/>
    <m/>
    <s v="A"/>
    <n v="9100900157"/>
    <s v="OIST-EXT BT R INDIV X24776 SANTA TEREZI"/>
    <s v="7.1.2.6"/>
    <s v="Extensão de Rede"/>
    <x v="0"/>
    <s v="Ext RD Nova Ligação Rural-BT Individual"/>
    <s v="SANTA TEREZINHA"/>
    <x v="0"/>
    <n v="8249"/>
    <n v="7"/>
    <n v="0"/>
    <n v="0.41"/>
    <d v="2019-11-01T00:00:00"/>
    <d v="2019-11-08T00:00:00"/>
    <d v="2019-10-22T00:00:00"/>
    <n v="43678"/>
    <d v="2019-08-04T00:00:00"/>
    <s v="Interrompido"/>
    <s v="NINTERRP"/>
    <m/>
    <s v="OBRA REPROGRAMADA"/>
    <m/>
    <n v="-37.447425799999998"/>
    <n v="-7.3564267000000001"/>
    <m/>
    <m/>
    <s v="SEM MATERIAL"/>
    <s v="CABO AS AL 1KV 1X25 RC + 1X25 NI (2230050)"/>
    <s v="O saldo de cabo disponÃ­vel na MB52 trata-se de pontas de cabo nos impossibilitando de executar a obra, conforme estÃ¡ sendo tratado UTD e ProgramaÃ§Ã£o."/>
  </r>
  <r>
    <n v="324271"/>
    <m/>
    <m/>
    <s v="A"/>
    <n v="9100911632"/>
    <s v="OISG-EXT BT U INDIV X121421 CABROBO"/>
    <s v="7.1.1.6"/>
    <s v="Extensão de Rede"/>
    <x v="0"/>
    <s v="Ext RD Nova Ligação Urbano-BT Individual"/>
    <s v="CABROBO"/>
    <x v="1"/>
    <n v="2389"/>
    <n v="2"/>
    <n v="0"/>
    <n v="7.0000000000000007E-2"/>
    <d v="2019-11-08T00:00:00"/>
    <d v="2019-11-15T00:00:00"/>
    <d v="2019-10-17T00:00:00"/>
    <n v="43694"/>
    <d v="2019-08-18T00:00:00"/>
    <s v="Interrompido"/>
    <s v="NINTERRP"/>
    <m/>
    <s v="OBRA REPROGRAMADA"/>
    <m/>
    <n v="-39.323799700000002"/>
    <n v="-8.5103428999999995"/>
    <m/>
    <m/>
    <s v="IMPEDIMENTO DA POPULACAO LOCAL"/>
    <s v="SELECIONAR MATERIAL"/>
    <m/>
  </r>
  <r>
    <n v="324414"/>
    <m/>
    <m/>
    <s v="A"/>
    <n v="9100917638"/>
    <s v="OIST-EXT BT R INDIV S144920 CARNAIBA"/>
    <s v="7.1.2.6"/>
    <s v="Extensão de Rede"/>
    <x v="0"/>
    <s v="Ext RD Nova Ligação Urbano-BT Individual"/>
    <s v="CARNAIBA"/>
    <x v="0"/>
    <n v="11121"/>
    <n v="5"/>
    <n v="0.39"/>
    <n v="0.04"/>
    <d v="2019-11-01T00:00:00"/>
    <d v="2019-11-08T00:00:00"/>
    <d v="2019-12-27T00:00:00"/>
    <n v="43685"/>
    <d v="2019-08-13T00:00:00"/>
    <s v="Interrompido"/>
    <s v="NINTERRP"/>
    <m/>
    <s v="OBRA REPROGRAMADA"/>
    <s v="X"/>
    <n v="-37.765961599999997"/>
    <n v="-7.8385750999999999"/>
    <m/>
    <m/>
    <m/>
    <m/>
    <m/>
  </r>
  <r>
    <n v="327114"/>
    <m/>
    <m/>
    <s v="A"/>
    <n v="9100940772"/>
    <s v="OISG ENCAPS D08747 CENTRO FRT01C4"/>
    <s v="16.5.6"/>
    <s v="Blindagem de Rede"/>
    <x v="3"/>
    <s v="Substituição de Rede AT"/>
    <s v="FLORESTA"/>
    <x v="1"/>
    <n v="431"/>
    <n v="1"/>
    <n v="0"/>
    <n v="0"/>
    <d v="2019-11-01T00:00:00"/>
    <d v="2019-11-30T00:00:00"/>
    <m/>
    <n v="43739"/>
    <d v="2019-10-31T00:00:00"/>
    <s v="Programado"/>
    <s v="LIBEEXEC"/>
    <m/>
    <s v="OBRA REPROGRAMADA"/>
    <m/>
    <m/>
    <m/>
    <m/>
    <m/>
    <m/>
    <m/>
    <m/>
  </r>
  <r>
    <n v="327178"/>
    <m/>
    <m/>
    <s v="A"/>
    <n v="9100939951"/>
    <s v="OISG ENC C06141 N PETROL ITP01Y1"/>
    <s v="16.5.6"/>
    <s v="Blindagem de Rede"/>
    <x v="3"/>
    <s v="Substituição de Rede AT"/>
    <s v="PETROLANDIA"/>
    <x v="1"/>
    <n v="431"/>
    <n v="1"/>
    <n v="0"/>
    <n v="0"/>
    <d v="2019-11-01T00:00:00"/>
    <d v="2019-11-30T00:00:00"/>
    <m/>
    <n v="43739"/>
    <d v="2019-10-31T00:00:00"/>
    <s v="Programado"/>
    <s v="LIBEEXEC"/>
    <m/>
    <s v="OBRA REPROGRAMADA"/>
    <m/>
    <m/>
    <m/>
    <m/>
    <m/>
    <m/>
    <m/>
    <m/>
  </r>
  <r>
    <n v="327207"/>
    <m/>
    <m/>
    <s v="A"/>
    <n v="9100939979"/>
    <s v="OISG ENC A09838 CABROBO CBB01C8"/>
    <s v="16.5.6"/>
    <s v="Blindagem de Rede"/>
    <x v="3"/>
    <s v="Substituição de Rede AT"/>
    <s v="CABROBO"/>
    <x v="1"/>
    <n v="431"/>
    <n v="1"/>
    <n v="0"/>
    <n v="0"/>
    <d v="2019-11-01T00:00:00"/>
    <d v="2019-11-30T00:00:00"/>
    <m/>
    <n v="43739"/>
    <d v="2019-10-31T00:00:00"/>
    <s v="Programado"/>
    <s v="LIBEEXEC"/>
    <m/>
    <s v="OBRA REPROGRAMADA"/>
    <m/>
    <m/>
    <m/>
    <m/>
    <m/>
    <m/>
    <m/>
    <m/>
  </r>
  <r>
    <n v="326825"/>
    <m/>
    <m/>
    <s v="A"/>
    <n v="9100947698"/>
    <s v="OISG-EXT BT U INDIV S102816 BELEM S FRAN"/>
    <s v="7.1.2.6"/>
    <s v="Extensão de Rede"/>
    <x v="0"/>
    <s v="Ext RD Nova Ligação Urbano-BT Individual"/>
    <s v="BELEM DE SAO FRANCIS"/>
    <x v="1"/>
    <n v="52309"/>
    <n v="6"/>
    <n v="0.67"/>
    <n v="0.41"/>
    <d v="2019-11-22T00:00:00"/>
    <d v="2019-11-29T00:00:00"/>
    <d v="2020-01-06T00:00:00"/>
    <n v="43770"/>
    <d v="2019-11-08T00:00:00"/>
    <s v="Programado"/>
    <s v="LIBEEXEC"/>
    <m/>
    <m/>
    <m/>
    <m/>
    <m/>
    <m/>
    <m/>
    <m/>
    <m/>
    <m/>
  </r>
  <r>
    <n v="326906"/>
    <m/>
    <m/>
    <s v="A"/>
    <n v="9100969131"/>
    <s v="OIST-EXT BT U INDIV C103872 SERRA TALHAD"/>
    <s v="7.1.1.6"/>
    <s v="Extensão de Rede"/>
    <x v="0"/>
    <s v="Ext RD Nova Ligação Urbano-BT Individual"/>
    <s v="SERRA TALHADA"/>
    <x v="0"/>
    <n v="4061"/>
    <n v="2"/>
    <n v="0"/>
    <n v="0.06"/>
    <d v="2019-11-01T00:00:00"/>
    <d v="2019-11-07T00:00:00"/>
    <d v="2019-11-07T00:00:00"/>
    <n v="43770"/>
    <d v="2019-11-07T00:00:00"/>
    <s v="Programado"/>
    <s v="LIBEEXEC"/>
    <m/>
    <m/>
    <m/>
    <m/>
    <m/>
    <m/>
    <m/>
    <m/>
    <m/>
    <m/>
  </r>
  <r>
    <n v="326967"/>
    <m/>
    <m/>
    <s v="A"/>
    <n v="9100961132"/>
    <s v="OIST-EXT BT R INDIV M206738 SERRA TALHAD"/>
    <s v="7.1.2.6"/>
    <s v="Extensão de Rede"/>
    <x v="0"/>
    <s v="Ext RD Nova Ligação Rural-BT Individual"/>
    <s v="SERRA TALHADA"/>
    <x v="0"/>
    <n v="10131"/>
    <n v="4"/>
    <n v="0"/>
    <n v="0.19"/>
    <d v="2019-11-01T00:00:00"/>
    <d v="2019-11-07T00:00:00"/>
    <d v="2019-11-07T00:00:00"/>
    <n v="43770"/>
    <d v="2019-11-07T00:00:00"/>
    <s v="Programado"/>
    <s v="LIBEEXEC"/>
    <m/>
    <m/>
    <m/>
    <m/>
    <m/>
    <m/>
    <m/>
    <m/>
    <m/>
    <m/>
  </r>
  <r>
    <n v="327045"/>
    <m/>
    <m/>
    <s v="A"/>
    <n v="9100964632"/>
    <s v="OIST-EXT BT R INDIV S217887 S O J BELMON"/>
    <s v="7.1.2.6"/>
    <s v="Extensão de Rede"/>
    <x v="0"/>
    <s v="Ext RD Nova Ligação Rural-BT Individual"/>
    <s v="SAO JOSE DO BELMONTE"/>
    <x v="0"/>
    <n v="14488"/>
    <n v="3"/>
    <n v="0.23"/>
    <n v="0"/>
    <d v="2019-11-22T00:00:00"/>
    <d v="2019-11-29T00:00:00"/>
    <d v="2020-01-06T00:00:00"/>
    <n v="43770"/>
    <d v="2019-11-08T00:00:00"/>
    <s v="Programado"/>
    <s v="OBRAEXEC"/>
    <m/>
    <m/>
    <m/>
    <m/>
    <m/>
    <m/>
    <m/>
    <m/>
    <m/>
    <m/>
  </r>
  <r>
    <n v="327047"/>
    <m/>
    <m/>
    <s v="A"/>
    <n v="9100889445"/>
    <s v="OIST - EXT RD BT RUR INDIV G07500 CTA"/>
    <s v="7.1.2.6"/>
    <s v="Extensão de Rede"/>
    <x v="0"/>
    <s v="Ext RD Nova Ligação Rural-BT Individual"/>
    <s v="CUSTODIA"/>
    <x v="0"/>
    <n v="4950"/>
    <n v="2"/>
    <n v="0"/>
    <n v="0.06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052"/>
    <m/>
    <m/>
    <s v="A"/>
    <n v="9100975135"/>
    <s v="OIST-EXT BT R INDIV C14346 CUSTODIA"/>
    <s v="7.1.2.6"/>
    <s v="Extensão de Rede"/>
    <x v="0"/>
    <s v="Ext RD Nova Ligação Rural-BT Individual"/>
    <s v="CUSTODIA"/>
    <x v="0"/>
    <n v="5009"/>
    <n v="3"/>
    <n v="0"/>
    <n v="0.18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054"/>
    <m/>
    <m/>
    <s v="A"/>
    <n v="9100979639"/>
    <s v="OIST-EXT BT R INDIV X146307 BETANIA"/>
    <s v="7.1.2.6"/>
    <s v="Extensão de Rede"/>
    <x v="0"/>
    <s v="Ext RD Nova Ligação Rural-BT Individual"/>
    <s v="BETANIA"/>
    <x v="0"/>
    <n v="3135"/>
    <n v="2"/>
    <n v="0"/>
    <n v="0.09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181"/>
    <m/>
    <m/>
    <s v="A"/>
    <n v="9100975134"/>
    <s v="OIST-EXT BT R INDIV X155914 CUSTODIA"/>
    <s v="7.1.2.6"/>
    <s v="Extensão de Rede"/>
    <x v="0"/>
    <s v="Ext RD Nova Ligação Rural-BT Individual"/>
    <s v="CUSTODIA"/>
    <x v="0"/>
    <n v="6156"/>
    <n v="4"/>
    <n v="0"/>
    <n v="0.18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33"/>
    <m/>
    <m/>
    <s v="A"/>
    <n v="9100978131"/>
    <s v="OISG-EXT BT R INDIV M263550 SALGUEIRO"/>
    <s v="7.1.2.6"/>
    <s v="Extensão de Rede"/>
    <x v="0"/>
    <s v="Ext RD Nova Ligação Rural-BT Individual"/>
    <s v="SALGUEIRO"/>
    <x v="1"/>
    <n v="4339"/>
    <n v="2"/>
    <n v="0"/>
    <n v="0.05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36"/>
    <m/>
    <m/>
    <s v="A"/>
    <n v="9100980130"/>
    <s v="OISG-EXT BT R INDIV X174022 SALGUEIRO"/>
    <s v="7.1.2.6"/>
    <s v="Extensão de Rede"/>
    <x v="0"/>
    <s v="Ext RD Nova Ligação Rural-BT Individual"/>
    <s v="SALGUEIRO"/>
    <x v="1"/>
    <n v="3016"/>
    <n v="2"/>
    <n v="0"/>
    <n v="0.1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37"/>
    <m/>
    <m/>
    <s v="A"/>
    <n v="9100963652"/>
    <s v="OISG-EXT BT R INDIV S227865 FLORESTA"/>
    <s v="7.1.2.6"/>
    <s v="Extensão de Rede"/>
    <x v="0"/>
    <s v="Ext RD Nova Ligação Rural-BT Individual"/>
    <s v="FLORESTA"/>
    <x v="1"/>
    <n v="11402"/>
    <n v="7"/>
    <n v="0"/>
    <n v="0.43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56"/>
    <m/>
    <m/>
    <s v="A"/>
    <n v="9100961634"/>
    <s v="OISG-EXT BT R INDIV X021829 BELEM S FRAN"/>
    <s v="7.1.2.6"/>
    <s v="Extensão de Rede"/>
    <x v="0"/>
    <s v="Ext RD Nova Ligação Urbano-BT Individual"/>
    <s v="BELEM DE SAO FRANCIS"/>
    <x v="1"/>
    <n v="15065"/>
    <n v="5"/>
    <n v="0.34"/>
    <n v="0"/>
    <d v="2019-11-22T00:00:00"/>
    <d v="2019-11-29T00:00:00"/>
    <d v="2020-01-06T00:00:00"/>
    <n v="43770"/>
    <d v="2019-11-08T00:00:00"/>
    <s v="Programado"/>
    <s v="OBRAEXEC"/>
    <m/>
    <m/>
    <m/>
    <m/>
    <m/>
    <m/>
    <m/>
    <m/>
    <m/>
    <m/>
  </r>
  <r>
    <n v="327259"/>
    <m/>
    <m/>
    <s v="A"/>
    <n v="9100963650"/>
    <s v="OISG-EXT BT U INDIV X025515 PETROLANDIA"/>
    <s v="7.1.1.6"/>
    <s v="Extensão de Rede"/>
    <x v="0"/>
    <s v="Ext RD Nova Ligação Urbano-BT Individual"/>
    <s v="PETROLANDIA"/>
    <x v="1"/>
    <n v="1772"/>
    <n v="1"/>
    <n v="0"/>
    <n v="0.04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60"/>
    <m/>
    <m/>
    <s v="A"/>
    <n v="9100963651"/>
    <s v="OIST-EXT BT R INDIV M224593 FLORES"/>
    <s v="7.1.2.6"/>
    <s v="Extensão de Rede"/>
    <x v="0"/>
    <s v="Ext RD Nova Ligação Rural-BT Individual"/>
    <s v="FLORES"/>
    <x v="0"/>
    <n v="2830"/>
    <n v="2"/>
    <n v="0"/>
    <n v="0.04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67"/>
    <m/>
    <m/>
    <s v="A"/>
    <n v="9100963648"/>
    <s v="OIST-EXT BT R INDIV M253837 CUSTODIA"/>
    <s v="7.1.2.6"/>
    <s v="Extensão de Rede"/>
    <x v="0"/>
    <s v="Ext RD Nova Ligação Rural-BT Individual"/>
    <s v="CUSTODIA"/>
    <x v="0"/>
    <n v="3778"/>
    <n v="2"/>
    <n v="0"/>
    <n v="0.13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279"/>
    <m/>
    <m/>
    <s v="A"/>
    <n v="9100963649"/>
    <s v="OIST-EXT BT R INDIV M279367 IGUARACI"/>
    <s v="7.1.2.6"/>
    <s v="Extensão de Rede"/>
    <x v="0"/>
    <s v="Ext RD Nova Ligação Rural-BT Individual"/>
    <s v="IGUARACI"/>
    <x v="0"/>
    <n v="6442"/>
    <n v="1"/>
    <n v="0"/>
    <n v="0.02"/>
    <d v="2019-11-22T00:00:00"/>
    <d v="2019-11-29T00:00:00"/>
    <d v="2020-01-06T00:00:00"/>
    <n v="43770"/>
    <d v="2019-11-08T00:00:00"/>
    <s v="Programado"/>
    <s v="OBRAEXEC"/>
    <m/>
    <m/>
    <m/>
    <m/>
    <m/>
    <m/>
    <m/>
    <m/>
    <m/>
    <m/>
  </r>
  <r>
    <n v="327331"/>
    <m/>
    <m/>
    <s v="A"/>
    <n v="9100980632"/>
    <s v="OISG-EXT BT R INDIV X141564 VERDEJANTE"/>
    <s v="7.1.2.6"/>
    <s v="Extensão de Rede"/>
    <x v="0"/>
    <s v="Ext RD Nova Ligação Urbano-BT Individual"/>
    <s v="VERDEJANTE"/>
    <x v="1"/>
    <n v="1709"/>
    <n v="1"/>
    <n v="0"/>
    <n v="0.06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334"/>
    <m/>
    <m/>
    <s v="A"/>
    <n v="9100975138"/>
    <s v="OISG-EXT BT R INDIV S123582 CABROBO"/>
    <s v="7.1.2.6"/>
    <s v="Extensão de Rede"/>
    <x v="0"/>
    <s v="Ext RD Nova Ligação Rural-BT Individual"/>
    <s v="CABROBO"/>
    <x v="1"/>
    <n v="2840"/>
    <n v="1"/>
    <n v="0"/>
    <n v="0.04"/>
    <d v="2019-11-01T00:00:00"/>
    <d v="2019-11-07T00:00:00"/>
    <d v="2019-11-07T00:00:00"/>
    <n v="43770"/>
    <d v="2019-11-07T00:00:00"/>
    <s v="Programado"/>
    <s v="OBRAEXEC"/>
    <m/>
    <m/>
    <m/>
    <m/>
    <m/>
    <m/>
    <m/>
    <m/>
    <m/>
    <m/>
  </r>
  <r>
    <n v="327339"/>
    <m/>
    <m/>
    <s v="A"/>
    <n v="9100974142"/>
    <s v="OIST - EXT RD BT RUR INDIV X064109 MDB"/>
    <s v="7.1.2.6"/>
    <s v="Extensão de Rede"/>
    <x v="0"/>
    <s v="Ext RD Nova Ligação Rural-BT Individual"/>
    <s v="MIRANDIBA"/>
    <x v="0"/>
    <n v="16724"/>
    <n v="6"/>
    <n v="1.4"/>
    <n v="0"/>
    <d v="2019-11-22T00:00:00"/>
    <d v="2019-11-29T00:00:00"/>
    <d v="2020-03-06T00:00:00"/>
    <n v="43770"/>
    <d v="2019-11-08T00:00:00"/>
    <s v="Programado"/>
    <s v="OBRAEXEC"/>
    <m/>
    <m/>
    <m/>
    <m/>
    <m/>
    <m/>
    <m/>
    <m/>
    <m/>
    <m/>
  </r>
  <r>
    <n v="327340"/>
    <m/>
    <m/>
    <s v="A"/>
    <n v="9100961637"/>
    <s v="OISG-EXT BT R INDIV M302467 CARNAUB PENH"/>
    <s v="7.1.2.6"/>
    <s v="Extensão de Rede"/>
    <x v="0"/>
    <s v="Ext RD Nova Ligação Rural-BT Individual"/>
    <s v="CARNAUBEIRA DA PENHA"/>
    <x v="1"/>
    <n v="17783"/>
    <n v="5"/>
    <n v="3.52"/>
    <n v="0.06"/>
    <d v="2019-11-22T00:00:00"/>
    <d v="2019-11-29T00:00:00"/>
    <d v="2020-03-06T00:00:00"/>
    <n v="43770"/>
    <d v="2019-11-08T00:00:00"/>
    <s v="Programado"/>
    <s v="LIBEEXEC"/>
    <m/>
    <m/>
    <m/>
    <m/>
    <m/>
    <m/>
    <m/>
    <m/>
    <m/>
    <m/>
  </r>
  <r>
    <n v="327341"/>
    <m/>
    <m/>
    <s v="A"/>
    <n v="9100979646"/>
    <s v="OISG-EXT BT R INDIV S216930 SALGUEIRO"/>
    <s v="7.1.2.6"/>
    <s v="Extensão de Rede"/>
    <x v="0"/>
    <s v="Ext RD Nova Ligação Rural-BT Individual"/>
    <s v="SALGUEIRO"/>
    <x v="1"/>
    <n v="16194"/>
    <n v="3"/>
    <n v="0.15"/>
    <n v="0"/>
    <d v="2019-11-22T00:00:00"/>
    <d v="2019-11-29T00:00:00"/>
    <d v="2020-01-06T00:00:00"/>
    <n v="43770"/>
    <d v="2019-11-08T00:00:00"/>
    <s v="Programado"/>
    <s v="LIBEEXEC"/>
    <m/>
    <m/>
    <m/>
    <m/>
    <m/>
    <m/>
    <m/>
    <m/>
    <m/>
    <m/>
  </r>
  <r>
    <n v="327586"/>
    <m/>
    <m/>
    <s v="A"/>
    <n v="9100977154"/>
    <s v="OIST-EXT BT U INDIV G22248 SANTA TEREZI"/>
    <s v="7.1.1.6"/>
    <s v="Extensão de Rede"/>
    <x v="0"/>
    <s v="Ext RD Nova Ligação Urbano-BT Individual"/>
    <s v="SANTA TEREZINHA"/>
    <x v="0"/>
    <n v="4790"/>
    <n v="3"/>
    <n v="0"/>
    <n v="0.08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737"/>
    <m/>
    <m/>
    <s v="A"/>
    <n v="9100977155"/>
    <s v="OISG-EXT BT R INDIV X170613 JATOBA"/>
    <s v="7.1.2.6"/>
    <s v="Extensão de Rede"/>
    <x v="0"/>
    <s v="Ext RD Nova Ligação Rural-BT Individual"/>
    <s v="JATOBA"/>
    <x v="1"/>
    <n v="6342"/>
    <n v="4"/>
    <n v="0"/>
    <n v="0.16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765"/>
    <m/>
    <m/>
    <s v="A"/>
    <n v="9100969144"/>
    <s v="OISG-EXT BT R INDIV M337703 CARNAUB PENH"/>
    <s v="7.1.2.6"/>
    <s v="Extensão de Rede"/>
    <x v="0"/>
    <s v="Ext RD Nova Ligação Rural-BT Individual"/>
    <s v="CARNAUBEIRA DA PENHA"/>
    <x v="1"/>
    <n v="12949"/>
    <n v="3"/>
    <n v="0.4"/>
    <n v="0.6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767"/>
    <m/>
    <m/>
    <s v="A"/>
    <n v="9100977644"/>
    <s v="OISG-EXT BT U INDIV X150399 PETROLANDIA"/>
    <s v="7.1.1.6"/>
    <s v="Extensão de Rede"/>
    <x v="0"/>
    <s v="Ext RD Nova Ligação Urbano-BT Individual"/>
    <s v="PETROLANDIA"/>
    <x v="1"/>
    <n v="4670"/>
    <n v="2"/>
    <n v="0"/>
    <n v="0.16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769"/>
    <m/>
    <m/>
    <s v="A"/>
    <n v="9100970179"/>
    <s v="OISG-EXT BT R INDIV M269400 TACARATU"/>
    <s v="7.1.2.6"/>
    <s v="Extensão de Rede"/>
    <x v="0"/>
    <s v="Ext RD Nova Ligação Rural-BT Individual"/>
    <s v="TACARATU"/>
    <x v="1"/>
    <n v="7525"/>
    <n v="3"/>
    <n v="0"/>
    <n v="0.16"/>
    <d v="2019-11-08T00:00:00"/>
    <d v="2019-11-15T00:00:00"/>
    <d v="2019-11-16T00:00:00"/>
    <n v="43777"/>
    <d v="2019-11-15T00:00:00"/>
    <s v="Programado"/>
    <s v="LIBEEXEC"/>
    <m/>
    <m/>
    <m/>
    <m/>
    <m/>
    <m/>
    <m/>
    <m/>
    <m/>
    <m/>
  </r>
  <r>
    <n v="327779"/>
    <m/>
    <m/>
    <s v="A"/>
    <n v="9100978641"/>
    <s v="OIST-EXT BT R INDIV M200990 SERRA TALHAD"/>
    <s v="7.1.2.6"/>
    <s v="Extensão de Rede"/>
    <x v="0"/>
    <s v="Ext RD Nova Ligação Rural-BT Individual"/>
    <s v="SERRA TALHADA"/>
    <x v="0"/>
    <n v="4498"/>
    <n v="3"/>
    <n v="0"/>
    <n v="0.11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817"/>
    <m/>
    <m/>
    <s v="A"/>
    <n v="9100962641"/>
    <s v="OISG-EXT BT R INDIV X068179 PETROLANDIA"/>
    <s v="7.1.2.6"/>
    <s v="Extensão de Rede"/>
    <x v="0"/>
    <s v="Ext RD Nova Ligação Rural-BT Individual"/>
    <s v="PETROLANDIA"/>
    <x v="1"/>
    <n v="459"/>
    <n v="0"/>
    <n v="0"/>
    <n v="0.04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881"/>
    <m/>
    <m/>
    <s v="A"/>
    <n v="9100894299"/>
    <s v="OISG-EXT RD AT-BT LIG NOV RURAL"/>
    <s v="7.1.2.6"/>
    <s v="Extensão de Rede"/>
    <x v="0"/>
    <s v="Ext RD Nova Ligação Rural-BT Individual"/>
    <s v="CABROBO"/>
    <x v="1"/>
    <n v="16070"/>
    <n v="7"/>
    <n v="0.63"/>
    <n v="0.08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883"/>
    <m/>
    <m/>
    <s v="A"/>
    <n v="9100976154"/>
    <s v="OISG-EXT BT R INDIV X173994 FLORESTA"/>
    <s v="7.1.2.6"/>
    <s v="Extensão de Rede"/>
    <x v="0"/>
    <s v="Ext RD Nova Ligação Rural-BT Individual"/>
    <s v="FLORESTA"/>
    <x v="1"/>
    <n v="12818"/>
    <n v="3"/>
    <n v="0.22"/>
    <n v="0.4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886"/>
    <m/>
    <m/>
    <s v="A"/>
    <n v="9100974152"/>
    <s v="OIST-EXT BT R INDIV X155811 S O J BELMON"/>
    <s v="7.1.2.6"/>
    <s v="Extensão de Rede"/>
    <x v="0"/>
    <s v="Ext RD Nova Ligação Rural-BT Individual"/>
    <s v="SAO JOSE DO BELMONTE"/>
    <x v="0"/>
    <n v="4891"/>
    <n v="3"/>
    <n v="0"/>
    <n v="0.17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895"/>
    <m/>
    <m/>
    <s v="A"/>
    <n v="9100970180"/>
    <s v="OIST-EXT BT R INDIV M322842 TUPARETAMA"/>
    <s v="7.1.2.6"/>
    <s v="Extensão de Rede"/>
    <x v="0"/>
    <s v="Ext RD Nova Ligação Rural-BT Individual"/>
    <s v="TUPARETAMA"/>
    <x v="0"/>
    <n v="15207"/>
    <n v="5"/>
    <n v="0.04"/>
    <n v="0.14000000000000001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897"/>
    <m/>
    <m/>
    <s v="A"/>
    <n v="9100963168"/>
    <s v="OIST-EXT BT R INDIV C75171 CUSTODIA"/>
    <s v="7.1.2.6"/>
    <s v="Extensão de Rede"/>
    <x v="0"/>
    <s v="Ext RD Nova Ligação Rural-BT Individual"/>
    <s v="CUSTODIA"/>
    <x v="0"/>
    <n v="4728"/>
    <n v="3"/>
    <n v="0"/>
    <n v="0.08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899"/>
    <m/>
    <m/>
    <s v="A"/>
    <n v="9100977646"/>
    <s v="OISG-EXT BT U INDIV M332782 CARNAUB PENH"/>
    <s v="7.1.1.6"/>
    <s v="Extensão de Rede"/>
    <x v="0"/>
    <s v="Ext RD Nova Ligação Rural-BT Individual"/>
    <s v="CARNAUBEIRA DA PENHA"/>
    <x v="1"/>
    <n v="8370"/>
    <n v="6"/>
    <n v="0"/>
    <n v="0.18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00"/>
    <m/>
    <m/>
    <s v="A"/>
    <n v="9100882359"/>
    <s v="OIST - EXT RD BT RUR INDIV X002737 IGI"/>
    <s v="7.1.2.6"/>
    <s v="Extensão de Rede"/>
    <x v="0"/>
    <s v="Ext RD Nova Ligação Rural-BT Individual"/>
    <s v="IGUARACI"/>
    <x v="0"/>
    <n v="20495"/>
    <n v="6"/>
    <n v="0.54"/>
    <n v="0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953"/>
    <m/>
    <m/>
    <s v="A"/>
    <n v="9100964249"/>
    <s v="OISG-EXT BT R INDIV S134647 CEDRO"/>
    <s v="7.1.2.6"/>
    <s v="Extensão de Rede"/>
    <x v="0"/>
    <s v="Ext RD Nova Ligação Rural-BT Individual"/>
    <s v="CEDRO"/>
    <x v="1"/>
    <n v="5269"/>
    <n v="2"/>
    <n v="0"/>
    <n v="0.04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7961"/>
    <m/>
    <m/>
    <s v="A"/>
    <n v="9100974153"/>
    <s v="OISG-EXT BT R INDIV X011795 FLORESTA"/>
    <s v="7.1.2.6"/>
    <s v="Extensão de Rede"/>
    <x v="0"/>
    <s v="Ext RD Nova Ligação Rural-BT Individual"/>
    <s v="FLORESTA"/>
    <x v="1"/>
    <n v="4269"/>
    <n v="2"/>
    <n v="0"/>
    <n v="0.04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0"/>
    <m/>
    <m/>
    <s v="A"/>
    <n v="9100968641"/>
    <s v="OISG-EXT BT R INDIV X018806 FLORESTA"/>
    <s v="7.1.2.6"/>
    <s v="Extensão de Rede"/>
    <x v="0"/>
    <s v="Ext RD Nova Ligação Rural-BT Individual"/>
    <s v="FLORESTA"/>
    <x v="1"/>
    <n v="47688"/>
    <n v="12"/>
    <n v="1.3"/>
    <n v="0"/>
    <d v="2019-11-15T00:00:00"/>
    <d v="2019-11-22T00:00:00"/>
    <d v="2020-03-15T00:00:00"/>
    <n v="43784"/>
    <d v="2019-11-22T00:00:00"/>
    <s v="Programado"/>
    <s v="OBRAEXEC"/>
    <m/>
    <m/>
    <m/>
    <m/>
    <m/>
    <m/>
    <m/>
    <m/>
    <m/>
    <m/>
  </r>
  <r>
    <n v="327971"/>
    <m/>
    <m/>
    <s v="A"/>
    <n v="9100964259"/>
    <s v="OISG-EXT BT U INDIV X133441 PETROLANDIA"/>
    <s v="7.1.1.6"/>
    <s v="Extensão de Rede"/>
    <x v="0"/>
    <s v="Ext RD Nova Ligação Urbano-BT Individual"/>
    <s v="PETROLANDIA"/>
    <x v="1"/>
    <n v="2985"/>
    <n v="2"/>
    <n v="0"/>
    <n v="0.05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2"/>
    <m/>
    <m/>
    <s v="A"/>
    <n v="9100976155"/>
    <s v="OISG-EXT BT R INDIV X167252 JATOBA"/>
    <s v="7.1.2.6"/>
    <s v="Extensão de Rede"/>
    <x v="0"/>
    <s v="Ext RD Nova Ligação Urbano-BT Individual"/>
    <s v="JATOBA"/>
    <x v="1"/>
    <n v="5559"/>
    <n v="3"/>
    <n v="0"/>
    <n v="0.2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4"/>
    <m/>
    <m/>
    <s v="A"/>
    <n v="9100967149"/>
    <s v="OIST-EXT BT R INDIV X163220 SERRA TALHAD"/>
    <s v="7.1.2.6"/>
    <s v="Extensão de Rede"/>
    <x v="0"/>
    <s v="Ext RD Nova Ligação Rural-BT Individual"/>
    <s v="SERRA TALHADA"/>
    <x v="0"/>
    <n v="1620"/>
    <n v="1"/>
    <n v="0"/>
    <n v="0.04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6"/>
    <m/>
    <m/>
    <s v="A"/>
    <n v="9100970184"/>
    <s v="OIST-EXT BT R INDIV S247217 QUIXABA"/>
    <s v="7.1.2.6"/>
    <s v="Extensão de Rede"/>
    <x v="0"/>
    <s v="Ext RD Nova Ligação Rural-BT Individual"/>
    <s v="QUIXABA"/>
    <x v="0"/>
    <n v="1193"/>
    <n v="1"/>
    <n v="0"/>
    <n v="0.04"/>
    <d v="2019-11-08T00:00:00"/>
    <d v="2019-11-15T00:00:00"/>
    <d v="2019-11-16T00:00:00"/>
    <n v="43777"/>
    <d v="2019-11-15T00:00:00"/>
    <s v="Programado"/>
    <s v="OBRAEXEC"/>
    <m/>
    <m/>
    <m/>
    <m/>
    <m/>
    <m/>
    <m/>
    <m/>
    <m/>
    <m/>
  </r>
  <r>
    <n v="327978"/>
    <m/>
    <m/>
    <s v="A"/>
    <n v="9100964250"/>
    <s v="OIST-EXT BT R INDIV M223899 CUSTODIA"/>
    <s v="7.1.2.6"/>
    <s v="Extensão de Rede"/>
    <x v="0"/>
    <s v="Ext RD Nova Ligação Rural-BT Individual"/>
    <s v="CUSTODIA"/>
    <x v="0"/>
    <n v="9040"/>
    <n v="3"/>
    <n v="0"/>
    <n v="0"/>
    <d v="2019-11-15T00:00:00"/>
    <d v="2019-11-22T00:00:00"/>
    <d v="2020-01-15T00:00:00"/>
    <n v="43784"/>
    <d v="2019-11-22T00:00:00"/>
    <s v="Programado"/>
    <s v="OBRAEXEC"/>
    <m/>
    <m/>
    <m/>
    <m/>
    <m/>
    <m/>
    <m/>
    <m/>
    <m/>
    <m/>
  </r>
  <r>
    <n v="326857"/>
    <m/>
    <m/>
    <s v="A"/>
    <n v="9100970647"/>
    <s v="OISG-DESL REDE X015497 FLORESTA"/>
    <s v="7.1.2.6"/>
    <s v="Extensão de Rede"/>
    <x v="0"/>
    <s v="Relocação / Deslocamento Rede"/>
    <s v="FLORESTA"/>
    <x v="1"/>
    <n v="1754"/>
    <n v="1"/>
    <n v="0"/>
    <n v="0.06"/>
    <d v="2019-11-22T00:00:00"/>
    <d v="2019-11-29T00:00:00"/>
    <m/>
    <n v="43791"/>
    <d v="2019-11-29T00:00:00"/>
    <s v="Programado"/>
    <s v="OBRAEXEC"/>
    <m/>
    <m/>
    <m/>
    <m/>
    <m/>
    <m/>
    <m/>
    <m/>
    <m/>
    <m/>
  </r>
  <r>
    <n v="328609"/>
    <m/>
    <m/>
    <s v="A"/>
    <n v="9100996150"/>
    <s v="OIST-EXT BT R INDIV A20925 CARNAIBA"/>
    <s v="7.1.2.6"/>
    <s v="Extensão de Rede"/>
    <x v="0"/>
    <s v="Ext RD Nova Ligação Rural-BT Individual"/>
    <s v="CARNAIBA"/>
    <x v="0"/>
    <n v="2431"/>
    <n v="1"/>
    <n v="0"/>
    <n v="0.1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32"/>
    <m/>
    <m/>
    <s v="A"/>
    <n v="9100985644"/>
    <s v="OIST-EXT BT R INDIV S067792 TRIUNFO"/>
    <s v="7.1.2.6"/>
    <s v="Extensão de Rede"/>
    <x v="0"/>
    <s v="Ext RD Nova Ligação Rural-BT Individual"/>
    <s v="TRIUNFO"/>
    <x v="0"/>
    <n v="2202"/>
    <n v="1"/>
    <n v="0"/>
    <n v="0.1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35"/>
    <m/>
    <m/>
    <s v="A"/>
    <n v="9100991150"/>
    <s v="OIST-EXT BT R INDIV X18023 CUSTODIA"/>
    <s v="7.1.2.6"/>
    <s v="Extensão de Rede"/>
    <x v="0"/>
    <s v="Ext RD Nova Ligação Rural-BT Individual"/>
    <s v="CUSTODIA"/>
    <x v="0"/>
    <n v="4849"/>
    <n v="3"/>
    <n v="0"/>
    <n v="0.13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49"/>
    <m/>
    <m/>
    <s v="A"/>
    <n v="9100991149"/>
    <s v="OIST-EXT BT R INDIV S065754 C23711 TABIR"/>
    <s v="7.1.1.6"/>
    <s v="Extensão de Rede"/>
    <x v="0"/>
    <s v="Ext RD Nova Ligação Urbano-BT Individual"/>
    <s v="TABIRA"/>
    <x v="0"/>
    <n v="1906"/>
    <n v="1"/>
    <n v="0"/>
    <n v="0.04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51"/>
    <m/>
    <m/>
    <s v="A"/>
    <n v="9101000149"/>
    <s v="OIST-EXT BT R INDIV M232981 CALUMBI"/>
    <s v="7.1.2.6"/>
    <s v="Extensão de Rede"/>
    <x v="0"/>
    <s v="Ext RD Nova Ligação Urbano-BT Individual"/>
    <s v="CALUMBI"/>
    <x v="0"/>
    <n v="6442"/>
    <n v="4"/>
    <n v="0"/>
    <n v="0.2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667"/>
    <m/>
    <m/>
    <s v="A"/>
    <n v="9100992646"/>
    <s v="OIST-EXT BT R INDIV X133366 MIRANDIBA"/>
    <s v="7.1.2.6"/>
    <s v="Extensão de Rede"/>
    <x v="0"/>
    <s v="Ext RD Nova Ligação Rural-BT Individual"/>
    <s v="MIRANDIBA"/>
    <x v="0"/>
    <n v="7925"/>
    <n v="5"/>
    <n v="0"/>
    <n v="0.26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707"/>
    <m/>
    <m/>
    <s v="A"/>
    <n v="9101000650"/>
    <s v="OISG-EXT BT R INDIV C23978 SALGUEIRO"/>
    <s v="7.1.2.6"/>
    <s v="Extensão de Rede"/>
    <x v="0"/>
    <s v="Ext RD Nova Ligação Urbano-BT Individual"/>
    <s v="SALGUEIRO"/>
    <x v="1"/>
    <n v="8871"/>
    <n v="6"/>
    <n v="0"/>
    <n v="0.3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715"/>
    <m/>
    <m/>
    <s v="A"/>
    <n v="9100982653"/>
    <s v="OIST-EXT BT R INDIV G19355 AFOGAD INGAZ"/>
    <s v="7.1.2.6"/>
    <s v="Extensão de Rede"/>
    <x v="0"/>
    <s v="Ext RD Nova Ligação Rural-BT Individual"/>
    <s v="AFOGADOS DA INGAZEIR"/>
    <x v="0"/>
    <n v="6529"/>
    <n v="4"/>
    <n v="0"/>
    <n v="0.2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716"/>
    <m/>
    <m/>
    <s v="A"/>
    <n v="9101004138"/>
    <s v="OIST-EXT BT R INDIV X116802 SERRA TALHAD"/>
    <s v="7.1.2.6"/>
    <s v="Extensão de Rede"/>
    <x v="0"/>
    <s v="Ext RD Nova Ligação Urbano-BT Individual"/>
    <s v="SERRA TALHADA"/>
    <x v="0"/>
    <n v="4607"/>
    <n v="3"/>
    <n v="0"/>
    <n v="0.1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749"/>
    <m/>
    <m/>
    <s v="A"/>
    <n v="9101001646"/>
    <s v="OIST-EXT BT U INDIV D00219 TABIRA"/>
    <s v="7.1.1.6"/>
    <s v="Extensão de Rede"/>
    <x v="0"/>
    <s v="Ext RD Nova Ligação Urbano-BT Individual"/>
    <s v="TABIRA"/>
    <x v="0"/>
    <n v="5862"/>
    <n v="2"/>
    <n v="0"/>
    <n v="0.04"/>
    <d v="2019-11-22T00:00:00"/>
    <d v="2019-11-29T00:00:00"/>
    <d v="2019-12-08T00:00:00"/>
    <n v="43791"/>
    <d v="2019-11-29T00:00:00"/>
    <s v="Programado"/>
    <s v="OBRAEXEC"/>
    <m/>
    <m/>
    <m/>
    <m/>
    <m/>
    <m/>
    <m/>
    <m/>
    <m/>
    <m/>
  </r>
  <r>
    <n v="328752"/>
    <m/>
    <m/>
    <s v="A"/>
    <n v="9101003156"/>
    <s v="OIST-EXT BT R INDIV X26754 TRIUNFO"/>
    <s v="7.1.2.6"/>
    <s v="Extensão de Rede"/>
    <x v="0"/>
    <s v="Ext RD Nova Ligação Rural-BT Individual"/>
    <s v="TRIUNFO"/>
    <x v="0"/>
    <n v="1861"/>
    <n v="1"/>
    <n v="0"/>
    <n v="7.0000000000000007E-2"/>
    <d v="2019-11-22T00:00:00"/>
    <d v="2019-11-29T00:00:00"/>
    <d v="2019-12-08T00:00:00"/>
    <n v="43791"/>
    <d v="2019-11-29T00:00:00"/>
    <s v="Programado"/>
    <s v="OBRAEXEC"/>
    <m/>
    <m/>
    <m/>
    <m/>
    <m/>
    <m/>
    <m/>
    <m/>
    <m/>
    <m/>
  </r>
  <r>
    <n v="328757"/>
    <m/>
    <m/>
    <s v="A"/>
    <n v="9101004643"/>
    <s v="OIST-EXT BT U INDIV X15677 SANT C BAIXA"/>
    <s v="7.1.1.6"/>
    <s v="Extensão de Rede"/>
    <x v="0"/>
    <s v="Ext RD Nova Ligação Urbano-BT Individual"/>
    <s v="SANTA CRUZ DA BAIXA"/>
    <x v="0"/>
    <n v="1757"/>
    <n v="1"/>
    <n v="0"/>
    <n v="0.03"/>
    <d v="2019-11-22T00:00:00"/>
    <d v="2019-11-29T00:00:00"/>
    <d v="2019-12-08T00:00:00"/>
    <n v="43791"/>
    <d v="2019-11-29T00:00:00"/>
    <s v="Programado"/>
    <s v="OBRAEXEC"/>
    <m/>
    <m/>
    <m/>
    <m/>
    <m/>
    <m/>
    <m/>
    <m/>
    <m/>
    <m/>
  </r>
  <r>
    <n v="328799"/>
    <m/>
    <m/>
    <s v="A"/>
    <n v="9101000160"/>
    <s v="OISG-EXT BT R INDIV C11258 SALGUEIRO"/>
    <s v="7.1.2.6"/>
    <s v="Extensão de Rede"/>
    <x v="0"/>
    <s v="Ext RD Nova Ligação Urbano-BT Individual"/>
    <s v="SALGUEIRO"/>
    <x v="1"/>
    <n v="2997"/>
    <n v="2"/>
    <n v="0"/>
    <n v="0.08"/>
    <d v="2019-11-22T00:00:00"/>
    <d v="2019-11-29T00:00:00"/>
    <d v="2019-12-05T00:00:00"/>
    <n v="43791"/>
    <d v="2019-11-29T00:00:00"/>
    <s v="Programado"/>
    <s v="OBRAEXEC"/>
    <m/>
    <m/>
    <m/>
    <m/>
    <m/>
    <m/>
    <m/>
    <m/>
    <m/>
    <m/>
  </r>
  <r>
    <n v="328811"/>
    <m/>
    <m/>
    <s v="A"/>
    <n v="9100990674"/>
    <s v="OIST-EXT BT R INDIV X098158 SERRA TALHAD"/>
    <s v="7.1.2.6"/>
    <s v="Extensão de Rede"/>
    <x v="0"/>
    <s v="Ext RD Nova Ligação Urbano-BT Individual"/>
    <s v="SERRA TALHADA"/>
    <x v="0"/>
    <n v="4764"/>
    <n v="3"/>
    <n v="0"/>
    <n v="0.15"/>
    <d v="2019-11-22T00:00:00"/>
    <d v="2019-11-29T00:00:00"/>
    <d v="2019-12-08T00:00:00"/>
    <n v="43791"/>
    <d v="2019-11-29T00:00:00"/>
    <s v="Programado"/>
    <s v="OBRAEXEC"/>
    <m/>
    <m/>
    <m/>
    <m/>
    <m/>
    <m/>
    <m/>
    <m/>
    <m/>
    <m/>
  </r>
  <r>
    <n v="309017"/>
    <m/>
    <m/>
    <s v="A"/>
    <n v="9100834140"/>
    <s v="OIST - EXT RD RUR CLIENTE MT M210071 SCV"/>
    <s v="7.1.2.6"/>
    <s v="Extensão de Rede"/>
    <x v="0"/>
    <s v="Extensão de Rede - Cliente MT"/>
    <s v="SANTA CRUZ DA BAIXA"/>
    <x v="0"/>
    <n v="12511"/>
    <n v="2"/>
    <n v="0.04"/>
    <n v="0"/>
    <d v="2019-11-22T00:00:00"/>
    <d v="2019-11-29T00:00:00"/>
    <d v="2020-01-06T00:00:00"/>
    <n v="43777"/>
    <d v="2019-11-15T00:00:00"/>
    <s v="Programado"/>
    <s v="LIBEEXEC"/>
    <m/>
    <m/>
    <m/>
    <m/>
    <m/>
    <m/>
    <m/>
    <m/>
    <m/>
    <m/>
  </r>
  <r>
    <n v="327276"/>
    <s v="Obra Prioritaria"/>
    <d v="2019-08-27T00:00:00"/>
    <s v="A"/>
    <n v="9100960632"/>
    <s v="OISG-EXT MT URB PDE M229540 SALGUEIRO"/>
    <s v="7.1.2.6"/>
    <s v="Extensão de Rede"/>
    <x v="0"/>
    <s v="Extensão de Rede - Cliente MT"/>
    <s v="SALGUEIRO"/>
    <x v="1"/>
    <n v="43141"/>
    <n v="6"/>
    <n v="0.88"/>
    <n v="0"/>
    <d v="2019-11-22T00:00:00"/>
    <d v="2019-11-29T00:00:00"/>
    <d v="2020-03-19T00:00:00"/>
    <n v="43777"/>
    <d v="2019-11-15T00:00:00"/>
    <s v="Programado"/>
    <s v="LIBEEXEC"/>
    <m/>
    <m/>
    <m/>
    <m/>
    <m/>
    <m/>
    <m/>
    <m/>
    <m/>
    <m/>
  </r>
  <r>
    <n v="327292"/>
    <m/>
    <m/>
    <s v="A"/>
    <n v="9100975141"/>
    <s v="OISG-EXT BT R INDIV X106422 PETROLANDIA"/>
    <s v="7.1.2.6"/>
    <s v="Extensão de Rede"/>
    <x v="0"/>
    <s v="Ext RD Nova Ligação Rural-BT Individual"/>
    <s v="PETROLANDIA"/>
    <x v="1"/>
    <n v="5799"/>
    <n v="1"/>
    <n v="0.04"/>
    <n v="0.04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303"/>
    <m/>
    <m/>
    <s v="A"/>
    <n v="9100972132"/>
    <s v="OIST - EXT RD BT RUR INDIV S142612 SJB"/>
    <s v="7.1.2.6"/>
    <s v="Extensão de Rede"/>
    <x v="0"/>
    <s v="Ext RD Nova Ligação Rural-BT Individual"/>
    <s v="SAO JOSE DO BELMONTE"/>
    <x v="0"/>
    <n v="4724"/>
    <n v="2"/>
    <n v="0"/>
    <n v="0.4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304"/>
    <m/>
    <m/>
    <s v="A"/>
    <n v="9100975634"/>
    <s v="OIST-EXT BT R INDIV X027492 SERRA TALHAD"/>
    <s v="7.1.2.6"/>
    <s v="Extensão de Rede"/>
    <x v="0"/>
    <s v="Ext RD Nova Ligação Rural-BT Individual"/>
    <s v="SERRA TALHADA"/>
    <x v="0"/>
    <n v="1544"/>
    <n v="1"/>
    <n v="0"/>
    <n v="0.04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345"/>
    <m/>
    <m/>
    <s v="A"/>
    <n v="9100885436"/>
    <s v="OISG-EXT BT R INDIV X075759 TERRA NOVA"/>
    <s v="7.1.2.6"/>
    <s v="Extensão de Rede"/>
    <x v="0"/>
    <s v="Ext RD Nova Ligação Rural-BT Individual"/>
    <s v="TERRA NOVA"/>
    <x v="1"/>
    <n v="43266"/>
    <n v="15"/>
    <n v="1.9"/>
    <n v="0"/>
    <d v="2019-11-22T00:00:00"/>
    <d v="2019-11-29T00:00:00"/>
    <d v="2020-03-08T00:00:00"/>
    <n v="43777"/>
    <d v="2019-11-15T00:00:00"/>
    <s v="Programado"/>
    <s v="LIBEEXEC"/>
    <m/>
    <m/>
    <m/>
    <m/>
    <m/>
    <m/>
    <m/>
    <m/>
    <m/>
    <m/>
  </r>
  <r>
    <n v="327361"/>
    <m/>
    <m/>
    <s v="A"/>
    <n v="9100958145"/>
    <s v="OIST-EXT BT R INDIV M21115 TRIUNFO"/>
    <s v="7.1.2.6"/>
    <s v="Extensão de Rede"/>
    <x v="0"/>
    <s v="Ext RD Nova Ligação Urbano-BT Individual"/>
    <s v="TRIUNFO"/>
    <x v="0"/>
    <n v="5093"/>
    <n v="2"/>
    <n v="0.03"/>
    <n v="0.03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375"/>
    <m/>
    <m/>
    <s v="A"/>
    <n v="9100958638"/>
    <s v="OIST - EXT RD BT RUR INDIV X118486 TPR"/>
    <s v="7.1.2.6"/>
    <s v="Extensão de Rede"/>
    <x v="0"/>
    <s v="Ext RD Nova Ligação Rural-BT Individual"/>
    <s v="TUPARETAMA"/>
    <x v="0"/>
    <n v="111251"/>
    <n v="39"/>
    <n v="5.0999999999999996"/>
    <n v="0"/>
    <d v="2019-11-22T00:00:00"/>
    <d v="2019-11-29T00:00:00"/>
    <d v="2020-03-08T00:00:00"/>
    <n v="43777"/>
    <d v="2019-11-15T00:00:00"/>
    <s v="Programado"/>
    <s v="LIBEEXEC"/>
    <m/>
    <m/>
    <m/>
    <m/>
    <m/>
    <m/>
    <m/>
    <m/>
    <m/>
    <m/>
  </r>
  <r>
    <n v="327378"/>
    <m/>
    <m/>
    <s v="A"/>
    <n v="9100977139"/>
    <s v="OISG-EXT BT R INDIV X077193 CABROBO"/>
    <s v="7.1.2.6"/>
    <s v="Extensão de Rede"/>
    <x v="0"/>
    <s v="Ext RD Nova Ligação Rural-BT Individual"/>
    <s v="CABROBO"/>
    <x v="1"/>
    <n v="2116"/>
    <n v="1"/>
    <n v="0"/>
    <n v="0.05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389"/>
    <m/>
    <m/>
    <s v="A"/>
    <n v="9100960138"/>
    <s v="OISG-EXT BT URB INDIV X147352 CABROBO"/>
    <s v="7.1.1.6"/>
    <s v="Extensão de Rede"/>
    <x v="0"/>
    <s v="Ext RD Nova Ligação Urbano-BT Individual"/>
    <s v="CABROBO"/>
    <x v="1"/>
    <n v="1427"/>
    <n v="1"/>
    <n v="0"/>
    <n v="0.04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397"/>
    <m/>
    <m/>
    <s v="A"/>
    <n v="9100965138"/>
    <s v="OIST-EXT BT R INDIV X066632 C26-599 S O"/>
    <s v="7.1.2.6"/>
    <s v="Extensão de Rede"/>
    <x v="0"/>
    <s v="Ext RD Nova Ligação Rural-BT Individual"/>
    <s v="SAO JOSE DO EGITO"/>
    <x v="0"/>
    <n v="3368"/>
    <n v="2"/>
    <n v="0"/>
    <n v="7.0000000000000007E-2"/>
    <d v="2019-11-01T00:00:00"/>
    <d v="2019-11-09T00:00:00"/>
    <d v="2019-11-09T00:00:00"/>
    <n v="43770"/>
    <d v="2019-11-09T00:00:00"/>
    <s v="Programado"/>
    <s v="LIBEEXEC"/>
    <m/>
    <m/>
    <m/>
    <m/>
    <m/>
    <m/>
    <m/>
    <m/>
    <m/>
    <m/>
  </r>
  <r>
    <n v="327418"/>
    <m/>
    <m/>
    <s v="A"/>
    <n v="9100977137"/>
    <s v="OISG-EXT BT R INDIV X114230 TERRA NOVA"/>
    <s v="7.1.2.6"/>
    <s v="Extensão de Rede"/>
    <x v="0"/>
    <s v="Ext RD Nova Ligação Urbano-BT Individual"/>
    <s v="TERRA NOVA"/>
    <x v="1"/>
    <n v="5788"/>
    <n v="3"/>
    <n v="0"/>
    <n v="0.11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20"/>
    <m/>
    <m/>
    <s v="A"/>
    <n v="9100964156"/>
    <s v="OISG-EXT BT R INDIV X107964 TACARATU"/>
    <s v="7.1.2.6"/>
    <s v="Extensão de Rede"/>
    <x v="0"/>
    <s v="Ext RD Nova Ligação Rural-BT Individual"/>
    <s v="TACARATU"/>
    <x v="1"/>
    <n v="3398"/>
    <n v="2"/>
    <n v="0"/>
    <n v="0.1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21"/>
    <m/>
    <m/>
    <s v="A"/>
    <n v="9100977141"/>
    <s v="OIST-EXT BT R INDIV M250420 CUSTODIA"/>
    <s v="7.1.2.6"/>
    <s v="Extensão de Rede"/>
    <x v="0"/>
    <s v="Ext RD Nova Ligação Rural-BT Individual"/>
    <s v="CUSTODIA"/>
    <x v="0"/>
    <n v="17111"/>
    <n v="5"/>
    <n v="0.23"/>
    <n v="0.05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22"/>
    <m/>
    <m/>
    <s v="A"/>
    <n v="9100977638"/>
    <s v="OISG-EXT BT R INDIV M216353 JATOBA"/>
    <s v="7.1.2.6"/>
    <s v="Extensão de Rede"/>
    <x v="0"/>
    <s v="Ext RD Nova Ligação Urbano-BT Individual"/>
    <s v="JATOBA"/>
    <x v="1"/>
    <n v="42085"/>
    <n v="20"/>
    <n v="1.1000000000000001"/>
    <n v="0.1"/>
    <d v="2019-11-22T00:00:00"/>
    <d v="2019-11-29T00:00:00"/>
    <d v="2020-03-08T00:00:00"/>
    <n v="43777"/>
    <d v="2019-11-15T00:00:00"/>
    <s v="Programado"/>
    <s v="OBRAEXEC"/>
    <m/>
    <m/>
    <m/>
    <m/>
    <m/>
    <m/>
    <m/>
    <m/>
    <m/>
    <m/>
  </r>
  <r>
    <n v="327435"/>
    <m/>
    <m/>
    <s v="A"/>
    <n v="9100967144"/>
    <s v="OIST-EXT BT U INDIV X099961 BETANIA"/>
    <s v="7.1.1.6"/>
    <s v="Extensão de Rede"/>
    <x v="0"/>
    <s v="Ext RD Nova Ligação Urbano-BT Individual"/>
    <s v="BETANIA"/>
    <x v="0"/>
    <n v="4701"/>
    <n v="3"/>
    <n v="0"/>
    <n v="0.1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41"/>
    <m/>
    <m/>
    <s v="A"/>
    <n v="9100966149"/>
    <s v="OISG-EXT BT R INDIV M333764 CARNAUB PENH"/>
    <s v="7.1.2.6"/>
    <s v="Extensão de Rede"/>
    <x v="0"/>
    <s v="Ext RD Nova Ligação Rural-BT Individual"/>
    <s v="CARNAUBEIRA DA PENHA"/>
    <x v="1"/>
    <n v="3611"/>
    <n v="2"/>
    <n v="0"/>
    <n v="0.14000000000000001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42"/>
    <m/>
    <m/>
    <s v="A"/>
    <n v="9100979133"/>
    <s v="OIST-EXT BT U INDIV X094084 TABIRA"/>
    <s v="7.1.1.6"/>
    <s v="Extensão de Rede"/>
    <x v="0"/>
    <s v="Ext RD Nova Ligação Rural-BT Individual"/>
    <s v="TABIRA"/>
    <x v="0"/>
    <n v="5989"/>
    <n v="2"/>
    <n v="0"/>
    <n v="0.05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47"/>
    <m/>
    <m/>
    <s v="A"/>
    <n v="9100975645"/>
    <s v="OIST-EXT BT R INDIV D03680 SANTA TEREZI"/>
    <s v="7.1.2.6"/>
    <s v="Extensão de Rede"/>
    <x v="0"/>
    <s v="Ext RD Nova Ligação Rural-BT Individual"/>
    <s v="SANTA TEREZINHA"/>
    <x v="0"/>
    <n v="6299"/>
    <n v="4"/>
    <n v="0"/>
    <n v="0.2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51"/>
    <m/>
    <m/>
    <s v="A"/>
    <n v="9100966150"/>
    <s v="OIST-EXT BT R INDIV S064053 TABIRA"/>
    <s v="7.1.2.6"/>
    <s v="Extensão de Rede"/>
    <x v="0"/>
    <s v="Ext RD Nova Ligação Rural-BT Individual"/>
    <s v="TABIRA"/>
    <x v="0"/>
    <n v="1216"/>
    <n v="0"/>
    <n v="0"/>
    <n v="0.04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73"/>
    <m/>
    <m/>
    <s v="A"/>
    <n v="9100959639"/>
    <s v="OIST-EXT BT R INDIV A02124 TRIUNFO"/>
    <s v="7.1.2.6"/>
    <s v="Extensão de Rede"/>
    <x v="0"/>
    <s v="Ext RD Nova Ligação Urbano-BT Individual"/>
    <s v="TRIUNFO"/>
    <x v="0"/>
    <n v="3510"/>
    <n v="2"/>
    <n v="0"/>
    <n v="0.05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75"/>
    <m/>
    <m/>
    <s v="A"/>
    <n v="9100968135"/>
    <s v="OIST-EXT BT R INDIV X029789 AFOGAD INGAZ"/>
    <s v="7.1.2.6"/>
    <s v="Extensão de Rede"/>
    <x v="0"/>
    <s v="Ext RD Nova Ligação Rural-BT Individual"/>
    <s v="AFOGADOS DA INGAZEIR"/>
    <x v="0"/>
    <n v="1721"/>
    <n v="1"/>
    <n v="0"/>
    <n v="0.05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83"/>
    <m/>
    <m/>
    <s v="A"/>
    <n v="9100973641"/>
    <s v="OISG-EXT BT R INDIV X042923 FLORESTA"/>
    <s v="7.1.2.6"/>
    <s v="Extensão de Rede"/>
    <x v="0"/>
    <s v="Ext RD Nova Ligação Rural-BT Individual"/>
    <s v="FLORESTA"/>
    <x v="1"/>
    <n v="4963"/>
    <n v="3"/>
    <n v="0"/>
    <n v="0.17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84"/>
    <m/>
    <m/>
    <s v="A"/>
    <n v="9100974145"/>
    <s v="OISG-EXT BT R INDIV M217522 SALGUEIRO"/>
    <s v="7.1.2.6"/>
    <s v="Extensão de Rede"/>
    <x v="0"/>
    <s v="Ext RD Nova Ligação Rural-BT Individual"/>
    <s v="SALGUEIRO"/>
    <x v="1"/>
    <n v="10529"/>
    <n v="2"/>
    <n v="0.2"/>
    <n v="0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86"/>
    <m/>
    <m/>
    <s v="A"/>
    <n v="9100970163"/>
    <s v="OIST-EXT BT R INDIV X030458 D20-313 ITAP"/>
    <s v="7.1.2.6"/>
    <s v="Extensão de Rede"/>
    <x v="0"/>
    <s v="Ext RD Nova Ligação Rural-BT Individual"/>
    <s v="ITAPETIM"/>
    <x v="0"/>
    <n v="1831"/>
    <n v="1"/>
    <n v="0"/>
    <n v="0.05"/>
    <d v="2019-11-01T00:00:00"/>
    <d v="2019-11-09T00:00:00"/>
    <d v="2019-11-09T00:00:00"/>
    <n v="43770"/>
    <d v="2019-11-09T00:00:00"/>
    <s v="Programado"/>
    <s v="OBRAEXEC"/>
    <m/>
    <m/>
    <m/>
    <m/>
    <m/>
    <m/>
    <m/>
    <m/>
    <m/>
    <m/>
  </r>
  <r>
    <n v="327489"/>
    <m/>
    <m/>
    <s v="A"/>
    <n v="9100970156"/>
    <s v="OISG-EXT BT R INDIV S227626 ITACURUBA"/>
    <s v="7.1.2.6"/>
    <s v="Extensão de Rede"/>
    <x v="0"/>
    <s v="Ext RD Nova Ligação Rural-BT Individual"/>
    <s v="ITACURUBA"/>
    <x v="1"/>
    <n v="42326"/>
    <n v="13"/>
    <n v="0.26"/>
    <n v="0.38"/>
    <d v="2019-11-22T00:00:00"/>
    <d v="2019-11-29T00:00:00"/>
    <d v="2020-01-13T00:00:00"/>
    <n v="43777"/>
    <d v="2019-11-15T00:00:00"/>
    <s v="Programado"/>
    <s v="OBRAEXEC"/>
    <m/>
    <m/>
    <m/>
    <m/>
    <m/>
    <m/>
    <m/>
    <m/>
    <m/>
    <m/>
  </r>
  <r>
    <n v="327490"/>
    <m/>
    <m/>
    <s v="A"/>
    <n v="9100968136"/>
    <s v="OISG-EXT BT R INDIV S102824 BELEM S FRAN"/>
    <s v="7.1.2.6"/>
    <s v="Extensão de Rede"/>
    <x v="0"/>
    <s v="Ext RD Nova Ligação Urbano-BT Individual"/>
    <s v="BELEM DE SAO FRANCIS"/>
    <x v="1"/>
    <n v="25525"/>
    <n v="8"/>
    <n v="0.2"/>
    <n v="0.19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93"/>
    <m/>
    <m/>
    <s v="A"/>
    <n v="9100969139"/>
    <s v="OISG-EXT MT RUR PDE M263143 SERRITA"/>
    <s v="7.1.2.6"/>
    <s v="Extensão de Rede"/>
    <x v="0"/>
    <s v="Ext RD Nova Ligação Rural-BT Individual"/>
    <s v="SERRITA"/>
    <x v="1"/>
    <n v="6308"/>
    <n v="2"/>
    <n v="0.16"/>
    <n v="0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95"/>
    <m/>
    <m/>
    <s v="A"/>
    <n v="9100970638"/>
    <s v="OISG-EXT BT R INDIV X047717 FLORESTA"/>
    <s v="7.1.2.6"/>
    <s v="Extensão de Rede"/>
    <x v="0"/>
    <s v="Ext RD Nova Ligação Rural-BT Individual"/>
    <s v="FLORESTA"/>
    <x v="1"/>
    <n v="4360"/>
    <n v="1"/>
    <n v="0"/>
    <n v="0"/>
    <d v="2019-11-22T00:00:00"/>
    <d v="2019-11-29T00:00:00"/>
    <d v="2020-01-08T00:00:00"/>
    <n v="43777"/>
    <d v="2019-11-15T00:00:00"/>
    <s v="Programado"/>
    <s v="OBRAEXEC"/>
    <m/>
    <m/>
    <m/>
    <m/>
    <m/>
    <m/>
    <m/>
    <m/>
    <m/>
    <m/>
  </r>
  <r>
    <n v="327480"/>
    <m/>
    <m/>
    <s v="A"/>
    <n v="9100966155"/>
    <s v="OISG-EXT BT R INDIV X117156 CEDRO"/>
    <s v="7.1.2.6"/>
    <s v="Extensão de Rede"/>
    <x v="0"/>
    <s v="Ext RD Nova Ligação Rural-BT Individual"/>
    <s v="CEDRO"/>
    <x v="1"/>
    <n v="2976"/>
    <n v="2"/>
    <n v="0"/>
    <n v="0.08"/>
    <d v="2019-11-01T00:00:00"/>
    <d v="2019-11-08T00:00:00"/>
    <d v="2019-11-14T00:00:00"/>
    <n v="43770"/>
    <d v="2019-11-08T00:00:00"/>
    <s v="Programado"/>
    <s v="OBRAEXEC"/>
    <m/>
    <m/>
    <m/>
    <m/>
    <m/>
    <m/>
    <m/>
    <m/>
    <m/>
    <m/>
  </r>
  <r>
    <n v="327505"/>
    <m/>
    <m/>
    <s v="A"/>
    <n v="9100980642"/>
    <s v="OIST-EXT BT R INDIV M267639 MIRANDIBA"/>
    <s v="7.1.2.6"/>
    <s v="Extensão de Rede"/>
    <x v="0"/>
    <s v="Ext RD Nova Ligação Rural-BT Individual"/>
    <s v="MIRANDIBA"/>
    <x v="0"/>
    <n v="4686"/>
    <n v="3"/>
    <n v="0"/>
    <n v="0.15"/>
    <d v="2019-11-01T00:00:00"/>
    <d v="2019-11-08T00:00:00"/>
    <d v="2019-11-14T00:00:00"/>
    <n v="43770"/>
    <d v="2019-11-08T00:00:00"/>
    <s v="Programado"/>
    <s v="OBRAEXEC"/>
    <m/>
    <m/>
    <m/>
    <m/>
    <m/>
    <m/>
    <m/>
    <m/>
    <m/>
    <m/>
  </r>
  <r>
    <n v="327516"/>
    <m/>
    <m/>
    <s v="A"/>
    <n v="9100973144"/>
    <s v="OIST-EXT BT R INDIV X145818 QUIXABA"/>
    <s v="7.1.2.6"/>
    <s v="Extensão de Rede"/>
    <x v="0"/>
    <s v="Ext RD Nova Ligação Rural-BT Individual"/>
    <s v="QUIXABA"/>
    <x v="0"/>
    <n v="1520"/>
    <n v="1"/>
    <n v="0"/>
    <n v="0.05"/>
    <d v="2019-11-01T00:00:00"/>
    <d v="2019-11-08T00:00:00"/>
    <d v="2019-11-14T00:00:00"/>
    <n v="43770"/>
    <d v="2019-11-08T00:00:00"/>
    <s v="Programado"/>
    <s v="OBRAEXEC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7" cacheId="1" autoFormatId="1" applyNumberFormats="0" applyBorderFormats="0" applyFontFormats="0" applyPatternFormats="0" applyAlignmentFormats="0" applyWidthHeightFormats="1" dataCaption="Valores" updatedVersion="4" minRefreshableVersion="3" createdVersion="4" useAutoFormatting="1" rowGrandTotals="0" colGrandTotals="0" compact="0" indent="0" compactData="0" showDrill="1" multipleFieldFilters="0" chartFormat="42">
  <location ref="E31:G39" firstHeaderRow="1" firstDataRow="1" firstDataCol="2"/>
  <pivotFields count="33"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12">
        <item x="0"/>
        <item x="1"/>
        <item m="1" x="10"/>
        <item m="1" x="9"/>
        <item m="1" x="5"/>
        <item m="1" x="4"/>
        <item m="1" x="7"/>
        <item x="2"/>
        <item x="3"/>
        <item m="1" x="6"/>
        <item m="1" x="8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compact="0" outline="0" subtotalTop="0" numFmtId="177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defaultSubtotal="0" outline="0" showAll="0"/>
    <pivotField compact="0" defaultSubtotal="0" outline="0" showAll="0"/>
    <pivotField compact="0" outline="0" subtotalTop="0" showAll="0"/>
    <pivotField compact="0" outline="0" subtotalTop="0" showAll="0"/>
    <pivotField compact="0" outline="0" subtotalTop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</pivotFields>
  <rowFields count="2">
    <field x="11"/>
    <field x="8"/>
  </rowFields>
  <rowItems count="8">
    <i>
      <x/>
      <x/>
    </i>
    <i r="1">
      <x v="1"/>
    </i>
    <i r="1">
      <x v="7"/>
    </i>
    <i t="default">
      <x/>
    </i>
    <i>
      <x v="1"/>
      <x/>
    </i>
    <i r="1">
      <x v="1"/>
    </i>
    <i r="1">
      <x v="8"/>
    </i>
    <i t="default">
      <x v="1"/>
    </i>
  </rowItems>
  <colItems count="1">
    <i/>
  </colItems>
  <dataFields count="1">
    <dataField name="Contagem de Projeto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1" autoFormatId="1" applyNumberFormats="0" applyBorderFormats="0" applyFontFormats="0" applyPatternFormats="0" applyAlignmentFormats="0" applyWidthHeightFormats="1" dataCaption="Valores" updatedVersion="4" minRefreshableVersion="3" createdVersion="4" useAutoFormatting="1" rowGrandTotals="0" colGrandTotals="0" compact="0" indent="0" compactData="0" showDrill="1" multipleFieldFilters="0" chartFormat="42">
  <location ref="E3:G3" firstHeaderRow="1" firstDataRow="1" firstDataCol="2"/>
  <pivotFields count="33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12">
        <item h="1" x="0"/>
        <item h="1" m="1" x="10"/>
        <item h="1" m="1" x="9"/>
        <item m="1" x="5"/>
        <item m="1" x="4"/>
        <item m="1" x="7"/>
        <item h="1" x="1"/>
        <item h="1" x="2"/>
        <item h="1" x="3"/>
        <item h="1" m="1" x="6"/>
        <item h="1" m="1" x="8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compact="0" outline="0" subtotalTop="0" numFmtId="177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defaultSubtotal="0" outline="0" showAll="0"/>
    <pivotField compact="0" defaultSubtotal="0" outline="0" showAll="0"/>
    <pivotField compact="0" outline="0" subtotalTop="0" showAll="0"/>
    <pivotField compact="0" outline="0" subtotalTop="0" showAll="0"/>
    <pivotField compact="0" outline="0" subtotalTop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</pivotFields>
  <rowFields count="2">
    <field x="11"/>
    <field x="8"/>
  </rowFields>
  <colItems count="1">
    <i/>
  </colItems>
  <dataFields count="1">
    <dataField name="Soma de KM AT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1" autoFormatId="1" applyNumberFormats="0" applyBorderFormats="0" applyFontFormats="0" applyPatternFormats="0" applyAlignmentFormats="0" applyWidthHeightFormats="1" dataCaption="Valores" updatedVersion="4" minRefreshableVersion="3" createdVersion="4" useAutoFormatting="1" rowGrandTotals="0" colGrandTotals="0" compact="0" indent="0" compactData="0" showDrill="1" multipleFieldFilters="0" chartFormat="50">
  <location ref="A31:C31" firstHeaderRow="1" firstDataRow="1" firstDataCol="2"/>
  <pivotFields count="33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12">
        <item h="1" x="0"/>
        <item h="1" x="1"/>
        <item h="1" m="1" x="10"/>
        <item m="1" x="9"/>
        <item h="1" m="1" x="5"/>
        <item h="1" m="1" x="4"/>
        <item h="1" m="1" x="7"/>
        <item h="1" x="2"/>
        <item h="1" x="3"/>
        <item h="1" m="1" x="6"/>
        <item h="1" m="1" x="8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compact="0" outline="0" subtotalTop="0" numFmtId="177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defaultSubtotal="0" outline="0" showAll="0"/>
    <pivotField compact="0" defaultSubtotal="0" outline="0" showAll="0"/>
    <pivotField compact="0" outline="0" subtotalTop="0" showAll="0"/>
    <pivotField compact="0" outline="0" subtotalTop="0" showAll="0"/>
    <pivotField compact="0" outline="0" subtotalTop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</pivotFields>
  <rowFields count="2">
    <field x="11"/>
    <field x="8"/>
  </rowFields>
  <colItems count="1">
    <i/>
  </colItems>
  <dataFields count="1">
    <dataField name="Soma de KM BT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0" autoFormatId="1" applyNumberFormats="0" applyBorderFormats="0" applyFontFormats="0" applyPatternFormats="0" applyAlignmentFormats="0" applyWidthHeightFormats="1" dataCaption="Valores" updatedVersion="4" minRefreshableVersion="3" createdVersion="4" useAutoFormatting="1" rowGrandTotals="0" colGrandTotals="0" compact="0" indent="0" compactData="0" showDrill="1" multipleFieldFilters="0" chartFormat="40">
  <location ref="A3:C13" firstHeaderRow="1" firstDataRow="1" firstDataCol="2"/>
  <pivotFields count="33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2"/>
        <item x="3"/>
        <item x="4"/>
        <item x="1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compact="0" outline="0" subtotalTop="0" numFmtId="177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defaultSubtotal="0" outline="0" showAll="0"/>
    <pivotField compact="0" defaultSubtotal="0" outline="0" showAll="0"/>
    <pivotField compact="0" outline="0" subtotalTop="0" showAll="0"/>
    <pivotField compact="0" outline="0" subtotalTop="0" showAll="0"/>
    <pivotField compact="0" outline="0" subtotalTop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</pivotFields>
  <rowFields count="2">
    <field x="11"/>
    <field x="8"/>
  </rowFields>
  <rowItems count="10">
    <i>
      <x/>
      <x/>
    </i>
    <i r="1">
      <x v="1"/>
    </i>
    <i r="1">
      <x v="2"/>
    </i>
    <i r="1">
      <x v="4"/>
    </i>
    <i t="default">
      <x/>
    </i>
    <i>
      <x v="1"/>
      <x/>
    </i>
    <i r="1">
      <x v="1"/>
    </i>
    <i r="1">
      <x v="3"/>
    </i>
    <i r="1">
      <x v="4"/>
    </i>
    <i t="default">
      <x v="1"/>
    </i>
  </rowItems>
  <colItems count="1">
    <i/>
  </colItems>
  <dataFields count="1">
    <dataField name="Soma de Total de Postes" fld="1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1" autoFormatId="1" applyNumberFormats="0" applyBorderFormats="0" applyFontFormats="0" applyPatternFormats="0" applyAlignmentFormats="0" applyWidthHeightFormats="1" dataCaption="Valores" updatedVersion="4" minRefreshableVersion="3" createdVersion="4" useAutoFormatting="1" indent="0" outline="1" outlineData="1" showDrill="1" multipleFieldFilters="0" chartFormat="31">
  <location ref="A58:B67" firstHeaderRow="1" firstDataRow="1" firstDataCol="1"/>
  <pivotFields count="3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m="1" x="10"/>
        <item m="1" x="9"/>
        <item m="1" x="5"/>
        <item m="1" x="4"/>
        <item m="1" x="7"/>
        <item x="2"/>
        <item x="3"/>
        <item m="1" x="6"/>
        <item m="1" x="8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efaultSubtotal="0" showAll="0"/>
    <pivotField defaultSubtotal="0" showAll="0"/>
    <pivotField showAll="0"/>
    <pivotField showAll="0"/>
    <pivotField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</pivotFields>
  <rowFields count="2">
    <field x="11"/>
    <field x="8"/>
  </rowFields>
  <rowItems count="9">
    <i>
      <x/>
    </i>
    <i r="1">
      <x/>
    </i>
    <i r="1">
      <x v="1"/>
    </i>
    <i r="1">
      <x v="7"/>
    </i>
    <i>
      <x v="1"/>
    </i>
    <i r="1">
      <x/>
    </i>
    <i r="1">
      <x v="1"/>
    </i>
    <i r="1">
      <x v="8"/>
    </i>
    <i t="grand">
      <x/>
    </i>
  </rowItems>
  <colItems count="1">
    <i/>
  </colItems>
  <dataFields count="1">
    <dataField name="Contagem de Projeto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1" autoFormatId="1" applyNumberFormats="0" applyBorderFormats="0" applyFontFormats="0" applyPatternFormats="0" applyAlignmentFormats="0" applyWidthHeightFormats="1" dataCaption="Valores" updatedVersion="4" minRefreshableVersion="3" createdVersion="4" useAutoFormatting="1" indent="0" outline="1" outlineData="1" showDrill="1" multipleFieldFilters="0" rowHeaderCaption="UTD/ESCOPO">
  <location ref="B2:F11" firstHeaderRow="0" firstDataRow="1" firstDataCol="1"/>
  <pivotFields count="33">
    <pivotField dataField="1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axis="axisRow" defaultSubtotal="0" showAll="0">
      <items count="11">
        <item x="3"/>
        <item x="0"/>
        <item x="1"/>
        <item m="1" x="10"/>
        <item m="1" x="9"/>
        <item m="1" x="5"/>
        <item m="1" x="4"/>
        <item m="1" x="7"/>
        <item x="2"/>
        <item m="1" x="6"/>
        <item m="1" x="8"/>
      </items>
    </pivotField>
    <pivotField defaultSubtotal="0" showAll="0"/>
    <pivotField defaultSubtotal="0" showAll="0"/>
    <pivotField axis="axisRow" sortType="descending" defaultSubtotal="0" showAll="0">
      <items count="2">
        <item x="0"/>
        <item x="1"/>
      </items>
    </pivotField>
    <pivotField defaultSubtotal="0" showAll="0"/>
    <pivotField dataField="1" defaultSubtotal="0" showAll="0"/>
    <pivotField dataField="1" defaultSubtotal="0" showAll="0"/>
    <pivotField dataField="1"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  <pivotField defaultSubtotal="0" showAll="0"/>
  </pivotFields>
  <rowFields count="2">
    <field x="11"/>
    <field x="8"/>
  </rowFields>
  <rowItems count="9">
    <i>
      <x/>
    </i>
    <i r="1">
      <x v="1"/>
    </i>
    <i r="1">
      <x v="2"/>
    </i>
    <i r="1">
      <x v="8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tagem de Projeto" fld="0" subtotal="count" baseField="8" baseItem="0"/>
    <dataField name="Soma de Total de Postes" fld="13" baseField="8" baseItem="0"/>
    <dataField name="Soma de KM BT" fld="15" baseField="8" baseItem="0"/>
    <dataField name="Soma de KM AT" fld="14" baseField="8" baseItem="0"/>
  </dataFields>
  <formats count="14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5" count="0"/>
        </references>
      </pivotArea>
    </format>
    <format dxfId="2">
      <pivotArea dataOnly="0" labelOnly="1" outline="0" fieldPosition="0">
        <references count="1">
          <reference field="4294967295" count="0"/>
        </references>
      </pivotArea>
    </format>
    <format dxfId="3">
      <pivotArea dataOnly="0" labelOnly="1" outline="0" fieldPosition="0">
        <references count="1">
          <reference field="4294967295" count="0"/>
        </references>
      </pivotArea>
    </format>
    <format dxfId="4">
      <pivotArea grandRow="1" outline="0" collapsedLevelsAreSubtotals="1" fieldPosition="0"/>
    </format>
    <format dxfId="5">
      <pivotArea dataOnly="0" labelOnly="1" grandRow="1" outline="0" fieldPosition="0"/>
    </format>
    <format dxfId="6">
      <pivotArea grandRow="1" outline="0" collapsedLevelsAreSubtotals="1" fieldPosition="0"/>
    </format>
    <format dxfId="7">
      <pivotArea dataOnly="0" labelOnly="1" grandRow="1" outline="0" fieldPosition="0"/>
    </format>
    <format dxfId="8">
      <pivotArea grandRow="1" outline="0" collapsedLevelsAreSubtotals="1" fieldPosition="0"/>
    </format>
    <format dxfId="9">
      <pivotArea dataOnly="0" labelOnly="1" grandRow="1" outline="0" fieldPosition="0"/>
    </format>
    <format dxfId="10">
      <pivotArea grandRow="1" outline="0" collapsedLevelsAreSubtotals="1" fieldPosition="0"/>
    </format>
    <format dxfId="11">
      <pivotArea dataOnly="0" labelOnly="1" grandRow="1" outline="0" fieldPosition="0"/>
    </format>
    <format dxfId="12">
      <pivotArea dataOnly="0" labelOnly="1" outline="0" fieldPosition="0">
        <references count="1">
          <reference field="4294967295" count="0"/>
        </references>
      </pivotArea>
    </format>
    <format dxfId="13">
      <pivotArea dataOnly="0" labelOnly="1" outline="0" fieldPosition="0">
        <references count="1">
          <reference field="4294967295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emf"/><Relationship Id="rId6" Type="http://schemas.openxmlformats.org/officeDocument/2006/relationships/control" Target="../activeX/activeX4.xm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L216"/>
  <sheetViews>
    <sheetView showGridLines="0" tabSelected="1" zoomScale="80" zoomScaleNormal="80" workbookViewId="0">
      <selection activeCell="C20" sqref="C20"/>
    </sheetView>
  </sheetViews>
  <sheetFormatPr defaultColWidth="9" defaultRowHeight="15.75"/>
  <cols>
    <col min="1" max="1" width="13.14" style="147" customWidth="1"/>
    <col min="2" max="2" width="16.2866666666667" style="147" customWidth="1"/>
    <col min="3" max="3" width="26" style="148" customWidth="1"/>
    <col min="4" max="4" width="27.7133333333333" style="148" customWidth="1"/>
    <col min="5" max="5" width="23.5733333333333" style="147" customWidth="1"/>
    <col min="6" max="6" width="12" style="147" customWidth="1"/>
    <col min="7" max="7" width="45.8533333333333" style="147" hidden="1" customWidth="1"/>
    <col min="8" max="8" width="8.85333333333333" style="147" hidden="1" customWidth="1"/>
    <col min="9" max="9" width="46.5733333333333" style="147" customWidth="1"/>
    <col min="10" max="10" width="33" style="147" customWidth="1"/>
    <col min="11" max="11" width="45.5733333333333" style="149" hidden="1" customWidth="1"/>
    <col min="12" max="12" width="25" style="149" customWidth="1"/>
    <col min="13" max="15" width="16.4266666666667" style="149" customWidth="1"/>
    <col min="16" max="16" width="20.14" style="150" hidden="1" customWidth="1"/>
    <col min="17" max="17" width="20.5733333333333" style="151" customWidth="1"/>
    <col min="18" max="18" width="12.8533333333333" style="151" customWidth="1"/>
    <col min="19" max="19" width="12.8533333333333" style="149" customWidth="1"/>
    <col min="20" max="21" width="23.7133333333333" style="151" customWidth="1"/>
    <col min="22" max="22" width="22.4266666666667" style="151" customWidth="1"/>
    <col min="23" max="23" width="22.7133333333333" style="149" customWidth="1"/>
    <col min="24" max="24" width="18.8533333333333" style="149" customWidth="1"/>
    <col min="25" max="25" width="17.7133333333333" style="149" customWidth="1"/>
    <col min="26" max="26" width="17.14" style="149" customWidth="1"/>
    <col min="27" max="27" width="17.8533333333333" style="149" customWidth="1"/>
    <col min="28" max="28" width="22.4266666666667" style="152" customWidth="1"/>
    <col min="29" max="29" width="26" style="152" customWidth="1"/>
    <col min="30" max="30" width="9.14" style="152"/>
    <col min="31" max="31" width="14.5733333333333" style="152" customWidth="1"/>
    <col min="32" max="32" width="13.14" style="152" customWidth="1"/>
    <col min="33" max="33" width="4.42666666666667" style="152" customWidth="1"/>
    <col min="34" max="34" width="16.4266666666667" style="152" customWidth="1"/>
    <col min="35" max="35" width="41.5733333333333" style="152" customWidth="1"/>
    <col min="36" max="36" width="51.7133333333333" style="152" customWidth="1"/>
    <col min="37" max="37" width="13" style="153" customWidth="1"/>
    <col min="38" max="16384" width="9.14" style="152"/>
  </cols>
  <sheetData>
    <row r="1" spans="1:37">
      <c r="A1" s="154" t="s">
        <v>0</v>
      </c>
      <c r="B1" s="154" t="s">
        <v>1</v>
      </c>
      <c r="C1" s="155" t="s">
        <v>2</v>
      </c>
      <c r="D1" s="156" t="s">
        <v>3</v>
      </c>
      <c r="E1" s="154" t="s">
        <v>4</v>
      </c>
      <c r="F1" s="154" t="s">
        <v>5</v>
      </c>
      <c r="G1" s="154" t="s">
        <v>6</v>
      </c>
      <c r="H1" s="154" t="s">
        <v>7</v>
      </c>
      <c r="I1" s="154" t="s">
        <v>8</v>
      </c>
      <c r="J1" s="154" t="s">
        <v>9</v>
      </c>
      <c r="K1" s="154" t="s">
        <v>10</v>
      </c>
      <c r="L1" s="154" t="s">
        <v>11</v>
      </c>
      <c r="M1" s="154" t="s">
        <v>12</v>
      </c>
      <c r="N1" s="154" t="s">
        <v>13</v>
      </c>
      <c r="O1" s="154" t="s">
        <v>14</v>
      </c>
      <c r="P1" s="163" t="s">
        <v>15</v>
      </c>
      <c r="Q1" s="154" t="s">
        <v>16</v>
      </c>
      <c r="R1" s="154" t="s">
        <v>17</v>
      </c>
      <c r="S1" s="154" t="s">
        <v>18</v>
      </c>
      <c r="T1" s="168" t="s">
        <v>19</v>
      </c>
      <c r="U1" s="168" t="s">
        <v>20</v>
      </c>
      <c r="V1" s="154" t="s">
        <v>21</v>
      </c>
      <c r="W1" s="154" t="s">
        <v>22</v>
      </c>
      <c r="X1" s="154" t="s">
        <v>23</v>
      </c>
      <c r="Y1" s="154" t="s">
        <v>24</v>
      </c>
      <c r="Z1" s="154" t="s">
        <v>25</v>
      </c>
      <c r="AA1" s="154" t="s">
        <v>26</v>
      </c>
      <c r="AB1" s="154" t="s">
        <v>27</v>
      </c>
      <c r="AC1" s="154" t="s">
        <v>28</v>
      </c>
      <c r="AD1" s="154" t="s">
        <v>29</v>
      </c>
      <c r="AE1" s="154" t="s">
        <v>30</v>
      </c>
      <c r="AF1" s="154" t="s">
        <v>31</v>
      </c>
      <c r="AG1" s="154" t="s">
        <v>32</v>
      </c>
      <c r="AH1" s="154" t="s">
        <v>33</v>
      </c>
      <c r="AI1" s="154" t="s">
        <v>34</v>
      </c>
      <c r="AJ1" s="154" t="s">
        <v>35</v>
      </c>
      <c r="AK1" s="154" t="s">
        <v>36</v>
      </c>
    </row>
    <row r="2" spans="1:37">
      <c r="A2" s="60">
        <v>326906</v>
      </c>
      <c r="B2" s="157"/>
      <c r="C2" s="158"/>
      <c r="D2" s="159" t="s">
        <v>37</v>
      </c>
      <c r="E2" s="60" t="e">
        <f>VLOOKUP(A2,Plan3!$A$2:$B$4859,2,FALSE)</f>
        <v>#N/A</v>
      </c>
      <c r="F2" s="162">
        <v>9100969131</v>
      </c>
      <c r="G2" s="60" t="s">
        <v>38</v>
      </c>
      <c r="H2" s="60" t="s">
        <v>39</v>
      </c>
      <c r="I2" s="60" t="s">
        <v>40</v>
      </c>
      <c r="J2" s="60" t="s">
        <v>41</v>
      </c>
      <c r="K2" s="59" t="s">
        <v>42</v>
      </c>
      <c r="L2" s="59" t="s">
        <v>43</v>
      </c>
      <c r="M2" s="59" t="s">
        <v>43</v>
      </c>
      <c r="N2" s="59">
        <f>VLOOKUP(A2,'[1]Carteira de Novembro'!A$2:C$203,2,FALSE)</f>
        <v>0</v>
      </c>
      <c r="O2" s="59">
        <f>VLOOKUP(A2,'[1]Carteira de Novembro'!A$2:C$203,3,FALSE)</f>
        <v>0</v>
      </c>
      <c r="P2" s="164">
        <v>4061</v>
      </c>
      <c r="Q2" s="59">
        <v>2</v>
      </c>
      <c r="R2" s="59">
        <v>0</v>
      </c>
      <c r="S2" s="59">
        <v>0.06</v>
      </c>
      <c r="T2" s="169">
        <v>43770</v>
      </c>
      <c r="U2" s="169">
        <f>V2-3</f>
        <v>43773</v>
      </c>
      <c r="V2" s="170">
        <v>43776</v>
      </c>
      <c r="W2" s="172">
        <v>43776</v>
      </c>
      <c r="X2" s="173">
        <v>43770</v>
      </c>
      <c r="Y2" s="170">
        <v>43776</v>
      </c>
      <c r="Z2" s="166" t="s">
        <v>44</v>
      </c>
      <c r="AA2" s="59" t="s">
        <v>45</v>
      </c>
      <c r="AB2" s="59"/>
      <c r="AC2" s="59"/>
      <c r="AD2" s="59"/>
      <c r="AE2" s="59"/>
      <c r="AF2" s="59"/>
      <c r="AG2" s="59"/>
      <c r="AH2" s="59"/>
      <c r="AI2" s="59"/>
      <c r="AJ2" s="59"/>
      <c r="AK2" s="59"/>
    </row>
    <row r="3" spans="1:37">
      <c r="A3" s="60">
        <v>326967</v>
      </c>
      <c r="B3" s="157"/>
      <c r="C3" s="158"/>
      <c r="D3" s="159" t="s">
        <v>37</v>
      </c>
      <c r="E3" s="60" t="e">
        <f>VLOOKUP(A3,Plan3!$A$2:$B$4859,2,FALSE)</f>
        <v>#N/A</v>
      </c>
      <c r="F3" s="162">
        <v>9100961132</v>
      </c>
      <c r="G3" s="60" t="s">
        <v>46</v>
      </c>
      <c r="H3" s="60" t="s">
        <v>47</v>
      </c>
      <c r="I3" s="60" t="s">
        <v>40</v>
      </c>
      <c r="J3" s="60" t="s">
        <v>41</v>
      </c>
      <c r="K3" s="59" t="s">
        <v>48</v>
      </c>
      <c r="L3" s="59" t="s">
        <v>43</v>
      </c>
      <c r="M3" s="59" t="s">
        <v>43</v>
      </c>
      <c r="N3" s="59" t="str">
        <f>VLOOKUP(A3,'[1]Carteira de Novembro'!A$2:C$203,2,FALSE)</f>
        <v>-7.9959801</v>
      </c>
      <c r="O3" s="59" t="str">
        <f>VLOOKUP(A3,'[1]Carteira de Novembro'!A$2:C$203,3,FALSE)</f>
        <v>-38.3802757</v>
      </c>
      <c r="P3" s="165">
        <v>10131</v>
      </c>
      <c r="Q3" s="59">
        <v>4</v>
      </c>
      <c r="R3" s="59">
        <v>0</v>
      </c>
      <c r="S3" s="59">
        <v>0.19</v>
      </c>
      <c r="T3" s="169">
        <v>43770</v>
      </c>
      <c r="U3" s="169">
        <f t="shared" ref="U3:U32" si="0">V3-3</f>
        <v>43773</v>
      </c>
      <c r="V3" s="170">
        <v>43776</v>
      </c>
      <c r="W3" s="172">
        <v>43776</v>
      </c>
      <c r="X3" s="173">
        <v>43770</v>
      </c>
      <c r="Y3" s="170">
        <v>43776</v>
      </c>
      <c r="Z3" s="166" t="s">
        <v>44</v>
      </c>
      <c r="AA3" s="166" t="s">
        <v>45</v>
      </c>
      <c r="AB3" s="166"/>
      <c r="AC3" s="166"/>
      <c r="AD3" s="166"/>
      <c r="AE3" s="166"/>
      <c r="AF3" s="166"/>
      <c r="AG3" s="166"/>
      <c r="AH3" s="166"/>
      <c r="AI3" s="166"/>
      <c r="AJ3" s="166"/>
      <c r="AK3" s="166"/>
    </row>
    <row r="4" spans="1:37">
      <c r="A4" s="60">
        <v>327047</v>
      </c>
      <c r="B4" s="157"/>
      <c r="C4" s="158"/>
      <c r="D4" s="159" t="s">
        <v>49</v>
      </c>
      <c r="E4" s="60" t="e">
        <f>VLOOKUP(A4,Plan3!$A$2:$B$4859,2,FALSE)</f>
        <v>#N/A</v>
      </c>
      <c r="F4" s="162">
        <v>9100889445</v>
      </c>
      <c r="G4" s="60" t="s">
        <v>50</v>
      </c>
      <c r="H4" s="60" t="s">
        <v>47</v>
      </c>
      <c r="I4" s="60" t="s">
        <v>40</v>
      </c>
      <c r="J4" s="60" t="s">
        <v>41</v>
      </c>
      <c r="K4" s="59" t="s">
        <v>48</v>
      </c>
      <c r="L4" s="59" t="s">
        <v>51</v>
      </c>
      <c r="M4" s="59" t="s">
        <v>43</v>
      </c>
      <c r="N4" s="59" t="str">
        <f>VLOOKUP(A4,Plan2!$A$1:$F$92,5,FALSE)</f>
        <v>-8.0887401</v>
      </c>
      <c r="O4" s="59" t="str">
        <f>VLOOKUP(A4,Plan2!$A$1:$F$92,6,FALSE)</f>
        <v>-37.6034571</v>
      </c>
      <c r="P4" s="165">
        <v>4950</v>
      </c>
      <c r="Q4" s="59">
        <v>2</v>
      </c>
      <c r="R4" s="59">
        <v>0</v>
      </c>
      <c r="S4" s="59">
        <v>0.06</v>
      </c>
      <c r="T4" s="169">
        <v>43770</v>
      </c>
      <c r="U4" s="169">
        <f t="shared" si="0"/>
        <v>43773</v>
      </c>
      <c r="V4" s="170">
        <v>43776</v>
      </c>
      <c r="W4" s="172">
        <v>43776</v>
      </c>
      <c r="X4" s="173">
        <v>43770</v>
      </c>
      <c r="Y4" s="170">
        <v>43776</v>
      </c>
      <c r="Z4" s="166" t="s">
        <v>44</v>
      </c>
      <c r="AA4" s="59" t="s">
        <v>52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</row>
    <row r="5" spans="1:37">
      <c r="A5" s="60">
        <v>327052</v>
      </c>
      <c r="B5" s="157"/>
      <c r="C5" s="158"/>
      <c r="D5" s="159" t="s">
        <v>49</v>
      </c>
      <c r="E5" s="60" t="e">
        <f>VLOOKUP(A5,Plan3!$A$2:$B$4859,2,FALSE)</f>
        <v>#N/A</v>
      </c>
      <c r="F5" s="162">
        <v>9100975135</v>
      </c>
      <c r="G5" s="60" t="s">
        <v>53</v>
      </c>
      <c r="H5" s="60" t="s">
        <v>47</v>
      </c>
      <c r="I5" s="60" t="s">
        <v>40</v>
      </c>
      <c r="J5" s="60" t="s">
        <v>41</v>
      </c>
      <c r="K5" s="59" t="s">
        <v>48</v>
      </c>
      <c r="L5" s="59" t="s">
        <v>51</v>
      </c>
      <c r="M5" s="59" t="s">
        <v>43</v>
      </c>
      <c r="N5" s="59" t="str">
        <f>VLOOKUP(A5,Plan2!$A$1:$F$92,5,FALSE)</f>
        <v>-8.1280432</v>
      </c>
      <c r="O5" s="59" t="str">
        <f>VLOOKUP(A5,Plan2!$A$1:$F$92,6,FALSE)</f>
        <v>-37.627045</v>
      </c>
      <c r="P5" s="164">
        <v>5009</v>
      </c>
      <c r="Q5" s="59">
        <v>3</v>
      </c>
      <c r="R5" s="59">
        <v>0</v>
      </c>
      <c r="S5" s="59">
        <v>0.18</v>
      </c>
      <c r="T5" s="169">
        <v>43770</v>
      </c>
      <c r="U5" s="169">
        <f t="shared" si="0"/>
        <v>43773</v>
      </c>
      <c r="V5" s="170">
        <v>43776</v>
      </c>
      <c r="W5" s="172">
        <v>43776</v>
      </c>
      <c r="X5" s="173">
        <v>43770</v>
      </c>
      <c r="Y5" s="170">
        <v>43776</v>
      </c>
      <c r="Z5" s="166" t="s">
        <v>44</v>
      </c>
      <c r="AA5" s="59" t="s">
        <v>52</v>
      </c>
      <c r="AB5" s="59"/>
      <c r="AC5" s="59"/>
      <c r="AD5" s="59"/>
      <c r="AE5" s="59"/>
      <c r="AF5" s="59"/>
      <c r="AG5" s="59"/>
      <c r="AH5" s="59"/>
      <c r="AI5" s="59"/>
      <c r="AJ5" s="59"/>
      <c r="AK5" s="59"/>
    </row>
    <row r="6" spans="1:37">
      <c r="A6" s="60">
        <v>327054</v>
      </c>
      <c r="B6" s="157"/>
      <c r="C6" s="158"/>
      <c r="D6" s="159" t="s">
        <v>49</v>
      </c>
      <c r="E6" s="60" t="e">
        <f>VLOOKUP(A6,Plan3!$A$2:$B$4859,2,FALSE)</f>
        <v>#N/A</v>
      </c>
      <c r="F6" s="162">
        <v>9100979639</v>
      </c>
      <c r="G6" s="60" t="s">
        <v>54</v>
      </c>
      <c r="H6" s="60" t="s">
        <v>47</v>
      </c>
      <c r="I6" s="60" t="s">
        <v>40</v>
      </c>
      <c r="J6" s="60" t="s">
        <v>41</v>
      </c>
      <c r="K6" s="59" t="s">
        <v>48</v>
      </c>
      <c r="L6" s="59" t="s">
        <v>55</v>
      </c>
      <c r="M6" s="59" t="s">
        <v>43</v>
      </c>
      <c r="N6" s="59" t="str">
        <f>VLOOKUP(A6,Plan2!$A$1:$F$92,5,FALSE)</f>
        <v>-8.2070493</v>
      </c>
      <c r="O6" s="59" t="str">
        <f>VLOOKUP(A6,Plan2!$A$1:$F$92,6,FALSE)</f>
        <v>-38.057225</v>
      </c>
      <c r="P6" s="164">
        <v>3135</v>
      </c>
      <c r="Q6" s="59">
        <v>2</v>
      </c>
      <c r="R6" s="59">
        <v>0</v>
      </c>
      <c r="S6" s="59">
        <v>0.09</v>
      </c>
      <c r="T6" s="169">
        <v>43770</v>
      </c>
      <c r="U6" s="169">
        <f t="shared" si="0"/>
        <v>43773</v>
      </c>
      <c r="V6" s="170">
        <v>43776</v>
      </c>
      <c r="W6" s="170">
        <v>43776</v>
      </c>
      <c r="X6" s="173">
        <v>43770</v>
      </c>
      <c r="Y6" s="170">
        <v>43776</v>
      </c>
      <c r="Z6" s="166" t="s">
        <v>44</v>
      </c>
      <c r="AA6" s="59" t="s">
        <v>52</v>
      </c>
      <c r="AB6" s="59"/>
      <c r="AC6" s="59"/>
      <c r="AD6" s="59"/>
      <c r="AE6" s="59"/>
      <c r="AF6" s="59"/>
      <c r="AG6" s="59"/>
      <c r="AH6" s="59"/>
      <c r="AI6" s="59"/>
      <c r="AJ6" s="59"/>
      <c r="AK6" s="59"/>
    </row>
    <row r="7" spans="1:37">
      <c r="A7" s="60">
        <v>327181</v>
      </c>
      <c r="B7" s="157"/>
      <c r="C7" s="158"/>
      <c r="D7" s="159" t="s">
        <v>49</v>
      </c>
      <c r="E7" s="60" t="e">
        <f>VLOOKUP(A7,Plan3!$A$2:$B$4859,2,FALSE)</f>
        <v>#N/A</v>
      </c>
      <c r="F7" s="162">
        <v>9100975134</v>
      </c>
      <c r="G7" s="60" t="s">
        <v>56</v>
      </c>
      <c r="H7" s="60" t="s">
        <v>47</v>
      </c>
      <c r="I7" s="60" t="s">
        <v>40</v>
      </c>
      <c r="J7" s="60" t="s">
        <v>41</v>
      </c>
      <c r="K7" s="59" t="s">
        <v>48</v>
      </c>
      <c r="L7" s="59" t="s">
        <v>51</v>
      </c>
      <c r="M7" s="59" t="s">
        <v>43</v>
      </c>
      <c r="N7" s="59" t="str">
        <f>VLOOKUP(A7,Plan2!$A$1:$F$92,5,FALSE)</f>
        <v>-8.1285066</v>
      </c>
      <c r="O7" s="59" t="str">
        <f>VLOOKUP(A7,Plan2!$A$1:$F$92,6,FALSE)</f>
        <v>-37.6262101</v>
      </c>
      <c r="P7" s="164">
        <v>6156</v>
      </c>
      <c r="Q7" s="59">
        <v>4</v>
      </c>
      <c r="R7" s="59">
        <v>0</v>
      </c>
      <c r="S7" s="59">
        <v>0.18</v>
      </c>
      <c r="T7" s="169">
        <v>43770</v>
      </c>
      <c r="U7" s="169">
        <f t="shared" si="0"/>
        <v>43773</v>
      </c>
      <c r="V7" s="170">
        <v>43776</v>
      </c>
      <c r="W7" s="170">
        <v>43776</v>
      </c>
      <c r="X7" s="173">
        <v>43770</v>
      </c>
      <c r="Y7" s="170">
        <v>43776</v>
      </c>
      <c r="Z7" s="166" t="s">
        <v>44</v>
      </c>
      <c r="AA7" s="59" t="s">
        <v>52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</row>
    <row r="8" spans="1:37">
      <c r="A8" s="60">
        <v>327233</v>
      </c>
      <c r="B8" s="157"/>
      <c r="C8" s="158"/>
      <c r="D8" s="159" t="s">
        <v>57</v>
      </c>
      <c r="E8" s="60" t="e">
        <f>VLOOKUP(A8,Plan3!$A$2:$B$4859,2,FALSE)</f>
        <v>#N/A</v>
      </c>
      <c r="F8" s="162">
        <v>9100978131</v>
      </c>
      <c r="G8" s="60" t="s">
        <v>58</v>
      </c>
      <c r="H8" s="60" t="s">
        <v>47</v>
      </c>
      <c r="I8" s="60" t="s">
        <v>40</v>
      </c>
      <c r="J8" s="60" t="s">
        <v>41</v>
      </c>
      <c r="K8" s="59" t="s">
        <v>48</v>
      </c>
      <c r="L8" s="59" t="s">
        <v>59</v>
      </c>
      <c r="M8" s="59" t="s">
        <v>59</v>
      </c>
      <c r="N8" s="59" t="str">
        <f>VLOOKUP(A8,'[1]Carteira de Novembro'!A$2:C$203,2,FALSE)</f>
        <v>-8.0689611</v>
      </c>
      <c r="O8" s="59" t="str">
        <f>VLOOKUP(A8,'[1]Carteira de Novembro'!A$2:C$203,3,FALSE)</f>
        <v>-39.1921578</v>
      </c>
      <c r="P8" s="164">
        <v>4339</v>
      </c>
      <c r="Q8" s="59">
        <v>2</v>
      </c>
      <c r="R8" s="59">
        <v>0</v>
      </c>
      <c r="S8" s="59">
        <v>0.05</v>
      </c>
      <c r="T8" s="169">
        <v>43770</v>
      </c>
      <c r="U8" s="169">
        <f t="shared" si="0"/>
        <v>43773</v>
      </c>
      <c r="V8" s="170">
        <v>43776</v>
      </c>
      <c r="W8" s="170">
        <v>43776</v>
      </c>
      <c r="X8" s="173">
        <v>43770</v>
      </c>
      <c r="Y8" s="170">
        <v>43776</v>
      </c>
      <c r="Z8" s="166" t="s">
        <v>44</v>
      </c>
      <c r="AA8" s="59" t="s">
        <v>52</v>
      </c>
      <c r="AB8" s="59"/>
      <c r="AC8" s="59"/>
      <c r="AD8" s="59"/>
      <c r="AE8" s="59"/>
      <c r="AF8" s="59"/>
      <c r="AG8" s="59"/>
      <c r="AH8" s="59"/>
      <c r="AI8" s="59"/>
      <c r="AJ8" s="59"/>
      <c r="AK8" s="59"/>
    </row>
    <row r="9" spans="1:37">
      <c r="A9" s="60">
        <v>327236</v>
      </c>
      <c r="B9" s="157"/>
      <c r="C9" s="158"/>
      <c r="D9" s="159" t="s">
        <v>57</v>
      </c>
      <c r="E9" s="60" t="e">
        <f>VLOOKUP(A9,Plan3!$A$2:$B$4859,2,FALSE)</f>
        <v>#N/A</v>
      </c>
      <c r="F9" s="162">
        <v>9100980130</v>
      </c>
      <c r="G9" s="60" t="s">
        <v>60</v>
      </c>
      <c r="H9" s="60" t="s">
        <v>47</v>
      </c>
      <c r="I9" s="60" t="s">
        <v>40</v>
      </c>
      <c r="J9" s="60" t="s">
        <v>41</v>
      </c>
      <c r="K9" s="59" t="s">
        <v>48</v>
      </c>
      <c r="L9" s="59" t="s">
        <v>59</v>
      </c>
      <c r="M9" s="59" t="s">
        <v>59</v>
      </c>
      <c r="N9" s="59" t="str">
        <f>VLOOKUP(A9,'[1]Carteira de Novembro'!A$2:C$203,2,FALSE)</f>
        <v>-8.2105776</v>
      </c>
      <c r="O9" s="59" t="str">
        <f>VLOOKUP(A9,'[1]Carteira de Novembro'!A$2:C$203,3,FALSE)</f>
        <v>-38.9913079</v>
      </c>
      <c r="P9" s="164">
        <v>3016</v>
      </c>
      <c r="Q9" s="59">
        <v>2</v>
      </c>
      <c r="R9" s="59">
        <v>0</v>
      </c>
      <c r="S9" s="59">
        <v>0.1</v>
      </c>
      <c r="T9" s="169">
        <v>43770</v>
      </c>
      <c r="U9" s="169">
        <f t="shared" si="0"/>
        <v>43773</v>
      </c>
      <c r="V9" s="170">
        <v>43776</v>
      </c>
      <c r="W9" s="170">
        <v>43776</v>
      </c>
      <c r="X9" s="173">
        <v>43770</v>
      </c>
      <c r="Y9" s="170">
        <v>43776</v>
      </c>
      <c r="Z9" s="166" t="s">
        <v>44</v>
      </c>
      <c r="AA9" s="59" t="s">
        <v>52</v>
      </c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 spans="1:37">
      <c r="A10" s="60">
        <v>327237</v>
      </c>
      <c r="B10" s="157"/>
      <c r="C10" s="158"/>
      <c r="D10" s="159" t="s">
        <v>61</v>
      </c>
      <c r="E10" s="60" t="e">
        <f>VLOOKUP(A10,Plan3!$A$2:$B$4859,2,FALSE)</f>
        <v>#N/A</v>
      </c>
      <c r="F10" s="162">
        <v>9100963652</v>
      </c>
      <c r="G10" s="60" t="s">
        <v>62</v>
      </c>
      <c r="H10" s="60" t="s">
        <v>47</v>
      </c>
      <c r="I10" s="60" t="s">
        <v>40</v>
      </c>
      <c r="J10" s="60" t="s">
        <v>41</v>
      </c>
      <c r="K10" s="59" t="s">
        <v>48</v>
      </c>
      <c r="L10" s="59" t="s">
        <v>63</v>
      </c>
      <c r="M10" s="59" t="s">
        <v>59</v>
      </c>
      <c r="N10" s="59" t="str">
        <f>VLOOKUP(A10,Plan2!$A$1:$F$92,5,FALSE)</f>
        <v>-8.6467452</v>
      </c>
      <c r="O10" s="59" t="str">
        <f>VLOOKUP(A10,Plan2!$A$1:$F$92,6,FALSE)</f>
        <v>-38.5989251</v>
      </c>
      <c r="P10" s="164">
        <v>11402</v>
      </c>
      <c r="Q10" s="59">
        <v>7</v>
      </c>
      <c r="R10" s="59">
        <v>0</v>
      </c>
      <c r="S10" s="59">
        <v>0.43</v>
      </c>
      <c r="T10" s="169">
        <v>43770</v>
      </c>
      <c r="U10" s="169">
        <f t="shared" si="0"/>
        <v>43773</v>
      </c>
      <c r="V10" s="170">
        <v>43776</v>
      </c>
      <c r="W10" s="170">
        <v>43776</v>
      </c>
      <c r="X10" s="173">
        <v>43770</v>
      </c>
      <c r="Y10" s="170">
        <v>43776</v>
      </c>
      <c r="Z10" s="166" t="s">
        <v>44</v>
      </c>
      <c r="AA10" s="59" t="s">
        <v>52</v>
      </c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 spans="1:37">
      <c r="A11" s="60">
        <v>327259</v>
      </c>
      <c r="B11" s="157"/>
      <c r="C11" s="158"/>
      <c r="D11" s="159" t="s">
        <v>64</v>
      </c>
      <c r="E11" s="60" t="e">
        <f>VLOOKUP(A11,Plan3!$A$2:$B$4859,2,FALSE)</f>
        <v>#N/A</v>
      </c>
      <c r="F11" s="162">
        <v>9100963650</v>
      </c>
      <c r="G11" s="60" t="s">
        <v>65</v>
      </c>
      <c r="H11" s="60" t="s">
        <v>39</v>
      </c>
      <c r="I11" s="60" t="s">
        <v>40</v>
      </c>
      <c r="J11" s="60" t="s">
        <v>41</v>
      </c>
      <c r="K11" s="59" t="s">
        <v>42</v>
      </c>
      <c r="L11" s="59" t="s">
        <v>66</v>
      </c>
      <c r="M11" s="59" t="s">
        <v>59</v>
      </c>
      <c r="N11" s="59" t="str">
        <f>VLOOKUP(A11,Plan2!$A$1:$F$92,5,FALSE)</f>
        <v>-8.9639308</v>
      </c>
      <c r="O11" s="59" t="str">
        <f>VLOOKUP(A11,Plan2!$A$1:$F$92,6,FALSE)</f>
        <v>-38.2235105</v>
      </c>
      <c r="P11" s="164">
        <v>1772</v>
      </c>
      <c r="Q11" s="59">
        <v>1</v>
      </c>
      <c r="R11" s="59">
        <v>0</v>
      </c>
      <c r="S11" s="59">
        <v>0.04</v>
      </c>
      <c r="T11" s="169">
        <v>43770</v>
      </c>
      <c r="U11" s="169">
        <f t="shared" si="0"/>
        <v>43773</v>
      </c>
      <c r="V11" s="170">
        <v>43776</v>
      </c>
      <c r="W11" s="170">
        <v>43776</v>
      </c>
      <c r="X11" s="173">
        <v>43770</v>
      </c>
      <c r="Y11" s="170">
        <v>43776</v>
      </c>
      <c r="Z11" s="166" t="s">
        <v>44</v>
      </c>
      <c r="AA11" s="59" t="s">
        <v>52</v>
      </c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 spans="1:37">
      <c r="A12" s="60">
        <v>327260</v>
      </c>
      <c r="B12" s="157"/>
      <c r="C12" s="158"/>
      <c r="D12" s="159" t="s">
        <v>37</v>
      </c>
      <c r="E12" s="60" t="e">
        <f>VLOOKUP(A12,Plan3!$A$2:$B$4859,2,FALSE)</f>
        <v>#N/A</v>
      </c>
      <c r="F12" s="162">
        <v>9100963651</v>
      </c>
      <c r="G12" s="60" t="s">
        <v>67</v>
      </c>
      <c r="H12" s="60" t="s">
        <v>47</v>
      </c>
      <c r="I12" s="60" t="s">
        <v>40</v>
      </c>
      <c r="J12" s="60" t="s">
        <v>41</v>
      </c>
      <c r="K12" s="59" t="s">
        <v>48</v>
      </c>
      <c r="L12" s="59" t="s">
        <v>68</v>
      </c>
      <c r="M12" s="59" t="s">
        <v>43</v>
      </c>
      <c r="N12" s="59" t="str">
        <f>VLOOKUP(A12,Plan2!$A$1:$F$92,5,FALSE)</f>
        <v>-8.0078797</v>
      </c>
      <c r="O12" s="59" t="str">
        <f>VLOOKUP(A12,Plan2!$A$1:$F$92,6,FALSE)</f>
        <v>-37.995669</v>
      </c>
      <c r="P12" s="164">
        <v>2830</v>
      </c>
      <c r="Q12" s="59">
        <v>2</v>
      </c>
      <c r="R12" s="59">
        <v>0</v>
      </c>
      <c r="S12" s="59">
        <v>0.04</v>
      </c>
      <c r="T12" s="169">
        <v>43770</v>
      </c>
      <c r="U12" s="169">
        <f t="shared" si="0"/>
        <v>43773</v>
      </c>
      <c r="V12" s="170">
        <v>43776</v>
      </c>
      <c r="W12" s="170">
        <v>43776</v>
      </c>
      <c r="X12" s="173">
        <v>43770</v>
      </c>
      <c r="Y12" s="170">
        <v>43776</v>
      </c>
      <c r="Z12" s="166" t="s">
        <v>44</v>
      </c>
      <c r="AA12" s="59" t="s">
        <v>52</v>
      </c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1:37">
      <c r="A13" s="60">
        <v>327267</v>
      </c>
      <c r="B13" s="157"/>
      <c r="C13" s="158"/>
      <c r="D13" s="159" t="s">
        <v>49</v>
      </c>
      <c r="E13" s="60" t="e">
        <f>VLOOKUP(A13,Plan3!$A$2:$B$4859,2,FALSE)</f>
        <v>#N/A</v>
      </c>
      <c r="F13" s="162">
        <v>9100963648</v>
      </c>
      <c r="G13" s="60" t="s">
        <v>69</v>
      </c>
      <c r="H13" s="60" t="s">
        <v>47</v>
      </c>
      <c r="I13" s="60" t="s">
        <v>40</v>
      </c>
      <c r="J13" s="60" t="s">
        <v>41</v>
      </c>
      <c r="K13" s="59" t="s">
        <v>48</v>
      </c>
      <c r="L13" s="59" t="s">
        <v>51</v>
      </c>
      <c r="M13" s="59" t="s">
        <v>43</v>
      </c>
      <c r="N13" s="59" t="str">
        <f>VLOOKUP(A13,Plan2!$A$1:$F$92,5,FALSE)</f>
        <v>-8.0564487</v>
      </c>
      <c r="O13" s="59" t="str">
        <f>VLOOKUP(A13,Plan2!$A$1:$F$92,6,FALSE)</f>
        <v>-37.6262188</v>
      </c>
      <c r="P13" s="164">
        <v>3778</v>
      </c>
      <c r="Q13" s="59">
        <v>2</v>
      </c>
      <c r="R13" s="59">
        <v>0</v>
      </c>
      <c r="S13" s="59">
        <v>0.13</v>
      </c>
      <c r="T13" s="169">
        <v>43770</v>
      </c>
      <c r="U13" s="169">
        <f t="shared" si="0"/>
        <v>43773</v>
      </c>
      <c r="V13" s="170">
        <v>43776</v>
      </c>
      <c r="W13" s="170">
        <v>43776</v>
      </c>
      <c r="X13" s="173">
        <v>43770</v>
      </c>
      <c r="Y13" s="170">
        <v>43776</v>
      </c>
      <c r="Z13" s="166" t="s">
        <v>44</v>
      </c>
      <c r="AA13" s="59" t="s">
        <v>52</v>
      </c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 spans="1:37">
      <c r="A14" s="60">
        <v>327331</v>
      </c>
      <c r="B14" s="157"/>
      <c r="C14" s="158"/>
      <c r="D14" s="159" t="s">
        <v>57</v>
      </c>
      <c r="E14" s="60" t="e">
        <f>VLOOKUP(A14,Plan3!$A$2:$B$4859,2,FALSE)</f>
        <v>#N/A</v>
      </c>
      <c r="F14" s="162">
        <v>9100980632</v>
      </c>
      <c r="G14" s="60" t="s">
        <v>70</v>
      </c>
      <c r="H14" s="60" t="s">
        <v>47</v>
      </c>
      <c r="I14" s="60" t="s">
        <v>40</v>
      </c>
      <c r="J14" s="60" t="s">
        <v>41</v>
      </c>
      <c r="K14" s="59" t="s">
        <v>42</v>
      </c>
      <c r="L14" s="59" t="s">
        <v>71</v>
      </c>
      <c r="M14" s="59" t="s">
        <v>59</v>
      </c>
      <c r="N14" s="59" t="str">
        <f>VLOOKUP(A14,'[1]Carteira de Novembro'!A$2:C$203,2,FALSE)</f>
        <v>-7.9012172</v>
      </c>
      <c r="O14" s="59" t="str">
        <f>VLOOKUP(A14,'[1]Carteira de Novembro'!A$2:C$203,3,FALSE)</f>
        <v>-38.9010425</v>
      </c>
      <c r="P14" s="164">
        <v>1709</v>
      </c>
      <c r="Q14" s="59">
        <v>1</v>
      </c>
      <c r="R14" s="59">
        <v>0</v>
      </c>
      <c r="S14" s="59">
        <v>0.06</v>
      </c>
      <c r="T14" s="169">
        <v>43770</v>
      </c>
      <c r="U14" s="169">
        <f t="shared" si="0"/>
        <v>43773</v>
      </c>
      <c r="V14" s="170">
        <v>43776</v>
      </c>
      <c r="W14" s="170">
        <v>43776</v>
      </c>
      <c r="X14" s="173">
        <v>43770</v>
      </c>
      <c r="Y14" s="170">
        <v>43776</v>
      </c>
      <c r="Z14" s="166" t="s">
        <v>44</v>
      </c>
      <c r="AA14" s="59" t="s">
        <v>52</v>
      </c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 spans="1:37">
      <c r="A15" s="60">
        <v>327334</v>
      </c>
      <c r="B15" s="157"/>
      <c r="C15" s="158"/>
      <c r="D15" s="159" t="s">
        <v>72</v>
      </c>
      <c r="E15" s="60" t="e">
        <f>VLOOKUP(A15,Plan3!$A$2:$B$4859,2,FALSE)</f>
        <v>#N/A</v>
      </c>
      <c r="F15" s="162">
        <v>9100975138</v>
      </c>
      <c r="G15" s="60" t="s">
        <v>73</v>
      </c>
      <c r="H15" s="60" t="s">
        <v>47</v>
      </c>
      <c r="I15" s="60" t="s">
        <v>40</v>
      </c>
      <c r="J15" s="60" t="s">
        <v>41</v>
      </c>
      <c r="K15" s="59" t="s">
        <v>48</v>
      </c>
      <c r="L15" s="59" t="s">
        <v>74</v>
      </c>
      <c r="M15" s="59" t="s">
        <v>59</v>
      </c>
      <c r="N15" s="59" t="str">
        <f>VLOOKUP(A15,Plan2!$A$1:$F$92,5,FALSE)</f>
        <v>-8.3366438</v>
      </c>
      <c r="O15" s="59" t="str">
        <f>VLOOKUP(A15,Plan2!$A$1:$F$92,6,FALSE)</f>
        <v>-39.1335493</v>
      </c>
      <c r="P15" s="164">
        <v>2840</v>
      </c>
      <c r="Q15" s="59">
        <v>1</v>
      </c>
      <c r="R15" s="59">
        <v>0</v>
      </c>
      <c r="S15" s="59">
        <v>0.04</v>
      </c>
      <c r="T15" s="169">
        <v>43770</v>
      </c>
      <c r="U15" s="169">
        <f t="shared" si="0"/>
        <v>43773</v>
      </c>
      <c r="V15" s="170">
        <v>43776</v>
      </c>
      <c r="W15" s="170">
        <v>43776</v>
      </c>
      <c r="X15" s="173">
        <v>43770</v>
      </c>
      <c r="Y15" s="170">
        <v>43776</v>
      </c>
      <c r="Z15" s="166" t="s">
        <v>44</v>
      </c>
      <c r="AA15" s="59" t="s">
        <v>52</v>
      </c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 spans="1:37">
      <c r="A16" s="60">
        <v>327538</v>
      </c>
      <c r="B16" s="157"/>
      <c r="C16" s="158"/>
      <c r="D16" s="159" t="s">
        <v>75</v>
      </c>
      <c r="E16" s="60" t="e">
        <f>VLOOKUP(A16,Plan3!$A$2:$B$4859,2,FALSE)</f>
        <v>#N/A</v>
      </c>
      <c r="F16" s="162">
        <v>9100960639</v>
      </c>
      <c r="G16" s="60" t="s">
        <v>76</v>
      </c>
      <c r="H16" s="60" t="s">
        <v>47</v>
      </c>
      <c r="I16" s="60" t="s">
        <v>40</v>
      </c>
      <c r="J16" s="60" t="s">
        <v>41</v>
      </c>
      <c r="K16" s="59" t="s">
        <v>48</v>
      </c>
      <c r="L16" s="59" t="s">
        <v>77</v>
      </c>
      <c r="M16" s="59" t="s">
        <v>59</v>
      </c>
      <c r="N16" s="59" t="str">
        <f>VLOOKUP(A16,'[1]Carteira de Novembro'!A$2:C$203,2,FALSE)</f>
        <v>-7.6904873</v>
      </c>
      <c r="O16" s="59" t="str">
        <f>VLOOKUP(A16,'[1]Carteira de Novembro'!A$2:C$203,3,FALSE)</f>
        <v>-39.4077372</v>
      </c>
      <c r="P16" s="165">
        <v>1700</v>
      </c>
      <c r="Q16" s="59">
        <v>1</v>
      </c>
      <c r="R16" s="59">
        <v>0</v>
      </c>
      <c r="S16" s="59">
        <v>0.06</v>
      </c>
      <c r="T16" s="169">
        <v>43770</v>
      </c>
      <c r="U16" s="169">
        <f t="shared" si="0"/>
        <v>43774</v>
      </c>
      <c r="V16" s="170">
        <v>43777</v>
      </c>
      <c r="W16" s="170">
        <v>43783</v>
      </c>
      <c r="X16" s="174">
        <v>43770</v>
      </c>
      <c r="Y16" s="170">
        <v>43777</v>
      </c>
      <c r="Z16" s="166" t="s">
        <v>44</v>
      </c>
      <c r="AA16" s="59" t="s">
        <v>52</v>
      </c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 spans="1:37">
      <c r="A17" s="60">
        <v>327540</v>
      </c>
      <c r="B17" s="157"/>
      <c r="C17" s="158"/>
      <c r="D17" s="159" t="s">
        <v>75</v>
      </c>
      <c r="E17" s="60" t="e">
        <f>VLOOKUP(A17,Plan3!$A$2:$B$4859,2,FALSE)</f>
        <v>#N/A</v>
      </c>
      <c r="F17" s="162">
        <v>9100975650</v>
      </c>
      <c r="G17" s="60" t="s">
        <v>78</v>
      </c>
      <c r="H17" s="60" t="s">
        <v>47</v>
      </c>
      <c r="I17" s="60" t="s">
        <v>40</v>
      </c>
      <c r="J17" s="60" t="s">
        <v>41</v>
      </c>
      <c r="K17" s="59" t="s">
        <v>48</v>
      </c>
      <c r="L17" s="59" t="s">
        <v>59</v>
      </c>
      <c r="M17" s="59" t="s">
        <v>59</v>
      </c>
      <c r="N17" s="59" t="str">
        <f>VLOOKUP(A17,'[1]Carteira de Novembro'!A$2:C$203,2,FALSE)</f>
        <v>-8.0968082</v>
      </c>
      <c r="O17" s="59" t="str">
        <f>VLOOKUP(A17,'[1]Carteira de Novembro'!A$2:C$203,3,FALSE)</f>
        <v>-39.1498703</v>
      </c>
      <c r="P17" s="165">
        <v>5524</v>
      </c>
      <c r="Q17" s="59">
        <v>3</v>
      </c>
      <c r="R17" s="59">
        <v>0</v>
      </c>
      <c r="S17" s="59">
        <v>0.16</v>
      </c>
      <c r="T17" s="169">
        <v>43770</v>
      </c>
      <c r="U17" s="169">
        <f t="shared" si="0"/>
        <v>43774</v>
      </c>
      <c r="V17" s="170">
        <v>43777</v>
      </c>
      <c r="W17" s="170">
        <v>43783</v>
      </c>
      <c r="X17" s="174">
        <v>43770</v>
      </c>
      <c r="Y17" s="170">
        <v>43777</v>
      </c>
      <c r="Z17" s="166" t="s">
        <v>44</v>
      </c>
      <c r="AA17" s="59" t="s">
        <v>52</v>
      </c>
      <c r="AB17" s="59"/>
      <c r="AC17" s="59"/>
      <c r="AD17" s="59"/>
      <c r="AE17" s="59"/>
      <c r="AF17" s="59"/>
      <c r="AG17" s="59"/>
      <c r="AH17" s="59"/>
      <c r="AI17" s="59"/>
      <c r="AJ17" s="59"/>
      <c r="AK17" s="59"/>
    </row>
    <row r="18" spans="1:37">
      <c r="A18" s="60">
        <v>327541</v>
      </c>
      <c r="B18" s="157"/>
      <c r="C18" s="158"/>
      <c r="D18" s="159" t="s">
        <v>61</v>
      </c>
      <c r="E18" s="60" t="e">
        <f>VLOOKUP(A18,Plan3!$A$2:$B$4859,2,FALSE)</f>
        <v>#N/A</v>
      </c>
      <c r="F18" s="162">
        <v>9100965145</v>
      </c>
      <c r="G18" s="60" t="s">
        <v>79</v>
      </c>
      <c r="H18" s="60" t="s">
        <v>47</v>
      </c>
      <c r="I18" s="60" t="s">
        <v>40</v>
      </c>
      <c r="J18" s="60" t="s">
        <v>41</v>
      </c>
      <c r="K18" s="59" t="s">
        <v>48</v>
      </c>
      <c r="L18" s="59" t="s">
        <v>63</v>
      </c>
      <c r="M18" s="59" t="s">
        <v>59</v>
      </c>
      <c r="N18" s="59" t="str">
        <f>VLOOKUP(A18,Plan2!$A$1:$F$92,5,FALSE)</f>
        <v>-8.4928634</v>
      </c>
      <c r="O18" s="59" t="str">
        <f>VLOOKUP(A18,Plan2!$A$1:$F$92,6,FALSE)</f>
        <v>-38.5960583</v>
      </c>
      <c r="P18" s="165">
        <v>2811</v>
      </c>
      <c r="Q18" s="59">
        <v>1</v>
      </c>
      <c r="R18" s="59">
        <v>0</v>
      </c>
      <c r="S18" s="59">
        <v>0.06</v>
      </c>
      <c r="T18" s="169">
        <v>43770</v>
      </c>
      <c r="U18" s="169">
        <f t="shared" si="0"/>
        <v>43774</v>
      </c>
      <c r="V18" s="170">
        <v>43777</v>
      </c>
      <c r="W18" s="170">
        <v>43783</v>
      </c>
      <c r="X18" s="174">
        <v>43770</v>
      </c>
      <c r="Y18" s="170">
        <v>43777</v>
      </c>
      <c r="Z18" s="166" t="s">
        <v>44</v>
      </c>
      <c r="AA18" s="59" t="s">
        <v>52</v>
      </c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19" spans="1:37">
      <c r="A19" s="60">
        <v>327547</v>
      </c>
      <c r="B19" s="157"/>
      <c r="C19" s="158"/>
      <c r="D19" s="159" t="s">
        <v>80</v>
      </c>
      <c r="E19" s="60" t="e">
        <f>VLOOKUP(A19,Plan3!$A$2:$B$4859,2,FALSE)</f>
        <v>#N/A</v>
      </c>
      <c r="F19" s="162">
        <v>9100975160</v>
      </c>
      <c r="G19" s="60" t="s">
        <v>81</v>
      </c>
      <c r="H19" s="60" t="s">
        <v>47</v>
      </c>
      <c r="I19" s="60" t="s">
        <v>40</v>
      </c>
      <c r="J19" s="60" t="s">
        <v>41</v>
      </c>
      <c r="K19" s="59" t="s">
        <v>48</v>
      </c>
      <c r="L19" s="59" t="s">
        <v>82</v>
      </c>
      <c r="M19" s="59" t="s">
        <v>59</v>
      </c>
      <c r="N19" s="59" t="str">
        <f>VLOOKUP(A19,Plan2!$A$1:$F$92,5,FALSE)</f>
        <v>-8.3007336</v>
      </c>
      <c r="O19" s="59" t="str">
        <f>VLOOKUP(A19,Plan2!$A$1:$F$92,6,FALSE)</f>
        <v>-38.7527597</v>
      </c>
      <c r="P19" s="164">
        <v>6389</v>
      </c>
      <c r="Q19" s="59">
        <v>4</v>
      </c>
      <c r="R19" s="59">
        <v>0</v>
      </c>
      <c r="S19" s="59">
        <v>0.24</v>
      </c>
      <c r="T19" s="169">
        <v>43770</v>
      </c>
      <c r="U19" s="169">
        <f t="shared" si="0"/>
        <v>43774</v>
      </c>
      <c r="V19" s="170">
        <v>43777</v>
      </c>
      <c r="W19" s="172">
        <v>43783</v>
      </c>
      <c r="X19" s="174">
        <v>43770</v>
      </c>
      <c r="Y19" s="170">
        <v>43777</v>
      </c>
      <c r="Z19" s="166" t="s">
        <v>44</v>
      </c>
      <c r="AA19" s="59" t="s">
        <v>52</v>
      </c>
      <c r="AB19" s="59"/>
      <c r="AC19" s="59"/>
      <c r="AD19" s="59"/>
      <c r="AE19" s="59"/>
      <c r="AF19" s="59"/>
      <c r="AG19" s="59"/>
      <c r="AH19" s="59"/>
      <c r="AI19" s="59"/>
      <c r="AJ19" s="59"/>
      <c r="AK19" s="59"/>
    </row>
    <row r="20" spans="1:37">
      <c r="A20" s="60">
        <v>327548</v>
      </c>
      <c r="B20" s="157"/>
      <c r="C20" s="158"/>
      <c r="D20" s="159" t="s">
        <v>64</v>
      </c>
      <c r="E20" s="60" t="e">
        <f>VLOOKUP(A20,Plan3!$A$2:$B$4859,2,FALSE)</f>
        <v>#N/A</v>
      </c>
      <c r="F20" s="162">
        <v>9100971654</v>
      </c>
      <c r="G20" s="60" t="s">
        <v>83</v>
      </c>
      <c r="H20" s="60" t="s">
        <v>39</v>
      </c>
      <c r="I20" s="60" t="s">
        <v>40</v>
      </c>
      <c r="J20" s="60" t="s">
        <v>41</v>
      </c>
      <c r="K20" s="59" t="s">
        <v>42</v>
      </c>
      <c r="L20" s="59" t="s">
        <v>84</v>
      </c>
      <c r="M20" s="59" t="s">
        <v>59</v>
      </c>
      <c r="N20" s="59" t="str">
        <f>VLOOKUP(A20,Plan2!$A$1:$F$92,5,FALSE)</f>
        <v>-8.1149664</v>
      </c>
      <c r="O20" s="59" t="str">
        <f>VLOOKUP(A20,Plan2!$A$1:$F$92,6,FALSE)</f>
        <v>-38.9472947</v>
      </c>
      <c r="P20" s="165">
        <v>4379</v>
      </c>
      <c r="Q20" s="59">
        <v>2</v>
      </c>
      <c r="R20" s="59">
        <v>0</v>
      </c>
      <c r="S20" s="59">
        <v>0.08</v>
      </c>
      <c r="T20" s="169">
        <v>43770</v>
      </c>
      <c r="U20" s="169">
        <f t="shared" si="0"/>
        <v>43774</v>
      </c>
      <c r="V20" s="170">
        <v>43777</v>
      </c>
      <c r="W20" s="172">
        <v>43783</v>
      </c>
      <c r="X20" s="174">
        <v>43770</v>
      </c>
      <c r="Y20" s="170">
        <v>43777</v>
      </c>
      <c r="Z20" s="166" t="s">
        <v>44</v>
      </c>
      <c r="AA20" s="59" t="s">
        <v>45</v>
      </c>
      <c r="AB20" s="59"/>
      <c r="AC20" s="59"/>
      <c r="AD20" s="59"/>
      <c r="AE20" s="59"/>
      <c r="AF20" s="59"/>
      <c r="AG20" s="59"/>
      <c r="AH20" s="59"/>
      <c r="AI20" s="59"/>
      <c r="AJ20" s="59"/>
      <c r="AK20" s="59"/>
    </row>
    <row r="21" spans="1:37">
      <c r="A21" s="60">
        <v>327553</v>
      </c>
      <c r="B21" s="157"/>
      <c r="C21" s="158"/>
      <c r="D21" s="159" t="s">
        <v>57</v>
      </c>
      <c r="E21" s="60" t="e">
        <f>VLOOKUP(A21,Plan3!$A$2:$B$4859,2,FALSE)</f>
        <v>#N/A</v>
      </c>
      <c r="F21" s="162">
        <v>9100961156</v>
      </c>
      <c r="G21" s="60" t="s">
        <v>85</v>
      </c>
      <c r="H21" s="60" t="s">
        <v>47</v>
      </c>
      <c r="I21" s="60" t="s">
        <v>40</v>
      </c>
      <c r="J21" s="60" t="s">
        <v>41</v>
      </c>
      <c r="K21" s="59" t="s">
        <v>48</v>
      </c>
      <c r="L21" s="59" t="s">
        <v>86</v>
      </c>
      <c r="M21" s="59" t="s">
        <v>59</v>
      </c>
      <c r="N21" s="59" t="str">
        <f>VLOOKUP(A21,'[1]Carteira de Novembro'!A$2:C$203,2,FALSE)</f>
        <v>-8.1531161</v>
      </c>
      <c r="O21" s="59" t="str">
        <f>VLOOKUP(A21,'[1]Carteira de Novembro'!A$2:C$203,3,FALSE)</f>
        <v>-39.4196877</v>
      </c>
      <c r="P21" s="165">
        <v>4732</v>
      </c>
      <c r="Q21" s="59">
        <v>2</v>
      </c>
      <c r="R21" s="59">
        <v>0</v>
      </c>
      <c r="S21" s="59">
        <v>0.17</v>
      </c>
      <c r="T21" s="169">
        <v>43770</v>
      </c>
      <c r="U21" s="169">
        <f t="shared" si="0"/>
        <v>43774</v>
      </c>
      <c r="V21" s="170">
        <v>43777</v>
      </c>
      <c r="W21" s="172">
        <v>43783</v>
      </c>
      <c r="X21" s="174">
        <v>43770</v>
      </c>
      <c r="Y21" s="170">
        <v>43777</v>
      </c>
      <c r="Z21" s="166" t="s">
        <v>44</v>
      </c>
      <c r="AA21" s="59" t="s">
        <v>45</v>
      </c>
      <c r="AB21" s="59"/>
      <c r="AC21" s="59"/>
      <c r="AD21" s="59"/>
      <c r="AE21" s="59"/>
      <c r="AF21" s="59"/>
      <c r="AG21" s="59"/>
      <c r="AH21" s="59"/>
      <c r="AI21" s="59"/>
      <c r="AJ21" s="59"/>
      <c r="AK21" s="59"/>
    </row>
    <row r="22" spans="1:37">
      <c r="A22" s="60">
        <v>327554</v>
      </c>
      <c r="B22" s="157"/>
      <c r="C22" s="158"/>
      <c r="D22" s="159" t="s">
        <v>80</v>
      </c>
      <c r="E22" s="60" t="e">
        <f>VLOOKUP(A22,Plan3!$A$2:$B$4859,2,FALSE)</f>
        <v>#N/A</v>
      </c>
      <c r="F22" s="162">
        <v>9100968143</v>
      </c>
      <c r="G22" s="60" t="s">
        <v>87</v>
      </c>
      <c r="H22" s="60" t="s">
        <v>47</v>
      </c>
      <c r="I22" s="60" t="s">
        <v>40</v>
      </c>
      <c r="J22" s="60" t="s">
        <v>41</v>
      </c>
      <c r="K22" s="59" t="s">
        <v>48</v>
      </c>
      <c r="L22" s="59" t="s">
        <v>82</v>
      </c>
      <c r="M22" s="59" t="s">
        <v>59</v>
      </c>
      <c r="N22" s="59" t="str">
        <f>VLOOKUP(A22,Plan2!$A$1:$F$92,5,FALSE)</f>
        <v>-8.3804627</v>
      </c>
      <c r="O22" s="59" t="str">
        <f>VLOOKUP(A22,Plan2!$A$1:$F$92,6,FALSE)</f>
        <v>-38.7189214</v>
      </c>
      <c r="P22" s="165">
        <v>4635</v>
      </c>
      <c r="Q22" s="59">
        <v>3</v>
      </c>
      <c r="R22" s="59">
        <v>0</v>
      </c>
      <c r="S22" s="59">
        <v>0.14</v>
      </c>
      <c r="T22" s="169">
        <v>43770</v>
      </c>
      <c r="U22" s="169">
        <f t="shared" si="0"/>
        <v>43774</v>
      </c>
      <c r="V22" s="170">
        <v>43777</v>
      </c>
      <c r="W22" s="172">
        <v>43783</v>
      </c>
      <c r="X22" s="174">
        <v>43770</v>
      </c>
      <c r="Y22" s="170">
        <v>43777</v>
      </c>
      <c r="Z22" s="166" t="s">
        <v>44</v>
      </c>
      <c r="AA22" s="59" t="s">
        <v>52</v>
      </c>
      <c r="AB22" s="59"/>
      <c r="AC22" s="59"/>
      <c r="AD22" s="59"/>
      <c r="AE22" s="59"/>
      <c r="AF22" s="59"/>
      <c r="AG22" s="59"/>
      <c r="AH22" s="59"/>
      <c r="AI22" s="59"/>
      <c r="AJ22" s="59"/>
      <c r="AK22" s="59"/>
    </row>
    <row r="23" spans="1:37">
      <c r="A23" s="60">
        <v>327560</v>
      </c>
      <c r="B23" s="157"/>
      <c r="C23" s="158"/>
      <c r="D23" s="159" t="s">
        <v>80</v>
      </c>
      <c r="E23" s="60" t="e">
        <f>VLOOKUP(A23,Plan3!$A$2:$B$4859,2,FALSE)</f>
        <v>#N/A</v>
      </c>
      <c r="F23" s="162">
        <v>9100977153</v>
      </c>
      <c r="G23" s="60" t="s">
        <v>88</v>
      </c>
      <c r="H23" s="60" t="s">
        <v>47</v>
      </c>
      <c r="I23" s="60" t="s">
        <v>40</v>
      </c>
      <c r="J23" s="60" t="s">
        <v>41</v>
      </c>
      <c r="K23" s="59" t="s">
        <v>48</v>
      </c>
      <c r="L23" s="59" t="s">
        <v>82</v>
      </c>
      <c r="M23" s="59" t="s">
        <v>59</v>
      </c>
      <c r="N23" s="59" t="str">
        <f>VLOOKUP(A23,Plan2!$A$1:$F$92,5,FALSE)</f>
        <v>-8.4295427</v>
      </c>
      <c r="O23" s="59" t="str">
        <f>VLOOKUP(A23,Plan2!$A$1:$F$92,6,FALSE)</f>
        <v>-38.7790625</v>
      </c>
      <c r="P23" s="165">
        <v>5767</v>
      </c>
      <c r="Q23" s="59">
        <v>4</v>
      </c>
      <c r="R23" s="59">
        <v>0</v>
      </c>
      <c r="S23" s="59">
        <v>0.22</v>
      </c>
      <c r="T23" s="169">
        <v>43770</v>
      </c>
      <c r="U23" s="169">
        <f t="shared" si="0"/>
        <v>43774</v>
      </c>
      <c r="V23" s="170">
        <v>43777</v>
      </c>
      <c r="W23" s="172">
        <v>43783</v>
      </c>
      <c r="X23" s="174">
        <v>43770</v>
      </c>
      <c r="Y23" s="170">
        <v>43777</v>
      </c>
      <c r="Z23" s="166" t="s">
        <v>44</v>
      </c>
      <c r="AA23" s="59" t="s">
        <v>52</v>
      </c>
      <c r="AB23" s="59"/>
      <c r="AC23" s="59"/>
      <c r="AD23" s="59"/>
      <c r="AE23" s="59"/>
      <c r="AF23" s="59"/>
      <c r="AG23" s="59"/>
      <c r="AH23" s="59"/>
      <c r="AI23" s="59"/>
      <c r="AJ23" s="59"/>
      <c r="AK23" s="59"/>
    </row>
    <row r="24" spans="1:37">
      <c r="A24" s="60">
        <v>327570</v>
      </c>
      <c r="B24" s="157"/>
      <c r="C24" s="158"/>
      <c r="D24" s="159" t="s">
        <v>80</v>
      </c>
      <c r="E24" s="60" t="e">
        <f>VLOOKUP(A24,Plan3!$A$2:$B$4859,2,FALSE)</f>
        <v>#N/A</v>
      </c>
      <c r="F24" s="162">
        <v>9100977158</v>
      </c>
      <c r="G24" s="60" t="s">
        <v>89</v>
      </c>
      <c r="H24" s="60" t="s">
        <v>47</v>
      </c>
      <c r="I24" s="60" t="s">
        <v>40</v>
      </c>
      <c r="J24" s="60" t="s">
        <v>41</v>
      </c>
      <c r="K24" s="59" t="s">
        <v>48</v>
      </c>
      <c r="L24" s="59" t="s">
        <v>82</v>
      </c>
      <c r="M24" s="59" t="s">
        <v>59</v>
      </c>
      <c r="N24" s="59" t="str">
        <f>VLOOKUP(A24,Plan2!$A$1:$F$92,5,FALSE)</f>
        <v>-8.4340843</v>
      </c>
      <c r="O24" s="59" t="str">
        <f>VLOOKUP(A24,Plan2!$A$1:$F$92,6,FALSE)</f>
        <v>-38.8094344</v>
      </c>
      <c r="P24" s="164">
        <v>1648</v>
      </c>
      <c r="Q24" s="59">
        <v>1</v>
      </c>
      <c r="R24" s="59">
        <v>0</v>
      </c>
      <c r="S24" s="59">
        <v>0.06</v>
      </c>
      <c r="T24" s="169">
        <v>43770</v>
      </c>
      <c r="U24" s="169">
        <f t="shared" si="0"/>
        <v>43774</v>
      </c>
      <c r="V24" s="170">
        <v>43777</v>
      </c>
      <c r="W24" s="172">
        <v>43783</v>
      </c>
      <c r="X24" s="174">
        <v>43770</v>
      </c>
      <c r="Y24" s="170">
        <v>43777</v>
      </c>
      <c r="Z24" s="166" t="s">
        <v>44</v>
      </c>
      <c r="AA24" s="59" t="s">
        <v>52</v>
      </c>
      <c r="AB24" s="59"/>
      <c r="AC24" s="59"/>
      <c r="AD24" s="59"/>
      <c r="AE24" s="59"/>
      <c r="AF24" s="59"/>
      <c r="AG24" s="59"/>
      <c r="AH24" s="59"/>
      <c r="AI24" s="59"/>
      <c r="AJ24" s="59"/>
      <c r="AK24" s="59"/>
    </row>
    <row r="25" spans="1:37">
      <c r="A25" s="60">
        <v>327571</v>
      </c>
      <c r="B25" s="157"/>
      <c r="C25" s="158"/>
      <c r="D25" s="159" t="s">
        <v>75</v>
      </c>
      <c r="E25" s="60" t="e">
        <f>VLOOKUP(A25,Plan3!$A$2:$B$4859,2,FALSE)</f>
        <v>#N/A</v>
      </c>
      <c r="F25" s="162">
        <v>9100978640</v>
      </c>
      <c r="G25" s="60" t="s">
        <v>90</v>
      </c>
      <c r="H25" s="60" t="s">
        <v>47</v>
      </c>
      <c r="I25" s="60" t="s">
        <v>40</v>
      </c>
      <c r="J25" s="60" t="s">
        <v>41</v>
      </c>
      <c r="K25" s="59" t="s">
        <v>48</v>
      </c>
      <c r="L25" s="59" t="s">
        <v>77</v>
      </c>
      <c r="M25" s="59" t="s">
        <v>59</v>
      </c>
      <c r="N25" s="59" t="str">
        <f>VLOOKUP(A25,'[1]Carteira de Novembro'!A$2:C$203,2,FALSE)</f>
        <v>-7.9293937</v>
      </c>
      <c r="O25" s="59" t="str">
        <f>VLOOKUP(A25,'[1]Carteira de Novembro'!A$2:C$203,3,FALSE)</f>
        <v>-39.3222817</v>
      </c>
      <c r="P25" s="165">
        <v>3228</v>
      </c>
      <c r="Q25" s="59">
        <v>2</v>
      </c>
      <c r="R25" s="59">
        <v>0</v>
      </c>
      <c r="S25" s="59">
        <v>0.12</v>
      </c>
      <c r="T25" s="169">
        <v>43770</v>
      </c>
      <c r="U25" s="169">
        <f t="shared" si="0"/>
        <v>43774</v>
      </c>
      <c r="V25" s="170">
        <v>43777</v>
      </c>
      <c r="W25" s="172">
        <v>43783</v>
      </c>
      <c r="X25" s="174">
        <v>43770</v>
      </c>
      <c r="Y25" s="170">
        <v>43777</v>
      </c>
      <c r="Z25" s="166" t="s">
        <v>44</v>
      </c>
      <c r="AA25" s="59" t="s">
        <v>52</v>
      </c>
      <c r="AB25" s="59"/>
      <c r="AC25" s="59"/>
      <c r="AD25" s="59"/>
      <c r="AE25" s="59"/>
      <c r="AF25" s="59"/>
      <c r="AG25" s="59"/>
      <c r="AH25" s="59"/>
      <c r="AI25" s="59"/>
      <c r="AJ25" s="59"/>
      <c r="AK25" s="59"/>
    </row>
    <row r="26" spans="1:37">
      <c r="A26" s="60">
        <v>327576</v>
      </c>
      <c r="B26" s="157"/>
      <c r="C26" s="158"/>
      <c r="D26" s="159" t="s">
        <v>91</v>
      </c>
      <c r="E26" s="60" t="e">
        <f>VLOOKUP(A26,Plan3!$A$2:$B$4859,2,FALSE)</f>
        <v>#N/A</v>
      </c>
      <c r="F26" s="162">
        <v>9100974642</v>
      </c>
      <c r="G26" s="60" t="s">
        <v>92</v>
      </c>
      <c r="H26" s="60" t="s">
        <v>47</v>
      </c>
      <c r="I26" s="60" t="s">
        <v>40</v>
      </c>
      <c r="J26" s="60" t="s">
        <v>41</v>
      </c>
      <c r="K26" s="59" t="s">
        <v>48</v>
      </c>
      <c r="L26" s="59" t="s">
        <v>93</v>
      </c>
      <c r="M26" s="59" t="s">
        <v>43</v>
      </c>
      <c r="N26" s="59" t="str">
        <f>VLOOKUP(A26,Plan2!$A$1:$F$92,5,FALSE)</f>
        <v>-7.8469346</v>
      </c>
      <c r="O26" s="59" t="str">
        <f>VLOOKUP(A26,Plan2!$A$1:$F$92,6,FALSE)</f>
        <v>-37.7695366</v>
      </c>
      <c r="P26" s="165">
        <v>2440</v>
      </c>
      <c r="Q26" s="59">
        <v>2</v>
      </c>
      <c r="R26" s="59">
        <v>0</v>
      </c>
      <c r="S26" s="59">
        <v>0.08</v>
      </c>
      <c r="T26" s="169">
        <v>43770</v>
      </c>
      <c r="U26" s="169">
        <f t="shared" si="0"/>
        <v>43774</v>
      </c>
      <c r="V26" s="170">
        <v>43777</v>
      </c>
      <c r="W26" s="172">
        <v>43783</v>
      </c>
      <c r="X26" s="174">
        <v>43770</v>
      </c>
      <c r="Y26" s="170">
        <v>43777</v>
      </c>
      <c r="Z26" s="166" t="s">
        <v>44</v>
      </c>
      <c r="AA26" s="59" t="s">
        <v>52</v>
      </c>
      <c r="AB26" s="59"/>
      <c r="AC26" s="59"/>
      <c r="AD26" s="59"/>
      <c r="AE26" s="59"/>
      <c r="AF26" s="59"/>
      <c r="AG26" s="59"/>
      <c r="AH26" s="59"/>
      <c r="AI26" s="59"/>
      <c r="AJ26" s="59"/>
      <c r="AK26" s="59"/>
    </row>
    <row r="27" spans="1:37">
      <c r="A27" s="60">
        <v>327760</v>
      </c>
      <c r="B27" s="157"/>
      <c r="C27" s="158"/>
      <c r="D27" s="159" t="s">
        <v>91</v>
      </c>
      <c r="E27" s="60" t="e">
        <f>VLOOKUP(A27,Plan3!$A$2:$B$4859,2,FALSE)</f>
        <v>#N/A</v>
      </c>
      <c r="F27" s="162">
        <v>9100960645</v>
      </c>
      <c r="G27" s="60" t="s">
        <v>94</v>
      </c>
      <c r="H27" s="60" t="s">
        <v>47</v>
      </c>
      <c r="I27" s="60" t="s">
        <v>40</v>
      </c>
      <c r="J27" s="60" t="s">
        <v>41</v>
      </c>
      <c r="K27" s="59" t="s">
        <v>42</v>
      </c>
      <c r="L27" s="59" t="s">
        <v>68</v>
      </c>
      <c r="M27" s="59" t="s">
        <v>43</v>
      </c>
      <c r="N27" s="59">
        <f>VLOOKUP(A27,'[1]Carteira de Novembro'!A$2:C$203,2,FALSE)</f>
        <v>0</v>
      </c>
      <c r="O27" s="59">
        <f>VLOOKUP(A27,'[1]Carteira de Novembro'!A$2:C$203,3,FALSE)</f>
        <v>0</v>
      </c>
      <c r="P27" s="165">
        <v>8007</v>
      </c>
      <c r="Q27" s="59">
        <v>3</v>
      </c>
      <c r="R27" s="59">
        <v>0</v>
      </c>
      <c r="S27" s="59">
        <v>0.15</v>
      </c>
      <c r="T27" s="169">
        <v>43770</v>
      </c>
      <c r="U27" s="169">
        <f t="shared" si="0"/>
        <v>43774</v>
      </c>
      <c r="V27" s="170">
        <v>43777</v>
      </c>
      <c r="W27" s="170">
        <v>43783</v>
      </c>
      <c r="X27" s="174">
        <v>43770</v>
      </c>
      <c r="Y27" s="170">
        <v>43777</v>
      </c>
      <c r="Z27" s="166" t="s">
        <v>44</v>
      </c>
      <c r="AA27" s="59" t="s">
        <v>45</v>
      </c>
      <c r="AB27" s="59"/>
      <c r="AC27" s="59"/>
      <c r="AD27" s="59"/>
      <c r="AE27" s="59"/>
      <c r="AF27" s="59"/>
      <c r="AG27" s="59"/>
      <c r="AH27" s="59"/>
      <c r="AI27" s="59"/>
      <c r="AJ27" s="59"/>
      <c r="AK27" s="59"/>
    </row>
    <row r="28" spans="1:37">
      <c r="A28" s="60">
        <v>328313</v>
      </c>
      <c r="B28" s="157"/>
      <c r="C28" s="158"/>
      <c r="D28" s="159" t="s">
        <v>95</v>
      </c>
      <c r="E28" s="60" t="e">
        <f>VLOOKUP(A28,Plan3!$A$2:$B$4859,2,FALSE)</f>
        <v>#N/A</v>
      </c>
      <c r="F28" s="162">
        <v>9100981656</v>
      </c>
      <c r="G28" s="60" t="s">
        <v>96</v>
      </c>
      <c r="H28" s="60" t="s">
        <v>39</v>
      </c>
      <c r="I28" s="60" t="s">
        <v>40</v>
      </c>
      <c r="J28" s="60" t="s">
        <v>41</v>
      </c>
      <c r="K28" s="60" t="s">
        <v>97</v>
      </c>
      <c r="L28" s="59" t="s">
        <v>98</v>
      </c>
      <c r="M28" s="59" t="s">
        <v>43</v>
      </c>
      <c r="N28" s="59" t="str">
        <f>VLOOKUP(A28,'[1]Carteira de Novembro'!A$2:C$203,2,FALSE)</f>
        <v>-7.4765238</v>
      </c>
      <c r="O28" s="59" t="str">
        <f>VLOOKUP(A28,'[1]Carteira de Novembro'!A$2:C$203,3,FALSE)</f>
        <v>-37.2726608</v>
      </c>
      <c r="P28" s="165">
        <v>18058</v>
      </c>
      <c r="Q28" s="59">
        <v>1</v>
      </c>
      <c r="R28" s="59">
        <v>0.03</v>
      </c>
      <c r="S28" s="59">
        <v>0</v>
      </c>
      <c r="T28" s="169">
        <v>43770</v>
      </c>
      <c r="U28" s="169">
        <f t="shared" si="0"/>
        <v>43774</v>
      </c>
      <c r="V28" s="170">
        <v>43777</v>
      </c>
      <c r="W28" s="170"/>
      <c r="X28" s="174">
        <v>43791</v>
      </c>
      <c r="Y28" s="170">
        <v>43798</v>
      </c>
      <c r="Z28" s="166" t="s">
        <v>44</v>
      </c>
      <c r="AA28" s="166" t="s">
        <v>45</v>
      </c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</row>
    <row r="29" spans="1:37">
      <c r="A29" s="60">
        <v>327445</v>
      </c>
      <c r="B29" s="157"/>
      <c r="C29" s="158"/>
      <c r="D29" s="159" t="s">
        <v>75</v>
      </c>
      <c r="E29" s="60" t="e">
        <f>VLOOKUP(A29,Plan3!$A$2:$B$4859,2,FALSE)</f>
        <v>#N/A</v>
      </c>
      <c r="F29" s="162">
        <v>9100966156</v>
      </c>
      <c r="G29" s="60" t="s">
        <v>99</v>
      </c>
      <c r="H29" s="60" t="s">
        <v>47</v>
      </c>
      <c r="I29" s="60" t="s">
        <v>40</v>
      </c>
      <c r="J29" s="60" t="s">
        <v>41</v>
      </c>
      <c r="K29" s="59" t="s">
        <v>48</v>
      </c>
      <c r="L29" s="59" t="s">
        <v>100</v>
      </c>
      <c r="M29" s="59" t="s">
        <v>59</v>
      </c>
      <c r="N29" s="59" t="str">
        <f>VLOOKUP(A29,Plan2!$A$1:$F$92,5,FALSE)</f>
        <v>-7.7906067</v>
      </c>
      <c r="O29" s="59" t="str">
        <f>VLOOKUP(A29,Plan2!$A$1:$F$92,6,FALSE)</f>
        <v>-39.1930274</v>
      </c>
      <c r="P29" s="165">
        <v>4875</v>
      </c>
      <c r="Q29" s="59">
        <v>3</v>
      </c>
      <c r="R29" s="59">
        <v>0</v>
      </c>
      <c r="S29" s="59">
        <v>0.18</v>
      </c>
      <c r="T29" s="169">
        <v>43770</v>
      </c>
      <c r="U29" s="169">
        <f t="shared" si="0"/>
        <v>43774</v>
      </c>
      <c r="V29" s="170">
        <v>43777</v>
      </c>
      <c r="W29" s="170">
        <v>43783</v>
      </c>
      <c r="X29" s="174">
        <v>43770</v>
      </c>
      <c r="Y29" s="170">
        <v>43777</v>
      </c>
      <c r="Z29" s="166" t="s">
        <v>44</v>
      </c>
      <c r="AA29" s="166" t="s">
        <v>52</v>
      </c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</row>
    <row r="30" spans="1:37">
      <c r="A30" s="60">
        <v>238646</v>
      </c>
      <c r="B30" s="157"/>
      <c r="C30" s="160" t="s">
        <v>101</v>
      </c>
      <c r="D30" s="159" t="s">
        <v>57</v>
      </c>
      <c r="E30" s="60" t="str">
        <f>VLOOKUP(A30,Plan3!$A$2:$B$4859,2,FALSE)</f>
        <v>64 - EM CONSTRUCAO</v>
      </c>
      <c r="F30" s="162">
        <v>9100881479</v>
      </c>
      <c r="G30" s="60" t="s">
        <v>102</v>
      </c>
      <c r="H30" s="60" t="s">
        <v>103</v>
      </c>
      <c r="I30" s="60" t="s">
        <v>40</v>
      </c>
      <c r="J30" s="60" t="s">
        <v>104</v>
      </c>
      <c r="K30" s="59" t="s">
        <v>48</v>
      </c>
      <c r="L30" s="59" t="s">
        <v>86</v>
      </c>
      <c r="M30" s="59" t="s">
        <v>59</v>
      </c>
      <c r="N30" s="59" t="e">
        <f>VLOOKUP(A30,'[1]Carteira de Novembro'!A$2:C$203,2,FALSE)</f>
        <v>#N/A</v>
      </c>
      <c r="O30" s="59" t="e">
        <f>VLOOKUP(A30,'[1]Carteira de Novembro'!A$2:C$203,3,FALSE)</f>
        <v>#N/A</v>
      </c>
      <c r="P30" s="165">
        <v>6470</v>
      </c>
      <c r="Q30" s="59">
        <v>2</v>
      </c>
      <c r="R30" s="59">
        <v>0</v>
      </c>
      <c r="S30" s="59">
        <v>0</v>
      </c>
      <c r="T30" s="169">
        <v>43770</v>
      </c>
      <c r="U30" s="169">
        <f t="shared" si="0"/>
        <v>43774</v>
      </c>
      <c r="V30" s="170">
        <v>43777</v>
      </c>
      <c r="W30" s="170">
        <v>43770</v>
      </c>
      <c r="X30" s="173">
        <v>43358</v>
      </c>
      <c r="Y30" s="170">
        <v>43373</v>
      </c>
      <c r="Z30" s="166" t="s">
        <v>105</v>
      </c>
      <c r="AA30" s="166" t="s">
        <v>106</v>
      </c>
      <c r="AB30" s="166"/>
      <c r="AC30" s="166" t="s">
        <v>107</v>
      </c>
      <c r="AD30" s="166"/>
      <c r="AE30" s="166"/>
      <c r="AF30" s="166"/>
      <c r="AG30" s="166"/>
      <c r="AH30" s="166" t="s">
        <v>108</v>
      </c>
      <c r="AI30" s="166" t="s">
        <v>109</v>
      </c>
      <c r="AJ30" s="166" t="s">
        <v>110</v>
      </c>
      <c r="AK30" s="166" t="s">
        <v>111</v>
      </c>
    </row>
    <row r="31" spans="1:37">
      <c r="A31" s="60">
        <v>315327</v>
      </c>
      <c r="B31" s="157"/>
      <c r="C31" s="158" t="s">
        <v>112</v>
      </c>
      <c r="D31" s="159" t="s">
        <v>112</v>
      </c>
      <c r="E31" s="60" t="str">
        <f>VLOOKUP(A31,Plan3!$A$2:$B$4859,2,FALSE)</f>
        <v>64 - EM CONSTRUCAO</v>
      </c>
      <c r="F31" s="162">
        <v>9100882671</v>
      </c>
      <c r="G31" s="60" t="s">
        <v>113</v>
      </c>
      <c r="H31" s="60" t="s">
        <v>39</v>
      </c>
      <c r="I31" s="60" t="s">
        <v>40</v>
      </c>
      <c r="J31" s="60" t="s">
        <v>41</v>
      </c>
      <c r="K31" s="59" t="s">
        <v>42</v>
      </c>
      <c r="L31" s="59" t="s">
        <v>114</v>
      </c>
      <c r="M31" s="59" t="s">
        <v>43</v>
      </c>
      <c r="N31" s="166">
        <v>-7.5956599</v>
      </c>
      <c r="O31" s="166">
        <v>-37.5346837</v>
      </c>
      <c r="P31" s="165">
        <v>3577</v>
      </c>
      <c r="Q31" s="59">
        <v>3</v>
      </c>
      <c r="R31" s="59">
        <v>0</v>
      </c>
      <c r="S31" s="59">
        <v>0.14</v>
      </c>
      <c r="T31" s="169">
        <v>43770</v>
      </c>
      <c r="U31" s="169">
        <f t="shared" si="0"/>
        <v>43774</v>
      </c>
      <c r="V31" s="170">
        <v>43777</v>
      </c>
      <c r="W31" s="170">
        <v>43546</v>
      </c>
      <c r="X31" s="173">
        <v>43534</v>
      </c>
      <c r="Y31" s="170">
        <v>43536</v>
      </c>
      <c r="Z31" s="166" t="s">
        <v>105</v>
      </c>
      <c r="AA31" s="166" t="s">
        <v>106</v>
      </c>
      <c r="AB31" s="166"/>
      <c r="AC31" s="166" t="s">
        <v>107</v>
      </c>
      <c r="AD31" s="166"/>
      <c r="AE31" s="166">
        <v>-37.5346837</v>
      </c>
      <c r="AF31" s="166">
        <v>-7.5956599</v>
      </c>
      <c r="AG31" s="166"/>
      <c r="AH31" s="166"/>
      <c r="AI31" s="166" t="s">
        <v>109</v>
      </c>
      <c r="AJ31" s="166" t="s">
        <v>110</v>
      </c>
      <c r="AK31" s="166" t="s">
        <v>115</v>
      </c>
    </row>
    <row r="32" spans="1:37">
      <c r="A32" s="60">
        <v>316231</v>
      </c>
      <c r="B32" s="157"/>
      <c r="C32" s="158" t="s">
        <v>116</v>
      </c>
      <c r="D32" s="159" t="s">
        <v>49</v>
      </c>
      <c r="E32" s="60" t="str">
        <f>VLOOKUP(A32,Plan3!$A$2:$B$4859,2,FALSE)</f>
        <v>64 - EM CONSTRUCAO</v>
      </c>
      <c r="F32" s="162">
        <v>9100852677</v>
      </c>
      <c r="G32" s="60" t="s">
        <v>117</v>
      </c>
      <c r="H32" s="60" t="s">
        <v>47</v>
      </c>
      <c r="I32" s="60" t="s">
        <v>40</v>
      </c>
      <c r="J32" s="60" t="s">
        <v>41</v>
      </c>
      <c r="K32" s="59" t="s">
        <v>48</v>
      </c>
      <c r="L32" s="59" t="s">
        <v>51</v>
      </c>
      <c r="M32" s="59" t="s">
        <v>43</v>
      </c>
      <c r="N32" s="166">
        <v>-7.985858</v>
      </c>
      <c r="O32" s="166">
        <v>-37.6759518</v>
      </c>
      <c r="P32" s="165">
        <v>15963</v>
      </c>
      <c r="Q32" s="59">
        <v>4</v>
      </c>
      <c r="R32" s="59">
        <v>0</v>
      </c>
      <c r="S32" s="59">
        <v>0</v>
      </c>
      <c r="T32" s="169">
        <v>43770</v>
      </c>
      <c r="U32" s="169">
        <f t="shared" si="0"/>
        <v>43774</v>
      </c>
      <c r="V32" s="170">
        <v>43777</v>
      </c>
      <c r="W32" s="170">
        <v>43632</v>
      </c>
      <c r="X32" s="173">
        <v>43580</v>
      </c>
      <c r="Y32" s="170">
        <v>43584</v>
      </c>
      <c r="Z32" s="166" t="s">
        <v>105</v>
      </c>
      <c r="AA32" s="166" t="s">
        <v>106</v>
      </c>
      <c r="AB32" s="166"/>
      <c r="AC32" s="166" t="s">
        <v>107</v>
      </c>
      <c r="AD32" s="166" t="s">
        <v>118</v>
      </c>
      <c r="AE32" s="166">
        <v>-37.6759518</v>
      </c>
      <c r="AF32" s="166">
        <v>-7.985858</v>
      </c>
      <c r="AG32" s="166"/>
      <c r="AH32" s="166"/>
      <c r="AI32" s="166" t="s">
        <v>119</v>
      </c>
      <c r="AJ32" s="166" t="s">
        <v>110</v>
      </c>
      <c r="AK32" s="166" t="s">
        <v>120</v>
      </c>
    </row>
    <row r="33" hidden="1" spans="1:37">
      <c r="A33" s="60">
        <v>319670</v>
      </c>
      <c r="B33" s="157"/>
      <c r="C33" s="158"/>
      <c r="D33" s="158"/>
      <c r="E33" s="60" t="str">
        <f>VLOOKUP(A33,Plan3!$A$2:$B$4859,2,FALSE)</f>
        <v>FA - EM FATURAMENTO</v>
      </c>
      <c r="F33" s="162">
        <v>9100889803</v>
      </c>
      <c r="G33" s="60" t="s">
        <v>121</v>
      </c>
      <c r="H33" s="60" t="s">
        <v>47</v>
      </c>
      <c r="I33" s="60" t="s">
        <v>40</v>
      </c>
      <c r="J33" s="60" t="s">
        <v>41</v>
      </c>
      <c r="K33" s="60" t="s">
        <v>97</v>
      </c>
      <c r="L33" s="59" t="s">
        <v>114</v>
      </c>
      <c r="M33" s="59" t="s">
        <v>43</v>
      </c>
      <c r="N33" s="59">
        <v>-7.5958045</v>
      </c>
      <c r="O33" s="59">
        <v>-37.5330195</v>
      </c>
      <c r="P33" s="164">
        <v>8357</v>
      </c>
      <c r="Q33" s="59">
        <v>3</v>
      </c>
      <c r="R33" s="59">
        <v>0</v>
      </c>
      <c r="S33" s="59">
        <v>0</v>
      </c>
      <c r="T33" s="170">
        <v>43770</v>
      </c>
      <c r="U33" s="170"/>
      <c r="V33" s="170">
        <v>43777</v>
      </c>
      <c r="W33" s="170"/>
      <c r="X33" s="173">
        <v>43685</v>
      </c>
      <c r="Y33" s="170">
        <v>43686</v>
      </c>
      <c r="Z33" s="166" t="s">
        <v>44</v>
      </c>
      <c r="AA33" s="59" t="s">
        <v>45</v>
      </c>
      <c r="AB33" s="59"/>
      <c r="AC33" s="59" t="s">
        <v>107</v>
      </c>
      <c r="AD33" s="59" t="s">
        <v>118</v>
      </c>
      <c r="AE33" s="59">
        <v>-37.5330195</v>
      </c>
      <c r="AF33" s="59">
        <v>-7.5958045</v>
      </c>
      <c r="AG33" s="59"/>
      <c r="AH33" s="59"/>
      <c r="AI33" s="59"/>
      <c r="AJ33" s="59"/>
      <c r="AK33" s="59"/>
    </row>
    <row r="34" spans="1:37">
      <c r="A34" s="60">
        <v>322484</v>
      </c>
      <c r="B34" s="157"/>
      <c r="C34" s="158" t="s">
        <v>116</v>
      </c>
      <c r="D34" s="159" t="s">
        <v>49</v>
      </c>
      <c r="E34" s="60" t="str">
        <f>VLOOKUP(A34,Plan3!$A$2:$B$4859,2,FALSE)</f>
        <v>64 - EM CONSTRUCAO</v>
      </c>
      <c r="F34" s="162">
        <v>9100885471</v>
      </c>
      <c r="G34" s="60" t="s">
        <v>122</v>
      </c>
      <c r="H34" s="60" t="s">
        <v>47</v>
      </c>
      <c r="I34" s="60" t="s">
        <v>40</v>
      </c>
      <c r="J34" s="60" t="s">
        <v>41</v>
      </c>
      <c r="K34" s="59" t="s">
        <v>42</v>
      </c>
      <c r="L34" s="59" t="s">
        <v>55</v>
      </c>
      <c r="M34" s="59" t="s">
        <v>43</v>
      </c>
      <c r="N34" s="59">
        <v>-7.3564267</v>
      </c>
      <c r="O34" s="59">
        <v>-37.4474258</v>
      </c>
      <c r="P34" s="165">
        <v>5400</v>
      </c>
      <c r="Q34" s="59">
        <v>3</v>
      </c>
      <c r="R34" s="59">
        <v>0</v>
      </c>
      <c r="S34" s="59">
        <v>0.14</v>
      </c>
      <c r="T34" s="169">
        <v>43770</v>
      </c>
      <c r="U34" s="169">
        <f t="shared" ref="U34:U97" si="1">V34-3</f>
        <v>43774</v>
      </c>
      <c r="V34" s="170">
        <v>43777</v>
      </c>
      <c r="W34" s="170">
        <v>43760</v>
      </c>
      <c r="X34" s="173">
        <v>43658</v>
      </c>
      <c r="Y34" s="170">
        <v>43658</v>
      </c>
      <c r="Z34" s="166" t="s">
        <v>105</v>
      </c>
      <c r="AA34" s="59" t="s">
        <v>106</v>
      </c>
      <c r="AB34" s="59"/>
      <c r="AC34" s="59" t="s">
        <v>107</v>
      </c>
      <c r="AD34" s="59"/>
      <c r="AE34" s="59">
        <v>-38.445866</v>
      </c>
      <c r="AF34" s="59">
        <v>-8.1353831</v>
      </c>
      <c r="AG34" s="59"/>
      <c r="AH34" s="59"/>
      <c r="AI34" s="59" t="s">
        <v>109</v>
      </c>
      <c r="AJ34" s="59" t="s">
        <v>110</v>
      </c>
      <c r="AK34" s="59" t="s">
        <v>123</v>
      </c>
    </row>
    <row r="35" spans="1:37">
      <c r="A35" s="61">
        <v>323274</v>
      </c>
      <c r="B35" s="157"/>
      <c r="C35" s="158" t="s">
        <v>112</v>
      </c>
      <c r="D35" s="159" t="s">
        <v>112</v>
      </c>
      <c r="E35" s="60" t="str">
        <f>VLOOKUP(A35,Plan3!$A$2:$B$4859,2,FALSE)</f>
        <v>64 - EM CONSTRUCAO</v>
      </c>
      <c r="F35" s="162">
        <v>9100900157</v>
      </c>
      <c r="G35" s="60" t="s">
        <v>124</v>
      </c>
      <c r="H35" s="60" t="s">
        <v>47</v>
      </c>
      <c r="I35" s="60" t="s">
        <v>40</v>
      </c>
      <c r="J35" s="60" t="s">
        <v>41</v>
      </c>
      <c r="K35" s="59" t="s">
        <v>48</v>
      </c>
      <c r="L35" s="59" t="s">
        <v>125</v>
      </c>
      <c r="M35" s="59" t="s">
        <v>43</v>
      </c>
      <c r="N35" s="59">
        <v>-8.5103429</v>
      </c>
      <c r="O35" s="59">
        <v>-39.3237997</v>
      </c>
      <c r="P35" s="165">
        <v>8249</v>
      </c>
      <c r="Q35" s="59">
        <v>7</v>
      </c>
      <c r="R35" s="59">
        <v>0</v>
      </c>
      <c r="S35" s="59">
        <v>0.41</v>
      </c>
      <c r="T35" s="169">
        <v>43770</v>
      </c>
      <c r="U35" s="169">
        <f t="shared" si="1"/>
        <v>43774</v>
      </c>
      <c r="V35" s="170">
        <v>43777</v>
      </c>
      <c r="W35" s="170">
        <v>43760</v>
      </c>
      <c r="X35" s="173">
        <v>43678</v>
      </c>
      <c r="Y35" s="170">
        <v>43681</v>
      </c>
      <c r="Z35" s="166" t="s">
        <v>105</v>
      </c>
      <c r="AA35" s="59" t="s">
        <v>106</v>
      </c>
      <c r="AB35" s="59"/>
      <c r="AC35" s="59" t="s">
        <v>107</v>
      </c>
      <c r="AD35" s="59"/>
      <c r="AE35" s="59">
        <v>-37.4474258</v>
      </c>
      <c r="AF35" s="59">
        <v>-7.3564267</v>
      </c>
      <c r="AG35" s="59"/>
      <c r="AH35" s="59"/>
      <c r="AI35" s="59" t="s">
        <v>126</v>
      </c>
      <c r="AJ35" s="59" t="s">
        <v>127</v>
      </c>
      <c r="AK35" s="59" t="s">
        <v>128</v>
      </c>
    </row>
    <row r="36" spans="1:37">
      <c r="A36" s="60">
        <v>324414</v>
      </c>
      <c r="B36" s="157"/>
      <c r="C36" s="158" t="s">
        <v>91</v>
      </c>
      <c r="D36" s="159" t="s">
        <v>91</v>
      </c>
      <c r="E36" s="60" t="str">
        <f>VLOOKUP(A36,Plan3!$A$2:$B$4859,2,FALSE)</f>
        <v>64 - EM CONSTRUCAO</v>
      </c>
      <c r="F36" s="162">
        <v>9100917638</v>
      </c>
      <c r="G36" s="60" t="s">
        <v>129</v>
      </c>
      <c r="H36" s="60" t="s">
        <v>47</v>
      </c>
      <c r="I36" s="60" t="s">
        <v>40</v>
      </c>
      <c r="J36" s="60" t="s">
        <v>41</v>
      </c>
      <c r="K36" s="59" t="s">
        <v>42</v>
      </c>
      <c r="L36" s="59" t="s">
        <v>93</v>
      </c>
      <c r="M36" s="59" t="s">
        <v>43</v>
      </c>
      <c r="N36" s="59">
        <v>-7.8385751</v>
      </c>
      <c r="O36" s="59">
        <v>-37.7659616</v>
      </c>
      <c r="P36" s="164">
        <v>11121</v>
      </c>
      <c r="Q36" s="59">
        <v>5</v>
      </c>
      <c r="R36" s="59">
        <v>0.39</v>
      </c>
      <c r="S36" s="59">
        <v>0.04</v>
      </c>
      <c r="T36" s="169">
        <v>43770</v>
      </c>
      <c r="U36" s="169">
        <f t="shared" si="1"/>
        <v>43774</v>
      </c>
      <c r="V36" s="170">
        <v>43777</v>
      </c>
      <c r="W36" s="172">
        <v>43826</v>
      </c>
      <c r="X36" s="173">
        <v>43685</v>
      </c>
      <c r="Y36" s="170">
        <v>43690</v>
      </c>
      <c r="Z36" s="166" t="s">
        <v>105</v>
      </c>
      <c r="AA36" s="59" t="s">
        <v>106</v>
      </c>
      <c r="AB36" s="59"/>
      <c r="AC36" s="59" t="s">
        <v>107</v>
      </c>
      <c r="AD36" s="59" t="s">
        <v>118</v>
      </c>
      <c r="AE36" s="59">
        <v>-37.7659616</v>
      </c>
      <c r="AF36" s="59">
        <v>-7.8385751</v>
      </c>
      <c r="AG36" s="59"/>
      <c r="AH36" s="59"/>
      <c r="AI36" s="59"/>
      <c r="AJ36" s="59"/>
      <c r="AK36" s="59"/>
    </row>
    <row r="37" spans="1:37">
      <c r="A37" s="60">
        <v>327480</v>
      </c>
      <c r="B37" s="157"/>
      <c r="C37" s="158"/>
      <c r="D37" s="159" t="s">
        <v>75</v>
      </c>
      <c r="E37" s="60" t="e">
        <f>VLOOKUP(A37,Plan3!$A$2:$B$4859,2,FALSE)</f>
        <v>#N/A</v>
      </c>
      <c r="F37" s="162">
        <v>9100966155</v>
      </c>
      <c r="G37" s="60" t="s">
        <v>130</v>
      </c>
      <c r="H37" s="60" t="s">
        <v>47</v>
      </c>
      <c r="I37" s="60" t="s">
        <v>40</v>
      </c>
      <c r="J37" s="60" t="s">
        <v>41</v>
      </c>
      <c r="K37" s="59" t="s">
        <v>48</v>
      </c>
      <c r="L37" s="59" t="s">
        <v>100</v>
      </c>
      <c r="M37" s="59" t="s">
        <v>59</v>
      </c>
      <c r="N37" s="59" t="str">
        <f>VLOOKUP(A37,Plan2!$A$1:$F$92,5,FALSE)</f>
        <v>-7.7280313</v>
      </c>
      <c r="O37" s="59" t="str">
        <f>VLOOKUP(A37,Plan2!$A$1:$F$92,6,FALSE)</f>
        <v>-39.2418708</v>
      </c>
      <c r="P37" s="164">
        <v>2976</v>
      </c>
      <c r="Q37" s="59">
        <v>2</v>
      </c>
      <c r="R37" s="59">
        <v>0</v>
      </c>
      <c r="S37" s="59">
        <v>0.08</v>
      </c>
      <c r="T37" s="169">
        <v>43770</v>
      </c>
      <c r="U37" s="169">
        <f t="shared" si="1"/>
        <v>43774</v>
      </c>
      <c r="V37" s="170">
        <v>43777</v>
      </c>
      <c r="W37" s="170">
        <v>43783</v>
      </c>
      <c r="X37" s="173">
        <v>43770</v>
      </c>
      <c r="Y37" s="170">
        <v>43777</v>
      </c>
      <c r="Z37" s="166" t="s">
        <v>44</v>
      </c>
      <c r="AA37" s="59" t="s">
        <v>52</v>
      </c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 spans="1:37">
      <c r="A38" s="60">
        <v>327505</v>
      </c>
      <c r="B38" s="157"/>
      <c r="C38" s="158"/>
      <c r="D38" s="159" t="s">
        <v>80</v>
      </c>
      <c r="E38" s="60" t="e">
        <f>VLOOKUP(A38,Plan3!$A$2:$B$4859,2,FALSE)</f>
        <v>#N/A</v>
      </c>
      <c r="F38" s="162">
        <v>9100980642</v>
      </c>
      <c r="G38" s="60" t="s">
        <v>131</v>
      </c>
      <c r="H38" s="60" t="s">
        <v>47</v>
      </c>
      <c r="I38" s="60" t="s">
        <v>40</v>
      </c>
      <c r="J38" s="60" t="s">
        <v>41</v>
      </c>
      <c r="K38" s="59" t="s">
        <v>48</v>
      </c>
      <c r="L38" s="59" t="s">
        <v>132</v>
      </c>
      <c r="M38" s="59" t="s">
        <v>43</v>
      </c>
      <c r="N38" s="59" t="str">
        <f>VLOOKUP(A38,Plan2!$A$1:$F$92,5,FALSE)</f>
        <v>-8.0349674</v>
      </c>
      <c r="O38" s="59" t="str">
        <f>VLOOKUP(A38,Plan2!$A$1:$F$92,6,FALSE)</f>
        <v>-38.870617</v>
      </c>
      <c r="P38" s="164">
        <v>4686</v>
      </c>
      <c r="Q38" s="59">
        <v>3</v>
      </c>
      <c r="R38" s="59">
        <v>0</v>
      </c>
      <c r="S38" s="59">
        <v>0.15</v>
      </c>
      <c r="T38" s="169">
        <v>43770</v>
      </c>
      <c r="U38" s="169">
        <f t="shared" si="1"/>
        <v>43774</v>
      </c>
      <c r="V38" s="170">
        <v>43777</v>
      </c>
      <c r="W38" s="170">
        <v>43783</v>
      </c>
      <c r="X38" s="173">
        <v>43770</v>
      </c>
      <c r="Y38" s="170">
        <v>43777</v>
      </c>
      <c r="Z38" s="166" t="s">
        <v>44</v>
      </c>
      <c r="AA38" s="59" t="s">
        <v>52</v>
      </c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 spans="1:37">
      <c r="A39" s="60">
        <v>327516</v>
      </c>
      <c r="B39" s="157"/>
      <c r="C39" s="158"/>
      <c r="D39" s="159" t="s">
        <v>91</v>
      </c>
      <c r="E39" s="60" t="e">
        <f>VLOOKUP(A39,Plan3!$A$2:$B$4859,2,FALSE)</f>
        <v>#N/A</v>
      </c>
      <c r="F39" s="162">
        <v>9100973144</v>
      </c>
      <c r="G39" s="60" t="s">
        <v>133</v>
      </c>
      <c r="H39" s="60" t="s">
        <v>47</v>
      </c>
      <c r="I39" s="60" t="s">
        <v>40</v>
      </c>
      <c r="J39" s="60" t="s">
        <v>41</v>
      </c>
      <c r="K39" s="59" t="s">
        <v>48</v>
      </c>
      <c r="L39" s="59" t="s">
        <v>134</v>
      </c>
      <c r="M39" s="59" t="s">
        <v>43</v>
      </c>
      <c r="N39" s="59" t="str">
        <f>VLOOKUP(A39,'[1]Carteira de Novembro'!A$2:C$203,2,FALSE)</f>
        <v>-7.6450796</v>
      </c>
      <c r="O39" s="59" t="str">
        <f>VLOOKUP(A39,'[1]Carteira de Novembro'!A$2:C$203,3,FALSE)</f>
        <v>-37.7743059</v>
      </c>
      <c r="P39" s="164">
        <v>1520</v>
      </c>
      <c r="Q39" s="59">
        <v>1</v>
      </c>
      <c r="R39" s="59">
        <v>0</v>
      </c>
      <c r="S39" s="59">
        <v>0.05</v>
      </c>
      <c r="T39" s="169">
        <v>43770</v>
      </c>
      <c r="U39" s="169">
        <f t="shared" si="1"/>
        <v>43774</v>
      </c>
      <c r="V39" s="170">
        <v>43777</v>
      </c>
      <c r="W39" s="170">
        <v>43783</v>
      </c>
      <c r="X39" s="173">
        <v>43770</v>
      </c>
      <c r="Y39" s="170">
        <v>43777</v>
      </c>
      <c r="Z39" s="166" t="s">
        <v>44</v>
      </c>
      <c r="AA39" s="59" t="s">
        <v>52</v>
      </c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 spans="1:37">
      <c r="A40" s="60">
        <v>327304</v>
      </c>
      <c r="B40" s="157"/>
      <c r="C40" s="158"/>
      <c r="D40" s="159" t="s">
        <v>37</v>
      </c>
      <c r="E40" s="60" t="e">
        <f>VLOOKUP(A40,Plan3!$A$2:$B$4859,2,FALSE)</f>
        <v>#N/A</v>
      </c>
      <c r="F40" s="162">
        <v>9100975634</v>
      </c>
      <c r="G40" s="60" t="s">
        <v>135</v>
      </c>
      <c r="H40" s="60" t="s">
        <v>47</v>
      </c>
      <c r="I40" s="60" t="s">
        <v>40</v>
      </c>
      <c r="J40" s="60" t="s">
        <v>41</v>
      </c>
      <c r="K40" s="59" t="s">
        <v>48</v>
      </c>
      <c r="L40" s="59" t="s">
        <v>43</v>
      </c>
      <c r="M40" s="59" t="s">
        <v>43</v>
      </c>
      <c r="N40" s="59" t="str">
        <f>VLOOKUP(A40,'[1]Carteira de Novembro'!A$2:C$203,2,FALSE)</f>
        <v>-8.0094208</v>
      </c>
      <c r="O40" s="59" t="str">
        <f>VLOOKUP(A40,'[1]Carteira de Novembro'!A$2:C$203,3,FALSE)</f>
        <v>-38.384027</v>
      </c>
      <c r="P40" s="165">
        <v>1544</v>
      </c>
      <c r="Q40" s="59">
        <v>1</v>
      </c>
      <c r="R40" s="59">
        <v>0</v>
      </c>
      <c r="S40" s="59">
        <v>0.04</v>
      </c>
      <c r="T40" s="169">
        <v>43770</v>
      </c>
      <c r="U40" s="169">
        <f t="shared" si="1"/>
        <v>43775</v>
      </c>
      <c r="V40" s="170">
        <v>43778</v>
      </c>
      <c r="W40" s="170">
        <v>43778</v>
      </c>
      <c r="X40" s="173">
        <v>43770</v>
      </c>
      <c r="Y40" s="170">
        <v>43778</v>
      </c>
      <c r="Z40" s="166" t="s">
        <v>44</v>
      </c>
      <c r="AA40" s="59" t="s">
        <v>52</v>
      </c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 spans="1:37">
      <c r="A41" s="60">
        <v>327378</v>
      </c>
      <c r="B41" s="157"/>
      <c r="C41" s="158"/>
      <c r="D41" s="159" t="s">
        <v>72</v>
      </c>
      <c r="E41" s="60" t="e">
        <f>VLOOKUP(A41,Plan3!$A$2:$B$4859,2,FALSE)</f>
        <v>#N/A</v>
      </c>
      <c r="F41" s="162">
        <v>9100977139</v>
      </c>
      <c r="G41" s="60" t="s">
        <v>136</v>
      </c>
      <c r="H41" s="60" t="s">
        <v>47</v>
      </c>
      <c r="I41" s="60" t="s">
        <v>40</v>
      </c>
      <c r="J41" s="60" t="s">
        <v>41</v>
      </c>
      <c r="K41" s="59" t="s">
        <v>48</v>
      </c>
      <c r="L41" s="59" t="s">
        <v>74</v>
      </c>
      <c r="M41" s="59" t="s">
        <v>59</v>
      </c>
      <c r="N41" s="59" t="str">
        <f>VLOOKUP(A41,Plan2!$A$1:$F$92,5,FALSE)</f>
        <v>-8.4015843</v>
      </c>
      <c r="O41" s="59" t="str">
        <f>VLOOKUP(A41,Plan2!$A$1:$F$92,6,FALSE)</f>
        <v>-39.4815996</v>
      </c>
      <c r="P41" s="164">
        <v>2116</v>
      </c>
      <c r="Q41" s="59">
        <v>1</v>
      </c>
      <c r="R41" s="59">
        <v>0</v>
      </c>
      <c r="S41" s="59">
        <v>0.05</v>
      </c>
      <c r="T41" s="169">
        <v>43770</v>
      </c>
      <c r="U41" s="169">
        <f t="shared" si="1"/>
        <v>43775</v>
      </c>
      <c r="V41" s="170">
        <v>43778</v>
      </c>
      <c r="W41" s="170">
        <v>43778</v>
      </c>
      <c r="X41" s="173">
        <v>43770</v>
      </c>
      <c r="Y41" s="170">
        <v>43778</v>
      </c>
      <c r="Z41" s="166" t="s">
        <v>44</v>
      </c>
      <c r="AA41" s="59" t="s">
        <v>52</v>
      </c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 spans="1:37">
      <c r="A42" s="60">
        <v>327389</v>
      </c>
      <c r="B42" s="157"/>
      <c r="C42" s="158"/>
      <c r="D42" s="159" t="s">
        <v>72</v>
      </c>
      <c r="E42" s="60" t="e">
        <f>VLOOKUP(A42,Plan3!$A$2:$B$4859,2,FALSE)</f>
        <v>#N/A</v>
      </c>
      <c r="F42" s="162">
        <v>9100960138</v>
      </c>
      <c r="G42" s="60" t="s">
        <v>137</v>
      </c>
      <c r="H42" s="60" t="s">
        <v>39</v>
      </c>
      <c r="I42" s="60" t="s">
        <v>40</v>
      </c>
      <c r="J42" s="60" t="s">
        <v>41</v>
      </c>
      <c r="K42" s="59" t="s">
        <v>42</v>
      </c>
      <c r="L42" s="59" t="s">
        <v>74</v>
      </c>
      <c r="M42" s="59" t="s">
        <v>59</v>
      </c>
      <c r="N42" s="59" t="str">
        <f>VLOOKUP(A42,Plan2!$A$1:$F$92,5,FALSE)</f>
        <v>-8.5034386</v>
      </c>
      <c r="O42" s="59" t="str">
        <f>VLOOKUP(A42,Plan2!$A$1:$F$92,6,FALSE)</f>
        <v>-39.312171</v>
      </c>
      <c r="P42" s="164">
        <v>1427</v>
      </c>
      <c r="Q42" s="59">
        <v>1</v>
      </c>
      <c r="R42" s="59">
        <v>0</v>
      </c>
      <c r="S42" s="59">
        <v>0.04</v>
      </c>
      <c r="T42" s="169">
        <v>43770</v>
      </c>
      <c r="U42" s="169">
        <f t="shared" si="1"/>
        <v>43775</v>
      </c>
      <c r="V42" s="170">
        <v>43778</v>
      </c>
      <c r="W42" s="170">
        <v>43778</v>
      </c>
      <c r="X42" s="173">
        <v>43770</v>
      </c>
      <c r="Y42" s="170">
        <v>43778</v>
      </c>
      <c r="Z42" s="166" t="s">
        <v>44</v>
      </c>
      <c r="AA42" s="59" t="s">
        <v>52</v>
      </c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 spans="1:37">
      <c r="A43" s="60">
        <v>327397</v>
      </c>
      <c r="B43" s="157"/>
      <c r="C43" s="158"/>
      <c r="D43" s="159" t="s">
        <v>95</v>
      </c>
      <c r="E43" s="60" t="e">
        <f>VLOOKUP(A43,Plan3!$A$2:$B$4859,2,FALSE)</f>
        <v>#N/A</v>
      </c>
      <c r="F43" s="162">
        <v>9100965138</v>
      </c>
      <c r="G43" s="60" t="s">
        <v>138</v>
      </c>
      <c r="H43" s="60" t="s">
        <v>47</v>
      </c>
      <c r="I43" s="60" t="s">
        <v>40</v>
      </c>
      <c r="J43" s="60" t="s">
        <v>41</v>
      </c>
      <c r="K43" s="59" t="s">
        <v>48</v>
      </c>
      <c r="L43" s="59" t="s">
        <v>98</v>
      </c>
      <c r="M43" s="59" t="s">
        <v>43</v>
      </c>
      <c r="N43" s="59" t="str">
        <f>VLOOKUP(A43,'[1]Carteira de Novembro'!A$2:C$203,2,FALSE)</f>
        <v>-7.4391629</v>
      </c>
      <c r="O43" s="59" t="str">
        <f>VLOOKUP(A43,'[1]Carteira de Novembro'!A$2:C$203,3,FALSE)</f>
        <v>-37.2093207</v>
      </c>
      <c r="P43" s="164">
        <v>3368</v>
      </c>
      <c r="Q43" s="59">
        <v>2</v>
      </c>
      <c r="R43" s="59">
        <v>0</v>
      </c>
      <c r="S43" s="59">
        <v>0.07</v>
      </c>
      <c r="T43" s="169">
        <v>43770</v>
      </c>
      <c r="U43" s="169">
        <f t="shared" si="1"/>
        <v>43775</v>
      </c>
      <c r="V43" s="170">
        <v>43778</v>
      </c>
      <c r="W43" s="170">
        <v>43778</v>
      </c>
      <c r="X43" s="173">
        <v>43770</v>
      </c>
      <c r="Y43" s="170">
        <v>43778</v>
      </c>
      <c r="Z43" s="166" t="s">
        <v>44</v>
      </c>
      <c r="AA43" s="59" t="s">
        <v>45</v>
      </c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 spans="1:37">
      <c r="A44" s="60">
        <v>327418</v>
      </c>
      <c r="B44" s="157"/>
      <c r="C44" s="158"/>
      <c r="D44" s="159" t="s">
        <v>57</v>
      </c>
      <c r="E44" s="60" t="e">
        <f>VLOOKUP(A44,Plan3!$A$2:$B$4859,2,FALSE)</f>
        <v>#N/A</v>
      </c>
      <c r="F44" s="162">
        <v>9100977137</v>
      </c>
      <c r="G44" s="60" t="s">
        <v>139</v>
      </c>
      <c r="H44" s="60" t="s">
        <v>47</v>
      </c>
      <c r="I44" s="60" t="s">
        <v>40</v>
      </c>
      <c r="J44" s="60" t="s">
        <v>41</v>
      </c>
      <c r="K44" s="59" t="s">
        <v>42</v>
      </c>
      <c r="L44" s="59" t="s">
        <v>86</v>
      </c>
      <c r="M44" s="59" t="s">
        <v>59</v>
      </c>
      <c r="N44" s="59" t="str">
        <f>VLOOKUP(A44,'[1]Carteira de Novembro'!A$2:C$203,2,FALSE)</f>
        <v>-8.2104802</v>
      </c>
      <c r="O44" s="59" t="str">
        <f>VLOOKUP(A44,'[1]Carteira de Novembro'!A$2:C$203,3,FALSE)</f>
        <v>-39.4057323</v>
      </c>
      <c r="P44" s="164">
        <v>5788</v>
      </c>
      <c r="Q44" s="59">
        <v>3</v>
      </c>
      <c r="R44" s="59">
        <v>0</v>
      </c>
      <c r="S44" s="59">
        <v>0.11</v>
      </c>
      <c r="T44" s="169">
        <v>43770</v>
      </c>
      <c r="U44" s="169">
        <f t="shared" si="1"/>
        <v>43775</v>
      </c>
      <c r="V44" s="170">
        <v>43778</v>
      </c>
      <c r="W44" s="170">
        <v>43778</v>
      </c>
      <c r="X44" s="173">
        <v>43770</v>
      </c>
      <c r="Y44" s="170">
        <v>43778</v>
      </c>
      <c r="Z44" s="166" t="s">
        <v>44</v>
      </c>
      <c r="AA44" s="59" t="s">
        <v>52</v>
      </c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 spans="1:37">
      <c r="A45" s="60">
        <v>327420</v>
      </c>
      <c r="B45" s="157"/>
      <c r="C45" s="158"/>
      <c r="D45" s="159" t="s">
        <v>64</v>
      </c>
      <c r="E45" s="60" t="e">
        <f>VLOOKUP(A45,Plan3!$A$2:$B$4859,2,FALSE)</f>
        <v>#N/A</v>
      </c>
      <c r="F45" s="162">
        <v>9100964156</v>
      </c>
      <c r="G45" s="60" t="s">
        <v>140</v>
      </c>
      <c r="H45" s="60" t="s">
        <v>47</v>
      </c>
      <c r="I45" s="60" t="s">
        <v>40</v>
      </c>
      <c r="J45" s="60" t="s">
        <v>41</v>
      </c>
      <c r="K45" s="59" t="s">
        <v>48</v>
      </c>
      <c r="L45" s="59" t="s">
        <v>141</v>
      </c>
      <c r="M45" s="59" t="s">
        <v>59</v>
      </c>
      <c r="N45" s="59" t="str">
        <f>VLOOKUP(A45,'[1]Carteira de Novembro'!A$2:C$203,2,FALSE)</f>
        <v>-9.0602042</v>
      </c>
      <c r="O45" s="59" t="str">
        <f>VLOOKUP(A45,'[1]Carteira de Novembro'!A$2:C$203,3,FALSE)</f>
        <v>-38.1907265</v>
      </c>
      <c r="P45" s="164">
        <v>3398</v>
      </c>
      <c r="Q45" s="59">
        <v>2</v>
      </c>
      <c r="R45" s="59">
        <v>0</v>
      </c>
      <c r="S45" s="59">
        <v>0.1</v>
      </c>
      <c r="T45" s="169">
        <v>43770</v>
      </c>
      <c r="U45" s="169">
        <f t="shared" si="1"/>
        <v>43775</v>
      </c>
      <c r="V45" s="170">
        <v>43778</v>
      </c>
      <c r="W45" s="170">
        <v>43778</v>
      </c>
      <c r="X45" s="173">
        <v>43770</v>
      </c>
      <c r="Y45" s="170">
        <v>43778</v>
      </c>
      <c r="Z45" s="166" t="s">
        <v>44</v>
      </c>
      <c r="AA45" s="59" t="s">
        <v>52</v>
      </c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 spans="1:37">
      <c r="A46" s="60">
        <v>327435</v>
      </c>
      <c r="B46" s="157"/>
      <c r="C46" s="158"/>
      <c r="D46" s="159" t="s">
        <v>49</v>
      </c>
      <c r="E46" s="60" t="e">
        <f>VLOOKUP(A46,Plan3!$A$2:$B$4859,2,FALSE)</f>
        <v>#N/A</v>
      </c>
      <c r="F46" s="162">
        <v>9100967144</v>
      </c>
      <c r="G46" s="60" t="s">
        <v>142</v>
      </c>
      <c r="H46" s="60" t="s">
        <v>39</v>
      </c>
      <c r="I46" s="60" t="s">
        <v>40</v>
      </c>
      <c r="J46" s="60" t="s">
        <v>41</v>
      </c>
      <c r="K46" s="59" t="s">
        <v>42</v>
      </c>
      <c r="L46" s="59" t="s">
        <v>55</v>
      </c>
      <c r="M46" s="59" t="s">
        <v>43</v>
      </c>
      <c r="N46" s="59" t="str">
        <f>VLOOKUP(A46,Plan2!$A$1:$F$92,5,FALSE)</f>
        <v>-8.277123</v>
      </c>
      <c r="O46" s="59" t="str">
        <f>VLOOKUP(A46,Plan2!$A$1:$F$92,6,FALSE)</f>
        <v>-38.0350731</v>
      </c>
      <c r="P46" s="164">
        <v>4701</v>
      </c>
      <c r="Q46" s="59">
        <v>3</v>
      </c>
      <c r="R46" s="59">
        <v>0</v>
      </c>
      <c r="S46" s="59">
        <v>0.1</v>
      </c>
      <c r="T46" s="169">
        <v>43770</v>
      </c>
      <c r="U46" s="169">
        <f t="shared" si="1"/>
        <v>43775</v>
      </c>
      <c r="V46" s="170">
        <v>43778</v>
      </c>
      <c r="W46" s="170">
        <v>43778</v>
      </c>
      <c r="X46" s="173">
        <v>43770</v>
      </c>
      <c r="Y46" s="170">
        <v>43778</v>
      </c>
      <c r="Z46" s="166" t="s">
        <v>44</v>
      </c>
      <c r="AA46" s="59" t="s">
        <v>52</v>
      </c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 spans="1:37">
      <c r="A47" s="60">
        <v>327441</v>
      </c>
      <c r="B47" s="157"/>
      <c r="C47" s="158"/>
      <c r="D47" s="159" t="s">
        <v>80</v>
      </c>
      <c r="E47" s="60" t="e">
        <f>VLOOKUP(A47,Plan3!$A$2:$B$4859,2,FALSE)</f>
        <v>#N/A</v>
      </c>
      <c r="F47" s="162">
        <v>9100966149</v>
      </c>
      <c r="G47" s="60" t="s">
        <v>143</v>
      </c>
      <c r="H47" s="60" t="s">
        <v>47</v>
      </c>
      <c r="I47" s="60" t="s">
        <v>40</v>
      </c>
      <c r="J47" s="60" t="s">
        <v>41</v>
      </c>
      <c r="K47" s="59" t="s">
        <v>48</v>
      </c>
      <c r="L47" s="59" t="s">
        <v>82</v>
      </c>
      <c r="M47" s="59" t="s">
        <v>59</v>
      </c>
      <c r="N47" s="59" t="str">
        <f>VLOOKUP(A47,Plan2!$A$1:$F$92,5,FALSE)</f>
        <v>-8.4120623</v>
      </c>
      <c r="O47" s="59" t="str">
        <f>VLOOKUP(A47,Plan2!$A$1:$F$92,6,FALSE)</f>
        <v>-38.7796642</v>
      </c>
      <c r="P47" s="164">
        <v>3611</v>
      </c>
      <c r="Q47" s="59">
        <v>2</v>
      </c>
      <c r="R47" s="59">
        <v>0</v>
      </c>
      <c r="S47" s="59">
        <v>0.14</v>
      </c>
      <c r="T47" s="169">
        <v>43770</v>
      </c>
      <c r="U47" s="169">
        <f t="shared" si="1"/>
        <v>43775</v>
      </c>
      <c r="V47" s="170">
        <v>43778</v>
      </c>
      <c r="W47" s="170">
        <v>43778</v>
      </c>
      <c r="X47" s="173">
        <v>43770</v>
      </c>
      <c r="Y47" s="170">
        <v>43778</v>
      </c>
      <c r="Z47" s="166" t="s">
        <v>44</v>
      </c>
      <c r="AA47" s="59" t="s">
        <v>52</v>
      </c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 spans="1:37">
      <c r="A48" s="60">
        <v>327447</v>
      </c>
      <c r="B48" s="157"/>
      <c r="C48" s="158"/>
      <c r="D48" s="159" t="s">
        <v>112</v>
      </c>
      <c r="E48" s="60" t="e">
        <f>VLOOKUP(A48,Plan3!$A$2:$B$4859,2,FALSE)</f>
        <v>#N/A</v>
      </c>
      <c r="F48" s="162">
        <v>9100975645</v>
      </c>
      <c r="G48" s="60" t="s">
        <v>144</v>
      </c>
      <c r="H48" s="60" t="s">
        <v>47</v>
      </c>
      <c r="I48" s="60" t="s">
        <v>40</v>
      </c>
      <c r="J48" s="60" t="s">
        <v>41</v>
      </c>
      <c r="K48" s="59" t="s">
        <v>48</v>
      </c>
      <c r="L48" s="59" t="s">
        <v>125</v>
      </c>
      <c r="M48" s="59" t="s">
        <v>43</v>
      </c>
      <c r="N48" s="59" t="str">
        <f>VLOOKUP(A48,'[1]Carteira de Novembro'!A$2:C$203,2,FALSE)</f>
        <v>-7.4513977</v>
      </c>
      <c r="O48" s="59" t="str">
        <f>VLOOKUP(A48,'[1]Carteira de Novembro'!A$2:C$203,3,FALSE)</f>
        <v>-37.4611173</v>
      </c>
      <c r="P48" s="164">
        <v>6299</v>
      </c>
      <c r="Q48" s="59">
        <v>4</v>
      </c>
      <c r="R48" s="59">
        <v>0</v>
      </c>
      <c r="S48" s="59">
        <v>0.2</v>
      </c>
      <c r="T48" s="169">
        <v>43770</v>
      </c>
      <c r="U48" s="169">
        <f t="shared" si="1"/>
        <v>43775</v>
      </c>
      <c r="V48" s="170">
        <v>43778</v>
      </c>
      <c r="W48" s="170">
        <v>43778</v>
      </c>
      <c r="X48" s="173">
        <v>43770</v>
      </c>
      <c r="Y48" s="170">
        <v>43778</v>
      </c>
      <c r="Z48" s="166" t="s">
        <v>44</v>
      </c>
      <c r="AA48" s="59" t="s">
        <v>52</v>
      </c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 spans="1:37">
      <c r="A49" s="60">
        <v>327451</v>
      </c>
      <c r="B49" s="157"/>
      <c r="C49" s="158"/>
      <c r="D49" s="159" t="s">
        <v>112</v>
      </c>
      <c r="E49" s="60" t="e">
        <f>VLOOKUP(A49,Plan3!$A$2:$B$4859,2,FALSE)</f>
        <v>#N/A</v>
      </c>
      <c r="F49" s="162">
        <v>9100966150</v>
      </c>
      <c r="G49" s="60" t="s">
        <v>145</v>
      </c>
      <c r="H49" s="60" t="s">
        <v>47</v>
      </c>
      <c r="I49" s="60" t="s">
        <v>40</v>
      </c>
      <c r="J49" s="60" t="s">
        <v>41</v>
      </c>
      <c r="K49" s="59" t="s">
        <v>48</v>
      </c>
      <c r="L49" s="59" t="s">
        <v>114</v>
      </c>
      <c r="M49" s="59" t="s">
        <v>43</v>
      </c>
      <c r="N49" s="59" t="str">
        <f>VLOOKUP(A49,'[1]Carteira de Novembro'!A$2:C$203,2,FALSE)</f>
        <v>-7.5607584</v>
      </c>
      <c r="O49" s="59" t="str">
        <f>VLOOKUP(A49,'[1]Carteira de Novembro'!A$2:C$203,3,FALSE)</f>
        <v>-37.5185139</v>
      </c>
      <c r="P49" s="164">
        <v>1216</v>
      </c>
      <c r="Q49" s="59">
        <v>0</v>
      </c>
      <c r="R49" s="59">
        <v>0</v>
      </c>
      <c r="S49" s="59">
        <v>0.04</v>
      </c>
      <c r="T49" s="169">
        <v>43770</v>
      </c>
      <c r="U49" s="169">
        <f t="shared" si="1"/>
        <v>43775</v>
      </c>
      <c r="V49" s="170">
        <v>43778</v>
      </c>
      <c r="W49" s="170">
        <v>43778</v>
      </c>
      <c r="X49" s="173">
        <v>43770</v>
      </c>
      <c r="Y49" s="170">
        <v>43778</v>
      </c>
      <c r="Z49" s="166" t="s">
        <v>44</v>
      </c>
      <c r="AA49" s="59" t="s">
        <v>52</v>
      </c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1:37">
      <c r="A50" s="60">
        <v>327475</v>
      </c>
      <c r="B50" s="157"/>
      <c r="C50" s="158"/>
      <c r="D50" s="159" t="s">
        <v>146</v>
      </c>
      <c r="E50" s="60" t="e">
        <f>VLOOKUP(A50,Plan3!$A$2:$B$4859,2,FALSE)</f>
        <v>#N/A</v>
      </c>
      <c r="F50" s="162">
        <v>9100968135</v>
      </c>
      <c r="G50" s="60" t="s">
        <v>147</v>
      </c>
      <c r="H50" s="60" t="s">
        <v>47</v>
      </c>
      <c r="I50" s="60" t="s">
        <v>40</v>
      </c>
      <c r="J50" s="60" t="s">
        <v>41</v>
      </c>
      <c r="K50" s="59" t="s">
        <v>48</v>
      </c>
      <c r="L50" s="59" t="s">
        <v>148</v>
      </c>
      <c r="M50" s="59" t="s">
        <v>43</v>
      </c>
      <c r="N50" s="59" t="str">
        <f>VLOOKUP(A50,Plan2!$A$1:$F$92,5,FALSE)</f>
        <v>-7.6277746</v>
      </c>
      <c r="O50" s="59" t="str">
        <f>VLOOKUP(A50,Plan2!$A$1:$F$92,6,FALSE)</f>
        <v>-37.6605147</v>
      </c>
      <c r="P50" s="164">
        <v>1721</v>
      </c>
      <c r="Q50" s="59">
        <v>1</v>
      </c>
      <c r="R50" s="59">
        <v>0</v>
      </c>
      <c r="S50" s="59">
        <v>0.05</v>
      </c>
      <c r="T50" s="169">
        <v>43770</v>
      </c>
      <c r="U50" s="169">
        <f t="shared" si="1"/>
        <v>43775</v>
      </c>
      <c r="V50" s="170">
        <v>43778</v>
      </c>
      <c r="W50" s="170">
        <v>43778</v>
      </c>
      <c r="X50" s="173">
        <v>43770</v>
      </c>
      <c r="Y50" s="170">
        <v>43778</v>
      </c>
      <c r="Z50" s="166" t="s">
        <v>44</v>
      </c>
      <c r="AA50" s="59" t="s">
        <v>52</v>
      </c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1:37">
      <c r="A51" s="60">
        <v>327483</v>
      </c>
      <c r="B51" s="157"/>
      <c r="C51" s="158"/>
      <c r="D51" s="159" t="s">
        <v>61</v>
      </c>
      <c r="E51" s="60" t="e">
        <f>VLOOKUP(A51,Plan3!$A$2:$B$4859,2,FALSE)</f>
        <v>#N/A</v>
      </c>
      <c r="F51" s="162">
        <v>9100973641</v>
      </c>
      <c r="G51" s="60" t="s">
        <v>149</v>
      </c>
      <c r="H51" s="60" t="s">
        <v>47</v>
      </c>
      <c r="I51" s="60" t="s">
        <v>40</v>
      </c>
      <c r="J51" s="60" t="s">
        <v>41</v>
      </c>
      <c r="K51" s="59" t="s">
        <v>48</v>
      </c>
      <c r="L51" s="59" t="s">
        <v>63</v>
      </c>
      <c r="M51" s="59" t="s">
        <v>59</v>
      </c>
      <c r="N51" s="59" t="str">
        <f>VLOOKUP(A51,Plan2!$A$1:$F$92,5,FALSE)</f>
        <v>-8.7293711</v>
      </c>
      <c r="O51" s="59" t="str">
        <f>VLOOKUP(A51,Plan2!$A$1:$F$92,6,FALSE)</f>
        <v>-38.3281485</v>
      </c>
      <c r="P51" s="164">
        <v>4963</v>
      </c>
      <c r="Q51" s="59">
        <v>3</v>
      </c>
      <c r="R51" s="59">
        <v>0</v>
      </c>
      <c r="S51" s="59">
        <v>0.17</v>
      </c>
      <c r="T51" s="169">
        <v>43770</v>
      </c>
      <c r="U51" s="169">
        <f t="shared" si="1"/>
        <v>43775</v>
      </c>
      <c r="V51" s="170">
        <v>43778</v>
      </c>
      <c r="W51" s="170">
        <v>43778</v>
      </c>
      <c r="X51" s="173">
        <v>43770</v>
      </c>
      <c r="Y51" s="170">
        <v>43778</v>
      </c>
      <c r="Z51" s="166" t="s">
        <v>44</v>
      </c>
      <c r="AA51" s="59" t="s">
        <v>52</v>
      </c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1:37">
      <c r="A52" s="60">
        <v>327486</v>
      </c>
      <c r="B52" s="157"/>
      <c r="C52" s="158"/>
      <c r="D52" s="159" t="s">
        <v>95</v>
      </c>
      <c r="E52" s="60" t="e">
        <f>VLOOKUP(A52,Plan3!$A$2:$B$4859,2,FALSE)</f>
        <v>#N/A</v>
      </c>
      <c r="F52" s="162">
        <v>9100970163</v>
      </c>
      <c r="G52" s="60" t="s">
        <v>150</v>
      </c>
      <c r="H52" s="60" t="s">
        <v>47</v>
      </c>
      <c r="I52" s="60" t="s">
        <v>40</v>
      </c>
      <c r="J52" s="60" t="s">
        <v>41</v>
      </c>
      <c r="K52" s="59" t="s">
        <v>48</v>
      </c>
      <c r="L52" s="59" t="s">
        <v>151</v>
      </c>
      <c r="M52" s="59" t="s">
        <v>43</v>
      </c>
      <c r="N52" s="59" t="str">
        <f>VLOOKUP(A52,Plan2!$A$1:$F$92,5,FALSE)</f>
        <v>-7.4777649</v>
      </c>
      <c r="O52" s="59" t="str">
        <f>VLOOKUP(A52,Plan2!$A$1:$F$92,6,FALSE)</f>
        <v>-37.0706605</v>
      </c>
      <c r="P52" s="164">
        <v>1831</v>
      </c>
      <c r="Q52" s="59">
        <v>1</v>
      </c>
      <c r="R52" s="59">
        <v>0</v>
      </c>
      <c r="S52" s="59">
        <v>0.05</v>
      </c>
      <c r="T52" s="169">
        <v>43770</v>
      </c>
      <c r="U52" s="169">
        <f t="shared" si="1"/>
        <v>43775</v>
      </c>
      <c r="V52" s="170">
        <v>43778</v>
      </c>
      <c r="W52" s="170">
        <v>43778</v>
      </c>
      <c r="X52" s="173">
        <v>43770</v>
      </c>
      <c r="Y52" s="170">
        <v>43778</v>
      </c>
      <c r="Z52" s="166" t="s">
        <v>44</v>
      </c>
      <c r="AA52" s="59" t="s">
        <v>52</v>
      </c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 spans="1:37">
      <c r="A53" s="161">
        <v>328506</v>
      </c>
      <c r="B53" s="157"/>
      <c r="C53" s="158" t="s">
        <v>152</v>
      </c>
      <c r="D53" s="159" t="s">
        <v>153</v>
      </c>
      <c r="E53" s="60" t="str">
        <f>VLOOKUP(A53,Plan3!$A$2:$B$4859,2,FALSE)</f>
        <v>64 - EM CONSTRUCAO</v>
      </c>
      <c r="F53" s="162">
        <v>9100991196</v>
      </c>
      <c r="G53" s="60" t="s">
        <v>154</v>
      </c>
      <c r="H53" s="60" t="s">
        <v>47</v>
      </c>
      <c r="I53" s="60" t="s">
        <v>40</v>
      </c>
      <c r="J53" s="60" t="s">
        <v>41</v>
      </c>
      <c r="K53" s="60" t="s">
        <v>97</v>
      </c>
      <c r="L53" s="59" t="s">
        <v>84</v>
      </c>
      <c r="M53" s="59" t="s">
        <v>59</v>
      </c>
      <c r="N53" s="59" t="e">
        <f>VLOOKUP(A53,'[1]Carteira de Novembro'!A$2:C$203,2,FALSE)</f>
        <v>#N/A</v>
      </c>
      <c r="O53" s="59" t="e">
        <f>VLOOKUP(A53,'[1]Carteira de Novembro'!A$2:C$203,3,FALSE)</f>
        <v>#N/A</v>
      </c>
      <c r="P53" s="165">
        <v>8415</v>
      </c>
      <c r="Q53" s="59">
        <v>2</v>
      </c>
      <c r="R53" s="59">
        <v>0.16</v>
      </c>
      <c r="S53" s="59">
        <v>0</v>
      </c>
      <c r="T53" s="169">
        <v>43770</v>
      </c>
      <c r="U53" s="169">
        <f t="shared" si="1"/>
        <v>43779</v>
      </c>
      <c r="V53" s="170">
        <v>43782</v>
      </c>
      <c r="W53" s="170"/>
      <c r="X53" s="174">
        <v>43805</v>
      </c>
      <c r="Y53" s="170">
        <v>43812</v>
      </c>
      <c r="Z53" s="166" t="s">
        <v>44</v>
      </c>
      <c r="AA53" s="166" t="s">
        <v>52</v>
      </c>
      <c r="AB53" s="166"/>
      <c r="AC53" s="166" t="s">
        <v>107</v>
      </c>
      <c r="AD53" s="166"/>
      <c r="AE53" s="166"/>
      <c r="AF53" s="166"/>
      <c r="AG53" s="166"/>
      <c r="AH53" s="166"/>
      <c r="AI53" s="166"/>
      <c r="AJ53" s="166"/>
      <c r="AK53" s="166"/>
    </row>
    <row r="54" spans="1:37">
      <c r="A54" s="60">
        <v>328020</v>
      </c>
      <c r="B54" s="157"/>
      <c r="C54" s="158"/>
      <c r="D54" s="159" t="s">
        <v>91</v>
      </c>
      <c r="E54" s="60" t="e">
        <f>VLOOKUP(A54,Plan3!$A$2:$B$4859,2,FALSE)</f>
        <v>#N/A</v>
      </c>
      <c r="F54" s="162">
        <v>9100965155</v>
      </c>
      <c r="G54" s="60" t="s">
        <v>155</v>
      </c>
      <c r="H54" s="60" t="s">
        <v>47</v>
      </c>
      <c r="I54" s="60" t="s">
        <v>40</v>
      </c>
      <c r="J54" s="60" t="s">
        <v>41</v>
      </c>
      <c r="K54" s="59" t="s">
        <v>42</v>
      </c>
      <c r="L54" s="59" t="s">
        <v>93</v>
      </c>
      <c r="M54" s="59" t="s">
        <v>43</v>
      </c>
      <c r="N54" s="59" t="str">
        <f>VLOOKUP(A54,Plan2!$A$1:$F$92,5,FALSE)</f>
        <v>-7.9093907</v>
      </c>
      <c r="O54" s="59" t="str">
        <f>VLOOKUP(A54,Plan2!$A$1:$F$92,6,FALSE)</f>
        <v>-37.7005189</v>
      </c>
      <c r="P54" s="165">
        <v>4622</v>
      </c>
      <c r="Q54" s="59">
        <v>2</v>
      </c>
      <c r="R54" s="59">
        <v>0</v>
      </c>
      <c r="S54" s="59">
        <v>0.09</v>
      </c>
      <c r="T54" s="169">
        <v>43777</v>
      </c>
      <c r="U54" s="169">
        <f t="shared" si="1"/>
        <v>43781</v>
      </c>
      <c r="V54" s="170">
        <v>43784</v>
      </c>
      <c r="W54" s="170">
        <v>43790</v>
      </c>
      <c r="X54" s="174">
        <v>43770</v>
      </c>
      <c r="Y54" s="170">
        <v>43777</v>
      </c>
      <c r="Z54" s="166" t="s">
        <v>44</v>
      </c>
      <c r="AA54" s="59" t="s">
        <v>52</v>
      </c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 spans="1:37">
      <c r="A55" s="60">
        <v>328028</v>
      </c>
      <c r="B55" s="157"/>
      <c r="C55" s="158"/>
      <c r="D55" s="159" t="s">
        <v>153</v>
      </c>
      <c r="E55" s="60" t="e">
        <f>VLOOKUP(A55,Plan3!$A$2:$B$4859,2,FALSE)</f>
        <v>#N/A</v>
      </c>
      <c r="F55" s="162">
        <v>9100979675</v>
      </c>
      <c r="G55" s="60" t="s">
        <v>156</v>
      </c>
      <c r="H55" s="60" t="s">
        <v>47</v>
      </c>
      <c r="I55" s="60" t="s">
        <v>40</v>
      </c>
      <c r="J55" s="60" t="s">
        <v>41</v>
      </c>
      <c r="K55" s="59" t="s">
        <v>48</v>
      </c>
      <c r="L55" s="59" t="s">
        <v>84</v>
      </c>
      <c r="M55" s="59" t="s">
        <v>59</v>
      </c>
      <c r="N55" s="59" t="str">
        <f>VLOOKUP(A55,Plan2!$A$1:$F$92,5,FALSE)</f>
        <v>-9.1623087</v>
      </c>
      <c r="O55" s="59" t="str">
        <f>VLOOKUP(A55,Plan2!$A$1:$F$92,6,FALSE)</f>
        <v>-38.2440626</v>
      </c>
      <c r="P55" s="165">
        <v>1851</v>
      </c>
      <c r="Q55" s="59">
        <v>1</v>
      </c>
      <c r="R55" s="59">
        <v>0</v>
      </c>
      <c r="S55" s="59">
        <v>0.06</v>
      </c>
      <c r="T55" s="169">
        <v>43777</v>
      </c>
      <c r="U55" s="169">
        <f t="shared" si="1"/>
        <v>43781</v>
      </c>
      <c r="V55" s="170">
        <v>43784</v>
      </c>
      <c r="W55" s="170">
        <v>43790</v>
      </c>
      <c r="X55" s="174">
        <v>43770</v>
      </c>
      <c r="Y55" s="170">
        <v>43777</v>
      </c>
      <c r="Z55" s="166" t="s">
        <v>44</v>
      </c>
      <c r="AA55" s="59" t="s">
        <v>52</v>
      </c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 spans="1:37">
      <c r="A56" s="60">
        <v>328037</v>
      </c>
      <c r="B56" s="157"/>
      <c r="C56" s="158"/>
      <c r="D56" s="159" t="s">
        <v>112</v>
      </c>
      <c r="E56" s="60" t="e">
        <f>VLOOKUP(A56,Plan3!$A$2:$B$4859,2,FALSE)</f>
        <v>#N/A</v>
      </c>
      <c r="F56" s="162">
        <v>9100887622</v>
      </c>
      <c r="G56" s="60" t="s">
        <v>157</v>
      </c>
      <c r="H56" s="60" t="s">
        <v>47</v>
      </c>
      <c r="I56" s="60" t="s">
        <v>40</v>
      </c>
      <c r="J56" s="60" t="s">
        <v>41</v>
      </c>
      <c r="K56" s="59" t="s">
        <v>48</v>
      </c>
      <c r="L56" s="59" t="s">
        <v>125</v>
      </c>
      <c r="M56" s="59" t="s">
        <v>43</v>
      </c>
      <c r="N56" s="59" t="str">
        <f>VLOOKUP(A56,'[1]Carteira de Novembro'!A$2:C$203,2,FALSE)</f>
        <v>-7.3849535</v>
      </c>
      <c r="O56" s="59" t="str">
        <f>VLOOKUP(A56,'[1]Carteira de Novembro'!A$2:C$203,3,FALSE)</f>
        <v>-37.4636225</v>
      </c>
      <c r="P56" s="164">
        <v>1634</v>
      </c>
      <c r="Q56" s="59">
        <v>1</v>
      </c>
      <c r="R56" s="59">
        <v>0</v>
      </c>
      <c r="S56" s="59">
        <v>0.05</v>
      </c>
      <c r="T56" s="169">
        <v>43777</v>
      </c>
      <c r="U56" s="169">
        <f t="shared" si="1"/>
        <v>43781</v>
      </c>
      <c r="V56" s="170">
        <v>43784</v>
      </c>
      <c r="W56" s="170">
        <v>43790</v>
      </c>
      <c r="X56" s="174">
        <v>43770</v>
      </c>
      <c r="Y56" s="170">
        <v>43777</v>
      </c>
      <c r="Z56" s="166" t="s">
        <v>44</v>
      </c>
      <c r="AA56" s="59" t="s">
        <v>52</v>
      </c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 spans="1:37">
      <c r="A57" s="60">
        <v>328049</v>
      </c>
      <c r="B57" s="157"/>
      <c r="C57" s="158"/>
      <c r="D57" s="159" t="s">
        <v>116</v>
      </c>
      <c r="E57" s="60" t="e">
        <f>VLOOKUP(A57,Plan3!$A$2:$B$4859,2,FALSE)</f>
        <v>#N/A</v>
      </c>
      <c r="F57" s="162">
        <v>9100971727</v>
      </c>
      <c r="G57" s="60" t="s">
        <v>158</v>
      </c>
      <c r="H57" s="60" t="s">
        <v>47</v>
      </c>
      <c r="I57" s="60" t="s">
        <v>40</v>
      </c>
      <c r="J57" s="60" t="s">
        <v>41</v>
      </c>
      <c r="K57" s="59" t="s">
        <v>42</v>
      </c>
      <c r="L57" s="59" t="s">
        <v>159</v>
      </c>
      <c r="M57" s="59" t="s">
        <v>59</v>
      </c>
      <c r="N57" s="59" t="str">
        <f>VLOOKUP(A57,Plan2!$A$1:$F$92,5,FALSE)</f>
        <v>-8.7264942</v>
      </c>
      <c r="O57" s="59" t="str">
        <f>VLOOKUP(A57,Plan2!$A$1:$F$92,6,FALSE)</f>
        <v>-39.0231362</v>
      </c>
      <c r="P57" s="165">
        <v>6257</v>
      </c>
      <c r="Q57" s="59">
        <v>0</v>
      </c>
      <c r="R57" s="59">
        <v>0</v>
      </c>
      <c r="S57" s="59">
        <v>0.21</v>
      </c>
      <c r="T57" s="169">
        <v>43777</v>
      </c>
      <c r="U57" s="169">
        <f t="shared" si="1"/>
        <v>43781</v>
      </c>
      <c r="V57" s="170">
        <v>43784</v>
      </c>
      <c r="W57" s="170">
        <v>43790</v>
      </c>
      <c r="X57" s="174">
        <v>43770</v>
      </c>
      <c r="Y57" s="170">
        <v>43777</v>
      </c>
      <c r="Z57" s="166" t="s">
        <v>44</v>
      </c>
      <c r="AA57" s="59" t="s">
        <v>52</v>
      </c>
      <c r="AB57" s="59"/>
      <c r="AC57" s="59"/>
      <c r="AD57" s="59"/>
      <c r="AE57" s="59"/>
      <c r="AF57" s="59"/>
      <c r="AG57" s="59"/>
      <c r="AH57" s="59"/>
      <c r="AI57" s="59"/>
      <c r="AJ57" s="59"/>
      <c r="AK57" s="59"/>
    </row>
    <row r="58" spans="1:37">
      <c r="A58" s="60">
        <v>328052</v>
      </c>
      <c r="B58" s="157"/>
      <c r="C58" s="158"/>
      <c r="D58" s="159" t="s">
        <v>61</v>
      </c>
      <c r="E58" s="60" t="e">
        <f>VLOOKUP(A58,Plan3!$A$2:$B$4859,2,FALSE)</f>
        <v>#N/A</v>
      </c>
      <c r="F58" s="162">
        <v>9100964265</v>
      </c>
      <c r="G58" s="60" t="s">
        <v>160</v>
      </c>
      <c r="H58" s="60" t="s">
        <v>47</v>
      </c>
      <c r="I58" s="60" t="s">
        <v>40</v>
      </c>
      <c r="J58" s="60" t="s">
        <v>41</v>
      </c>
      <c r="K58" s="59" t="s">
        <v>48</v>
      </c>
      <c r="L58" s="59" t="s">
        <v>63</v>
      </c>
      <c r="M58" s="59" t="s">
        <v>59</v>
      </c>
      <c r="N58" s="59" t="str">
        <f>VLOOKUP(A58,Plan2!$A$1:$F$92,5,FALSE)</f>
        <v>-8.3785333</v>
      </c>
      <c r="O58" s="59" t="str">
        <f>VLOOKUP(A58,Plan2!$A$1:$F$92,6,FALSE)</f>
        <v>-38.5114583</v>
      </c>
      <c r="P58" s="165">
        <v>1404</v>
      </c>
      <c r="Q58" s="59">
        <v>0</v>
      </c>
      <c r="R58" s="59">
        <v>0</v>
      </c>
      <c r="S58" s="59">
        <v>0</v>
      </c>
      <c r="T58" s="169">
        <v>43777</v>
      </c>
      <c r="U58" s="169">
        <f t="shared" si="1"/>
        <v>43781</v>
      </c>
      <c r="V58" s="170">
        <v>43784</v>
      </c>
      <c r="W58" s="170">
        <v>43790</v>
      </c>
      <c r="X58" s="174">
        <v>43770</v>
      </c>
      <c r="Y58" s="170">
        <v>43777</v>
      </c>
      <c r="Z58" s="166" t="s">
        <v>44</v>
      </c>
      <c r="AA58" s="59" t="s">
        <v>52</v>
      </c>
      <c r="AB58" s="59"/>
      <c r="AC58" s="59"/>
      <c r="AD58" s="59"/>
      <c r="AE58" s="59"/>
      <c r="AF58" s="59"/>
      <c r="AG58" s="59"/>
      <c r="AH58" s="59"/>
      <c r="AI58" s="59"/>
      <c r="AJ58" s="59"/>
      <c r="AK58" s="59"/>
    </row>
    <row r="59" spans="1:37">
      <c r="A59" s="60">
        <v>328082</v>
      </c>
      <c r="B59" s="157"/>
      <c r="C59" s="158"/>
      <c r="D59" s="159" t="s">
        <v>57</v>
      </c>
      <c r="E59" s="60" t="e">
        <f>VLOOKUP(A59,Plan3!$A$2:$B$4859,2,FALSE)</f>
        <v>#N/A</v>
      </c>
      <c r="F59" s="162">
        <v>9100963189</v>
      </c>
      <c r="G59" s="60" t="s">
        <v>161</v>
      </c>
      <c r="H59" s="60" t="s">
        <v>47</v>
      </c>
      <c r="I59" s="60" t="s">
        <v>40</v>
      </c>
      <c r="J59" s="60" t="s">
        <v>41</v>
      </c>
      <c r="K59" s="59" t="s">
        <v>42</v>
      </c>
      <c r="L59" s="59" t="s">
        <v>71</v>
      </c>
      <c r="M59" s="59" t="s">
        <v>59</v>
      </c>
      <c r="N59" s="59" t="str">
        <f>VLOOKUP(A59,'[1]Carteira de Novembro'!A$2:C$203,2,FALSE)</f>
        <v>-7.9282224</v>
      </c>
      <c r="O59" s="59" t="str">
        <f>VLOOKUP(A59,'[1]Carteira de Novembro'!A$2:C$203,3,FALSE)</f>
        <v>-38.958748</v>
      </c>
      <c r="P59" s="167">
        <v>3053</v>
      </c>
      <c r="Q59" s="171">
        <v>2</v>
      </c>
      <c r="R59" s="171">
        <v>0</v>
      </c>
      <c r="S59" s="171">
        <v>0.1</v>
      </c>
      <c r="T59" s="169">
        <v>43777</v>
      </c>
      <c r="U59" s="169">
        <f t="shared" si="1"/>
        <v>43781</v>
      </c>
      <c r="V59" s="170">
        <v>43784</v>
      </c>
      <c r="W59" s="170">
        <v>43790</v>
      </c>
      <c r="X59" s="174">
        <v>43770</v>
      </c>
      <c r="Y59" s="170">
        <v>43777</v>
      </c>
      <c r="Z59" s="166" t="s">
        <v>44</v>
      </c>
      <c r="AA59" s="59" t="s">
        <v>52</v>
      </c>
      <c r="AB59" s="59"/>
      <c r="AC59" s="59"/>
      <c r="AD59" s="59"/>
      <c r="AE59" s="59"/>
      <c r="AF59" s="59"/>
      <c r="AG59" s="59"/>
      <c r="AH59" s="59"/>
      <c r="AI59" s="59"/>
      <c r="AJ59" s="59"/>
      <c r="AK59" s="59"/>
    </row>
    <row r="60" spans="1:37">
      <c r="A60" s="60">
        <v>328109</v>
      </c>
      <c r="B60" s="157"/>
      <c r="C60" s="158"/>
      <c r="D60" s="159" t="s">
        <v>153</v>
      </c>
      <c r="E60" s="60" t="e">
        <f>VLOOKUP(A60,Plan3!$A$2:$B$4859,2,FALSE)</f>
        <v>#N/A</v>
      </c>
      <c r="F60" s="162">
        <v>9100994130</v>
      </c>
      <c r="G60" s="60" t="s">
        <v>162</v>
      </c>
      <c r="H60" s="60" t="s">
        <v>47</v>
      </c>
      <c r="I60" s="60" t="s">
        <v>40</v>
      </c>
      <c r="J60" s="60" t="s">
        <v>41</v>
      </c>
      <c r="K60" s="59" t="s">
        <v>48</v>
      </c>
      <c r="L60" s="59" t="s">
        <v>141</v>
      </c>
      <c r="M60" s="59" t="s">
        <v>59</v>
      </c>
      <c r="N60" s="59" t="str">
        <f>VLOOKUP(A60,'[1]Carteira de Novembro'!A$2:C$203,2,FALSE)</f>
        <v>-9.0795782</v>
      </c>
      <c r="O60" s="59" t="str">
        <f>VLOOKUP(A60,'[1]Carteira de Novembro'!A$2:C$203,3,FALSE)</f>
        <v>-38.1750408</v>
      </c>
      <c r="P60" s="167">
        <v>2489</v>
      </c>
      <c r="Q60" s="171">
        <v>1</v>
      </c>
      <c r="R60" s="171">
        <v>0</v>
      </c>
      <c r="S60" s="171">
        <v>0.05</v>
      </c>
      <c r="T60" s="169">
        <v>43777</v>
      </c>
      <c r="U60" s="169">
        <f t="shared" si="1"/>
        <v>43781</v>
      </c>
      <c r="V60" s="170">
        <v>43784</v>
      </c>
      <c r="W60" s="170">
        <v>43792</v>
      </c>
      <c r="X60" s="174">
        <v>43770</v>
      </c>
      <c r="Y60" s="170">
        <v>43777</v>
      </c>
      <c r="Z60" s="166" t="s">
        <v>44</v>
      </c>
      <c r="AA60" s="59" t="s">
        <v>52</v>
      </c>
      <c r="AB60" s="59"/>
      <c r="AC60" s="59"/>
      <c r="AD60" s="59"/>
      <c r="AE60" s="59"/>
      <c r="AF60" s="59"/>
      <c r="AG60" s="59"/>
      <c r="AH60" s="59"/>
      <c r="AI60" s="59"/>
      <c r="AJ60" s="59"/>
      <c r="AK60" s="59"/>
    </row>
    <row r="61" spans="1:37">
      <c r="A61" s="60">
        <v>328115</v>
      </c>
      <c r="B61" s="157"/>
      <c r="C61" s="158"/>
      <c r="D61" s="159" t="s">
        <v>37</v>
      </c>
      <c r="E61" s="60" t="e">
        <f>VLOOKUP(A61,Plan3!$A$2:$B$4859,2,FALSE)</f>
        <v>#N/A</v>
      </c>
      <c r="F61" s="162">
        <v>9100990633</v>
      </c>
      <c r="G61" s="60" t="s">
        <v>163</v>
      </c>
      <c r="H61" s="60" t="s">
        <v>47</v>
      </c>
      <c r="I61" s="60" t="s">
        <v>40</v>
      </c>
      <c r="J61" s="60" t="s">
        <v>41</v>
      </c>
      <c r="K61" s="59" t="s">
        <v>48</v>
      </c>
      <c r="L61" s="59" t="s">
        <v>43</v>
      </c>
      <c r="M61" s="59" t="s">
        <v>43</v>
      </c>
      <c r="N61" s="59" t="str">
        <f>VLOOKUP(A61,'[1]Carteira de Novembro'!A$2:C$203,2,FALSE)</f>
        <v>-7.8769123</v>
      </c>
      <c r="O61" s="59" t="str">
        <f>VLOOKUP(A61,'[1]Carteira de Novembro'!A$2:C$203,3,FALSE)</f>
        <v>-38.4528086</v>
      </c>
      <c r="P61" s="167">
        <v>1668</v>
      </c>
      <c r="Q61" s="171">
        <v>0</v>
      </c>
      <c r="R61" s="171">
        <v>0</v>
      </c>
      <c r="S61" s="171">
        <v>0.05</v>
      </c>
      <c r="T61" s="169">
        <v>43777</v>
      </c>
      <c r="U61" s="169">
        <f t="shared" si="1"/>
        <v>43781</v>
      </c>
      <c r="V61" s="170">
        <v>43784</v>
      </c>
      <c r="W61" s="170">
        <v>43792</v>
      </c>
      <c r="X61" s="174">
        <v>43770</v>
      </c>
      <c r="Y61" s="170">
        <v>43777</v>
      </c>
      <c r="Z61" s="166" t="s">
        <v>44</v>
      </c>
      <c r="AA61" s="59" t="s">
        <v>52</v>
      </c>
      <c r="AB61" s="59"/>
      <c r="AC61" s="59"/>
      <c r="AD61" s="59"/>
      <c r="AE61" s="59"/>
      <c r="AF61" s="59"/>
      <c r="AG61" s="59"/>
      <c r="AH61" s="59"/>
      <c r="AI61" s="59"/>
      <c r="AJ61" s="59"/>
      <c r="AK61" s="59"/>
    </row>
    <row r="62" spans="1:37">
      <c r="A62" s="60">
        <v>328122</v>
      </c>
      <c r="B62" s="157"/>
      <c r="C62" s="158"/>
      <c r="D62" s="159" t="s">
        <v>37</v>
      </c>
      <c r="E62" s="60" t="e">
        <f>VLOOKUP(A62,Plan3!$A$2:$B$4859,2,FALSE)</f>
        <v>#N/A</v>
      </c>
      <c r="F62" s="162">
        <v>9100997630</v>
      </c>
      <c r="G62" s="60" t="s">
        <v>164</v>
      </c>
      <c r="H62" s="60" t="s">
        <v>47</v>
      </c>
      <c r="I62" s="60" t="s">
        <v>40</v>
      </c>
      <c r="J62" s="60" t="s">
        <v>41</v>
      </c>
      <c r="K62" s="59" t="s">
        <v>48</v>
      </c>
      <c r="L62" s="59" t="s">
        <v>43</v>
      </c>
      <c r="M62" s="59" t="s">
        <v>43</v>
      </c>
      <c r="N62" s="59" t="str">
        <f>VLOOKUP(A62,'[1]Carteira de Novembro'!A$2:C$203,2,FALSE)</f>
        <v>-7.9007738</v>
      </c>
      <c r="O62" s="59" t="str">
        <f>VLOOKUP(A62,'[1]Carteira de Novembro'!A$2:C$203,3,FALSE)</f>
        <v>-38.3329868</v>
      </c>
      <c r="P62" s="165">
        <v>4718</v>
      </c>
      <c r="Q62" s="59">
        <v>3</v>
      </c>
      <c r="R62" s="59">
        <v>0</v>
      </c>
      <c r="S62" s="59">
        <v>0.14</v>
      </c>
      <c r="T62" s="169">
        <v>43777</v>
      </c>
      <c r="U62" s="169">
        <f t="shared" si="1"/>
        <v>43781</v>
      </c>
      <c r="V62" s="170">
        <v>43784</v>
      </c>
      <c r="W62" s="170">
        <v>43792</v>
      </c>
      <c r="X62" s="174">
        <v>43770</v>
      </c>
      <c r="Y62" s="170">
        <v>43777</v>
      </c>
      <c r="Z62" s="166" t="s">
        <v>44</v>
      </c>
      <c r="AA62" s="59" t="s">
        <v>52</v>
      </c>
      <c r="AB62" s="59"/>
      <c r="AC62" s="59"/>
      <c r="AD62" s="59"/>
      <c r="AE62" s="59"/>
      <c r="AF62" s="59"/>
      <c r="AG62" s="59"/>
      <c r="AH62" s="59"/>
      <c r="AI62" s="59"/>
      <c r="AJ62" s="59"/>
      <c r="AK62" s="59"/>
    </row>
    <row r="63" spans="1:37">
      <c r="A63" s="60">
        <v>328150</v>
      </c>
      <c r="B63" s="157"/>
      <c r="C63" s="158"/>
      <c r="D63" s="159" t="s">
        <v>57</v>
      </c>
      <c r="E63" s="60" t="e">
        <f>VLOOKUP(A63,Plan3!$A$2:$B$4859,2,FALSE)</f>
        <v>#N/A</v>
      </c>
      <c r="F63" s="162">
        <v>9100894263</v>
      </c>
      <c r="G63" s="60" t="s">
        <v>165</v>
      </c>
      <c r="H63" s="60" t="s">
        <v>39</v>
      </c>
      <c r="I63" s="60" t="s">
        <v>40</v>
      </c>
      <c r="J63" s="60" t="s">
        <v>41</v>
      </c>
      <c r="K63" s="59" t="s">
        <v>42</v>
      </c>
      <c r="L63" s="59" t="s">
        <v>59</v>
      </c>
      <c r="M63" s="59" t="s">
        <v>59</v>
      </c>
      <c r="N63" s="59" t="str">
        <f>VLOOKUP(A63,'[1]Carteira de Novembro'!A$2:C$203,2,FALSE)</f>
        <v>-8.0784163</v>
      </c>
      <c r="O63" s="59" t="str">
        <f>VLOOKUP(A63,'[1]Carteira de Novembro'!A$2:C$203,3,FALSE)</f>
        <v>-39.1372375</v>
      </c>
      <c r="P63" s="165">
        <v>1341</v>
      </c>
      <c r="Q63" s="59">
        <v>0</v>
      </c>
      <c r="R63" s="59">
        <v>0</v>
      </c>
      <c r="S63" s="59">
        <v>0</v>
      </c>
      <c r="T63" s="169">
        <v>43777</v>
      </c>
      <c r="U63" s="169">
        <f t="shared" si="1"/>
        <v>43781</v>
      </c>
      <c r="V63" s="170">
        <v>43784</v>
      </c>
      <c r="W63" s="172">
        <v>43790</v>
      </c>
      <c r="X63" s="174">
        <v>43770</v>
      </c>
      <c r="Y63" s="170">
        <v>43777</v>
      </c>
      <c r="Z63" s="166" t="s">
        <v>44</v>
      </c>
      <c r="AA63" s="59" t="s">
        <v>52</v>
      </c>
      <c r="AB63" s="59"/>
      <c r="AC63" s="59"/>
      <c r="AD63" s="59"/>
      <c r="AE63" s="59"/>
      <c r="AF63" s="59"/>
      <c r="AG63" s="59"/>
      <c r="AH63" s="59"/>
      <c r="AI63" s="59"/>
      <c r="AJ63" s="59"/>
      <c r="AK63" s="59"/>
    </row>
    <row r="64" spans="1:37">
      <c r="A64" s="60">
        <v>328174</v>
      </c>
      <c r="B64" s="157"/>
      <c r="C64" s="158"/>
      <c r="D64" s="159" t="s">
        <v>112</v>
      </c>
      <c r="E64" s="60" t="e">
        <f>VLOOKUP(A64,Plan3!$A$2:$B$4859,2,FALSE)</f>
        <v>#N/A</v>
      </c>
      <c r="F64" s="162">
        <v>9100985633</v>
      </c>
      <c r="G64" s="60" t="s">
        <v>166</v>
      </c>
      <c r="H64" s="60" t="s">
        <v>47</v>
      </c>
      <c r="I64" s="60" t="s">
        <v>40</v>
      </c>
      <c r="J64" s="60" t="s">
        <v>41</v>
      </c>
      <c r="K64" s="59" t="s">
        <v>48</v>
      </c>
      <c r="L64" s="59" t="s">
        <v>114</v>
      </c>
      <c r="M64" s="59" t="s">
        <v>43</v>
      </c>
      <c r="N64" s="59" t="str">
        <f>VLOOKUP(A64,'[1]Carteira de Novembro'!A$2:C$203,2,FALSE)</f>
        <v>-7.627625</v>
      </c>
      <c r="O64" s="59" t="str">
        <f>VLOOKUP(A64,'[1]Carteira de Novembro'!A$2:C$203,3,FALSE)</f>
        <v>-37.5653605</v>
      </c>
      <c r="P64" s="165">
        <v>7607</v>
      </c>
      <c r="Q64" s="59">
        <v>4</v>
      </c>
      <c r="R64" s="59">
        <v>0</v>
      </c>
      <c r="S64" s="59">
        <v>0.17</v>
      </c>
      <c r="T64" s="169">
        <v>43777</v>
      </c>
      <c r="U64" s="169">
        <f t="shared" si="1"/>
        <v>43781</v>
      </c>
      <c r="V64" s="170">
        <v>43784</v>
      </c>
      <c r="W64" s="172">
        <v>43792</v>
      </c>
      <c r="X64" s="174">
        <v>43770</v>
      </c>
      <c r="Y64" s="170">
        <v>43777</v>
      </c>
      <c r="Z64" s="166" t="s">
        <v>44</v>
      </c>
      <c r="AA64" s="59" t="s">
        <v>52</v>
      </c>
      <c r="AB64" s="59"/>
      <c r="AC64" s="59"/>
      <c r="AD64" s="59"/>
      <c r="AE64" s="59"/>
      <c r="AF64" s="59"/>
      <c r="AG64" s="59"/>
      <c r="AH64" s="59"/>
      <c r="AI64" s="59"/>
      <c r="AJ64" s="59"/>
      <c r="AK64" s="59"/>
    </row>
    <row r="65" spans="1:37">
      <c r="A65" s="60">
        <v>328186</v>
      </c>
      <c r="B65" s="157"/>
      <c r="C65" s="158"/>
      <c r="D65" s="159" t="s">
        <v>80</v>
      </c>
      <c r="E65" s="60" t="e">
        <f>VLOOKUP(A65,Plan3!$A$2:$B$4859,2,FALSE)</f>
        <v>#N/A</v>
      </c>
      <c r="F65" s="162">
        <v>9100991632</v>
      </c>
      <c r="G65" s="60" t="s">
        <v>167</v>
      </c>
      <c r="H65" s="60" t="s">
        <v>47</v>
      </c>
      <c r="I65" s="60" t="s">
        <v>40</v>
      </c>
      <c r="J65" s="60" t="s">
        <v>41</v>
      </c>
      <c r="K65" s="59" t="s">
        <v>48</v>
      </c>
      <c r="L65" s="59" t="s">
        <v>82</v>
      </c>
      <c r="M65" s="59" t="s">
        <v>59</v>
      </c>
      <c r="N65" s="59" t="str">
        <f>VLOOKUP(A65,Plan2!$A$1:$F$92,5,FALSE)</f>
        <v>-8.4397951</v>
      </c>
      <c r="O65" s="59" t="str">
        <f>VLOOKUP(A65,Plan2!$A$1:$F$92,6,FALSE)</f>
        <v>-38.8354431</v>
      </c>
      <c r="P65" s="165">
        <v>1678</v>
      </c>
      <c r="Q65" s="59">
        <v>1</v>
      </c>
      <c r="R65" s="59">
        <v>0</v>
      </c>
      <c r="S65" s="59">
        <v>0.05</v>
      </c>
      <c r="T65" s="169">
        <v>43777</v>
      </c>
      <c r="U65" s="169">
        <f t="shared" si="1"/>
        <v>43781</v>
      </c>
      <c r="V65" s="170">
        <v>43784</v>
      </c>
      <c r="W65" s="172">
        <v>43792</v>
      </c>
      <c r="X65" s="174">
        <v>43770</v>
      </c>
      <c r="Y65" s="170">
        <v>43777</v>
      </c>
      <c r="Z65" s="166" t="s">
        <v>44</v>
      </c>
      <c r="AA65" s="166" t="s">
        <v>52</v>
      </c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</row>
    <row r="66" spans="1:37">
      <c r="A66" s="60">
        <v>328195</v>
      </c>
      <c r="B66" s="157"/>
      <c r="C66" s="158"/>
      <c r="D66" s="159" t="s">
        <v>57</v>
      </c>
      <c r="E66" s="60" t="e">
        <f>VLOOKUP(A66,Plan3!$A$2:$B$4859,2,FALSE)</f>
        <v>#N/A</v>
      </c>
      <c r="F66" s="162">
        <v>9100996631</v>
      </c>
      <c r="G66" s="60" t="s">
        <v>168</v>
      </c>
      <c r="H66" s="60" t="s">
        <v>47</v>
      </c>
      <c r="I66" s="60" t="s">
        <v>40</v>
      </c>
      <c r="J66" s="60" t="s">
        <v>41</v>
      </c>
      <c r="K66" s="59" t="s">
        <v>48</v>
      </c>
      <c r="L66" s="59" t="s">
        <v>59</v>
      </c>
      <c r="M66" s="59" t="s">
        <v>59</v>
      </c>
      <c r="N66" s="59" t="str">
        <f>VLOOKUP(A66,'[1]Carteira de Novembro'!A$2:C$203,2,FALSE)</f>
        <v>-8.1272963</v>
      </c>
      <c r="O66" s="59" t="str">
        <f>VLOOKUP(A66,'[1]Carteira de Novembro'!A$2:C$203,3,FALSE)</f>
        <v>-39.12239969</v>
      </c>
      <c r="P66" s="164">
        <v>1613</v>
      </c>
      <c r="Q66" s="59">
        <v>1</v>
      </c>
      <c r="R66" s="59">
        <v>0</v>
      </c>
      <c r="S66" s="59">
        <v>0.05</v>
      </c>
      <c r="T66" s="169">
        <v>43777</v>
      </c>
      <c r="U66" s="169">
        <f t="shared" si="1"/>
        <v>43781</v>
      </c>
      <c r="V66" s="170">
        <v>43784</v>
      </c>
      <c r="W66" s="170">
        <v>43792</v>
      </c>
      <c r="X66" s="174">
        <v>43770</v>
      </c>
      <c r="Y66" s="170">
        <v>43777</v>
      </c>
      <c r="Z66" s="166" t="s">
        <v>44</v>
      </c>
      <c r="AA66" s="59" t="s">
        <v>52</v>
      </c>
      <c r="AB66" s="59"/>
      <c r="AC66" s="59"/>
      <c r="AD66" s="59"/>
      <c r="AE66" s="59"/>
      <c r="AF66" s="59"/>
      <c r="AG66" s="59"/>
      <c r="AH66" s="59"/>
      <c r="AI66" s="59"/>
      <c r="AJ66" s="59"/>
      <c r="AK66" s="59"/>
    </row>
    <row r="67" spans="1:37">
      <c r="A67" s="60">
        <v>328203</v>
      </c>
      <c r="B67" s="157"/>
      <c r="C67" s="158"/>
      <c r="D67" s="159" t="s">
        <v>112</v>
      </c>
      <c r="E67" s="60" t="e">
        <f>VLOOKUP(A67,Plan3!$A$2:$B$4859,2,FALSE)</f>
        <v>#N/A</v>
      </c>
      <c r="F67" s="162">
        <v>9101000632</v>
      </c>
      <c r="G67" s="60" t="s">
        <v>169</v>
      </c>
      <c r="H67" s="60" t="s">
        <v>47</v>
      </c>
      <c r="I67" s="60" t="s">
        <v>40</v>
      </c>
      <c r="J67" s="60" t="s">
        <v>41</v>
      </c>
      <c r="K67" s="59" t="s">
        <v>48</v>
      </c>
      <c r="L67" s="59" t="s">
        <v>114</v>
      </c>
      <c r="M67" s="59" t="s">
        <v>43</v>
      </c>
      <c r="N67" s="59" t="str">
        <f>VLOOKUP(A67,'[1]Carteira de Novembro'!A$2:C$203,2,FALSE)</f>
        <v>-7.5588498</v>
      </c>
      <c r="O67" s="59" t="str">
        <f>VLOOKUP(A67,'[1]Carteira de Novembro'!A$2:C$203,3,FALSE)</f>
        <v>-37.516678</v>
      </c>
      <c r="P67" s="165">
        <v>4786</v>
      </c>
      <c r="Q67" s="59">
        <v>3</v>
      </c>
      <c r="R67" s="59">
        <v>0</v>
      </c>
      <c r="S67" s="59">
        <v>0.12</v>
      </c>
      <c r="T67" s="169">
        <v>43777</v>
      </c>
      <c r="U67" s="169">
        <f t="shared" si="1"/>
        <v>43781</v>
      </c>
      <c r="V67" s="170">
        <v>43784</v>
      </c>
      <c r="W67" s="170">
        <v>43792</v>
      </c>
      <c r="X67" s="174">
        <v>43770</v>
      </c>
      <c r="Y67" s="170">
        <v>43777</v>
      </c>
      <c r="Z67" s="166" t="s">
        <v>44</v>
      </c>
      <c r="AA67" s="166" t="s">
        <v>52</v>
      </c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</row>
    <row r="68" spans="1:37">
      <c r="A68" s="60">
        <v>328229</v>
      </c>
      <c r="B68" s="157"/>
      <c r="C68" s="158"/>
      <c r="D68" s="159" t="s">
        <v>49</v>
      </c>
      <c r="E68" s="60" t="e">
        <f>VLOOKUP(A68,Plan3!$A$2:$B$4859,2,FALSE)</f>
        <v>#N/A</v>
      </c>
      <c r="F68" s="162">
        <v>9100985139</v>
      </c>
      <c r="G68" s="60" t="s">
        <v>170</v>
      </c>
      <c r="H68" s="60" t="s">
        <v>39</v>
      </c>
      <c r="I68" s="60" t="s">
        <v>40</v>
      </c>
      <c r="J68" s="60" t="s">
        <v>41</v>
      </c>
      <c r="K68" s="59" t="s">
        <v>42</v>
      </c>
      <c r="L68" s="59" t="s">
        <v>51</v>
      </c>
      <c r="M68" s="59" t="s">
        <v>43</v>
      </c>
      <c r="N68" s="59" t="str">
        <f>VLOOKUP(A68,Plan2!$A$1:$F$92,5,FALSE)</f>
        <v>-8.0954448</v>
      </c>
      <c r="O68" s="59" t="str">
        <f>VLOOKUP(A68,Plan2!$A$1:$F$92,6,FALSE)</f>
        <v>-37.6306442</v>
      </c>
      <c r="P68" s="164">
        <v>6176</v>
      </c>
      <c r="Q68" s="59">
        <v>3</v>
      </c>
      <c r="R68" s="59">
        <v>0</v>
      </c>
      <c r="S68" s="59">
        <v>0.07</v>
      </c>
      <c r="T68" s="169">
        <v>43777</v>
      </c>
      <c r="U68" s="169">
        <f t="shared" si="1"/>
        <v>43781</v>
      </c>
      <c r="V68" s="170">
        <v>43784</v>
      </c>
      <c r="W68" s="170">
        <v>43792</v>
      </c>
      <c r="X68" s="174">
        <v>43770</v>
      </c>
      <c r="Y68" s="170">
        <v>43777</v>
      </c>
      <c r="Z68" s="166" t="s">
        <v>44</v>
      </c>
      <c r="AA68" s="166" t="s">
        <v>45</v>
      </c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</row>
    <row r="69" spans="1:37">
      <c r="A69" s="60">
        <v>328233</v>
      </c>
      <c r="B69" s="157"/>
      <c r="C69" s="158"/>
      <c r="D69" s="159" t="s">
        <v>37</v>
      </c>
      <c r="E69" s="60" t="e">
        <f>VLOOKUP(A69,Plan3!$A$2:$B$4859,2,FALSE)</f>
        <v>#N/A</v>
      </c>
      <c r="F69" s="162">
        <v>9100988633</v>
      </c>
      <c r="G69" s="60" t="s">
        <v>171</v>
      </c>
      <c r="H69" s="60" t="s">
        <v>47</v>
      </c>
      <c r="I69" s="60" t="s">
        <v>40</v>
      </c>
      <c r="J69" s="60" t="s">
        <v>41</v>
      </c>
      <c r="K69" s="59" t="s">
        <v>42</v>
      </c>
      <c r="L69" s="59" t="s">
        <v>172</v>
      </c>
      <c r="M69" s="59" t="s">
        <v>43</v>
      </c>
      <c r="N69" s="59" t="str">
        <f>VLOOKUP(A69,Plan2!$A$1:$F$92,5,FALSE)</f>
        <v>-8.0730326</v>
      </c>
      <c r="O69" s="59" t="str">
        <f>VLOOKUP(A69,Plan2!$A$1:$F$92,6,FALSE)</f>
        <v>-38.0375161</v>
      </c>
      <c r="P69" s="165">
        <v>1744</v>
      </c>
      <c r="Q69" s="59">
        <v>1</v>
      </c>
      <c r="R69" s="59">
        <v>0</v>
      </c>
      <c r="S69" s="59">
        <v>0.05</v>
      </c>
      <c r="T69" s="169">
        <v>43777</v>
      </c>
      <c r="U69" s="169">
        <f t="shared" si="1"/>
        <v>43781</v>
      </c>
      <c r="V69" s="170">
        <v>43784</v>
      </c>
      <c r="W69" s="170">
        <v>43792</v>
      </c>
      <c r="X69" s="174">
        <v>43770</v>
      </c>
      <c r="Y69" s="170">
        <v>43777</v>
      </c>
      <c r="Z69" s="166" t="s">
        <v>44</v>
      </c>
      <c r="AA69" s="166" t="s">
        <v>52</v>
      </c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</row>
    <row r="70" spans="1:37">
      <c r="A70" s="60">
        <v>328234</v>
      </c>
      <c r="B70" s="157"/>
      <c r="C70" s="158"/>
      <c r="D70" s="159" t="s">
        <v>75</v>
      </c>
      <c r="E70" s="60" t="e">
        <f>VLOOKUP(A70,Plan3!$A$2:$B$4859,2,FALSE)</f>
        <v>#N/A</v>
      </c>
      <c r="F70" s="162">
        <v>9100992136</v>
      </c>
      <c r="G70" s="60" t="s">
        <v>173</v>
      </c>
      <c r="H70" s="60" t="s">
        <v>47</v>
      </c>
      <c r="I70" s="60" t="s">
        <v>40</v>
      </c>
      <c r="J70" s="60" t="s">
        <v>41</v>
      </c>
      <c r="K70" s="59" t="s">
        <v>48</v>
      </c>
      <c r="L70" s="59" t="s">
        <v>77</v>
      </c>
      <c r="M70" s="59" t="s">
        <v>59</v>
      </c>
      <c r="N70" s="59" t="str">
        <f>VLOOKUP(A70,'[1]Carteira de Novembro'!A$2:C$203,2,FALSE)</f>
        <v>-7.7947838</v>
      </c>
      <c r="O70" s="59" t="str">
        <f>VLOOKUP(A70,'[1]Carteira de Novembro'!A$2:C$203,3,FALSE)</f>
        <v>-39.1512696</v>
      </c>
      <c r="P70" s="167">
        <v>17527</v>
      </c>
      <c r="Q70" s="171">
        <v>7</v>
      </c>
      <c r="R70" s="171">
        <v>0</v>
      </c>
      <c r="S70" s="171">
        <v>0.28</v>
      </c>
      <c r="T70" s="169">
        <v>43777</v>
      </c>
      <c r="U70" s="169">
        <f t="shared" si="1"/>
        <v>43781</v>
      </c>
      <c r="V70" s="170">
        <v>43784</v>
      </c>
      <c r="W70" s="170">
        <v>43792</v>
      </c>
      <c r="X70" s="174">
        <v>43770</v>
      </c>
      <c r="Y70" s="170">
        <v>43777</v>
      </c>
      <c r="Z70" s="166" t="s">
        <v>44</v>
      </c>
      <c r="AA70" s="166" t="s">
        <v>52</v>
      </c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</row>
    <row r="71" spans="1:37">
      <c r="A71" s="60">
        <v>328235</v>
      </c>
      <c r="B71" s="157"/>
      <c r="C71" s="158"/>
      <c r="D71" s="159" t="s">
        <v>75</v>
      </c>
      <c r="E71" s="60" t="e">
        <f>VLOOKUP(A71,Plan3!$A$2:$B$4859,2,FALSE)</f>
        <v>#N/A</v>
      </c>
      <c r="F71" s="162">
        <v>9101004130</v>
      </c>
      <c r="G71" s="60" t="s">
        <v>174</v>
      </c>
      <c r="H71" s="60" t="s">
        <v>39</v>
      </c>
      <c r="I71" s="60" t="s">
        <v>40</v>
      </c>
      <c r="J71" s="60" t="s">
        <v>41</v>
      </c>
      <c r="K71" s="59" t="s">
        <v>42</v>
      </c>
      <c r="L71" s="59" t="s">
        <v>59</v>
      </c>
      <c r="M71" s="59" t="s">
        <v>59</v>
      </c>
      <c r="N71" s="59" t="str">
        <f>VLOOKUP(A71,'[1]Carteira de Novembro'!A$2:C$203,2,FALSE)</f>
        <v>-8.0840492</v>
      </c>
      <c r="O71" s="59" t="str">
        <f>VLOOKUP(A71,'[1]Carteira de Novembro'!A$2:C$203,3,FALSE)</f>
        <v>-39.1140761</v>
      </c>
      <c r="P71" s="165">
        <v>2302</v>
      </c>
      <c r="Q71" s="180">
        <v>1</v>
      </c>
      <c r="R71" s="59">
        <v>0</v>
      </c>
      <c r="S71" s="59">
        <v>0.02</v>
      </c>
      <c r="T71" s="169">
        <v>43777</v>
      </c>
      <c r="U71" s="169">
        <f t="shared" si="1"/>
        <v>43781</v>
      </c>
      <c r="V71" s="170">
        <v>43784</v>
      </c>
      <c r="W71" s="170">
        <v>43792</v>
      </c>
      <c r="X71" s="170">
        <v>43770</v>
      </c>
      <c r="Y71" s="172">
        <v>43777</v>
      </c>
      <c r="Z71" s="59" t="s">
        <v>44</v>
      </c>
      <c r="AA71" s="59" t="s">
        <v>45</v>
      </c>
      <c r="AB71" s="59"/>
      <c r="AC71" s="59"/>
      <c r="AD71" s="59"/>
      <c r="AE71" s="59"/>
      <c r="AF71" s="59"/>
      <c r="AG71" s="59"/>
      <c r="AH71" s="59"/>
      <c r="AI71" s="59"/>
      <c r="AJ71" s="59"/>
      <c r="AK71" s="59"/>
    </row>
    <row r="72" spans="1:37">
      <c r="A72" s="60">
        <v>328236</v>
      </c>
      <c r="B72" s="157"/>
      <c r="C72" s="158"/>
      <c r="D72" s="159" t="s">
        <v>91</v>
      </c>
      <c r="E72" s="60" t="e">
        <f>VLOOKUP(A72,Plan3!$A$2:$B$4859,2,FALSE)</f>
        <v>#N/A</v>
      </c>
      <c r="F72" s="162">
        <v>9100983136</v>
      </c>
      <c r="G72" s="60" t="s">
        <v>175</v>
      </c>
      <c r="H72" s="60" t="s">
        <v>47</v>
      </c>
      <c r="I72" s="60" t="s">
        <v>40</v>
      </c>
      <c r="J72" s="60" t="s">
        <v>41</v>
      </c>
      <c r="K72" s="59" t="s">
        <v>48</v>
      </c>
      <c r="L72" s="59" t="s">
        <v>68</v>
      </c>
      <c r="M72" s="59" t="s">
        <v>43</v>
      </c>
      <c r="N72" s="59" t="str">
        <f>VLOOKUP(A72,Plan2!$A$1:$F$92,5,FALSE)</f>
        <v>-7.8411343</v>
      </c>
      <c r="O72" s="59" t="str">
        <f>VLOOKUP(A72,Plan2!$A$1:$F$92,6,FALSE)</f>
        <v>-37.860818</v>
      </c>
      <c r="P72" s="165">
        <v>3415</v>
      </c>
      <c r="Q72" s="59">
        <v>2</v>
      </c>
      <c r="R72" s="59">
        <v>0</v>
      </c>
      <c r="S72" s="59">
        <v>0.12</v>
      </c>
      <c r="T72" s="169">
        <v>43777</v>
      </c>
      <c r="U72" s="169">
        <f t="shared" si="1"/>
        <v>43781</v>
      </c>
      <c r="V72" s="170">
        <v>43784</v>
      </c>
      <c r="W72" s="170">
        <v>43792</v>
      </c>
      <c r="X72" s="174">
        <v>43770</v>
      </c>
      <c r="Y72" s="170">
        <v>43777</v>
      </c>
      <c r="Z72" s="166" t="s">
        <v>44</v>
      </c>
      <c r="AA72" s="166" t="s">
        <v>52</v>
      </c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</row>
    <row r="73" spans="1:37">
      <c r="A73" s="60">
        <v>328250</v>
      </c>
      <c r="B73" s="157"/>
      <c r="C73" s="158"/>
      <c r="D73" s="159" t="s">
        <v>72</v>
      </c>
      <c r="E73" s="60" t="e">
        <f>VLOOKUP(A73,Plan3!$A$2:$B$4859,2,FALSE)</f>
        <v>#N/A</v>
      </c>
      <c r="F73" s="162">
        <v>9101003633</v>
      </c>
      <c r="G73" s="60" t="s">
        <v>176</v>
      </c>
      <c r="H73" s="60" t="s">
        <v>39</v>
      </c>
      <c r="I73" s="60" t="s">
        <v>40</v>
      </c>
      <c r="J73" s="60" t="s">
        <v>41</v>
      </c>
      <c r="K73" s="59" t="s">
        <v>42</v>
      </c>
      <c r="L73" s="59" t="s">
        <v>74</v>
      </c>
      <c r="M73" s="59" t="s">
        <v>59</v>
      </c>
      <c r="N73" s="59" t="str">
        <f>VLOOKUP(A73,Plan2!$A$1:$F$92,5,FALSE)</f>
        <v>-8.4963666</v>
      </c>
      <c r="O73" s="59" t="str">
        <f>VLOOKUP(A73,Plan2!$A$1:$F$92,6,FALSE)</f>
        <v>-39.3183581</v>
      </c>
      <c r="P73" s="165">
        <v>4585</v>
      </c>
      <c r="Q73" s="59">
        <v>3</v>
      </c>
      <c r="R73" s="59">
        <v>0</v>
      </c>
      <c r="S73" s="59">
        <v>0.14</v>
      </c>
      <c r="T73" s="169">
        <v>43777</v>
      </c>
      <c r="U73" s="169">
        <f t="shared" si="1"/>
        <v>43781</v>
      </c>
      <c r="V73" s="170">
        <v>43784</v>
      </c>
      <c r="W73" s="170">
        <v>43792</v>
      </c>
      <c r="X73" s="174">
        <v>43770</v>
      </c>
      <c r="Y73" s="170">
        <v>43777</v>
      </c>
      <c r="Z73" s="166" t="s">
        <v>44</v>
      </c>
      <c r="AA73" s="166" t="s">
        <v>52</v>
      </c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</row>
    <row r="74" spans="1:37">
      <c r="A74" s="60">
        <v>324271</v>
      </c>
      <c r="B74" s="157"/>
      <c r="C74" s="158" t="s">
        <v>146</v>
      </c>
      <c r="D74" s="159" t="s">
        <v>72</v>
      </c>
      <c r="E74" s="60" t="str">
        <f>VLOOKUP(A74,Plan3!$A$2:$B$4859,2,FALSE)</f>
        <v>64 - EM CONSTRUCAO</v>
      </c>
      <c r="F74" s="162">
        <v>9100911632</v>
      </c>
      <c r="G74" s="60" t="s">
        <v>177</v>
      </c>
      <c r="H74" s="60" t="s">
        <v>39</v>
      </c>
      <c r="I74" s="60" t="s">
        <v>40</v>
      </c>
      <c r="J74" s="60" t="s">
        <v>41</v>
      </c>
      <c r="K74" s="59" t="s">
        <v>42</v>
      </c>
      <c r="L74" s="59" t="s">
        <v>74</v>
      </c>
      <c r="M74" s="59" t="s">
        <v>59</v>
      </c>
      <c r="N74" s="59">
        <v>-7.8385751</v>
      </c>
      <c r="O74" s="59">
        <v>-37.7659616</v>
      </c>
      <c r="P74" s="165">
        <v>2389</v>
      </c>
      <c r="Q74" s="59">
        <v>2</v>
      </c>
      <c r="R74" s="59">
        <v>0</v>
      </c>
      <c r="S74" s="59">
        <v>0.07</v>
      </c>
      <c r="T74" s="169">
        <v>43777</v>
      </c>
      <c r="U74" s="169">
        <f t="shared" si="1"/>
        <v>43781</v>
      </c>
      <c r="V74" s="170">
        <v>43784</v>
      </c>
      <c r="W74" s="170">
        <v>43755</v>
      </c>
      <c r="X74" s="173">
        <v>43694</v>
      </c>
      <c r="Y74" s="170">
        <v>43695</v>
      </c>
      <c r="Z74" s="166" t="s">
        <v>105</v>
      </c>
      <c r="AA74" s="59" t="s">
        <v>106</v>
      </c>
      <c r="AB74" s="59"/>
      <c r="AC74" s="59" t="s">
        <v>107</v>
      </c>
      <c r="AD74" s="59"/>
      <c r="AE74" s="59">
        <v>-39.3237997</v>
      </c>
      <c r="AF74" s="59">
        <v>-8.5103429</v>
      </c>
      <c r="AG74" s="59"/>
      <c r="AH74" s="59"/>
      <c r="AI74" s="59" t="s">
        <v>109</v>
      </c>
      <c r="AJ74" s="59" t="s">
        <v>110</v>
      </c>
      <c r="AK74" s="59"/>
    </row>
    <row r="75" spans="1:37">
      <c r="A75" s="60">
        <v>327586</v>
      </c>
      <c r="B75" s="157"/>
      <c r="C75" s="158"/>
      <c r="D75" s="159" t="s">
        <v>112</v>
      </c>
      <c r="E75" s="60" t="e">
        <f>VLOOKUP(A75,Plan3!$A$2:$B$4859,2,FALSE)</f>
        <v>#N/A</v>
      </c>
      <c r="F75" s="162">
        <v>9100977154</v>
      </c>
      <c r="G75" s="60" t="s">
        <v>178</v>
      </c>
      <c r="H75" s="60" t="s">
        <v>39</v>
      </c>
      <c r="I75" s="60" t="s">
        <v>40</v>
      </c>
      <c r="J75" s="60" t="s">
        <v>41</v>
      </c>
      <c r="K75" s="59" t="s">
        <v>42</v>
      </c>
      <c r="L75" s="59" t="s">
        <v>125</v>
      </c>
      <c r="M75" s="59" t="s">
        <v>43</v>
      </c>
      <c r="N75" s="59" t="str">
        <f>VLOOKUP(A75,'[1]Carteira de Novembro'!A$2:C$203,2,FALSE)</f>
        <v>-7.3672086</v>
      </c>
      <c r="O75" s="59" t="str">
        <f>VLOOKUP(A75,'[1]Carteira de Novembro'!A$2:C$203,3,FALSE)</f>
        <v>-37.4787884</v>
      </c>
      <c r="P75" s="164">
        <v>4790</v>
      </c>
      <c r="Q75" s="59">
        <v>3</v>
      </c>
      <c r="R75" s="59">
        <v>0</v>
      </c>
      <c r="S75" s="59">
        <v>0.08</v>
      </c>
      <c r="T75" s="169">
        <v>43777</v>
      </c>
      <c r="U75" s="169">
        <f t="shared" si="1"/>
        <v>43781</v>
      </c>
      <c r="V75" s="170">
        <v>43784</v>
      </c>
      <c r="W75" s="170">
        <v>43785</v>
      </c>
      <c r="X75" s="173">
        <v>43777</v>
      </c>
      <c r="Y75" s="170">
        <v>43784</v>
      </c>
      <c r="Z75" s="166" t="s">
        <v>44</v>
      </c>
      <c r="AA75" s="166" t="s">
        <v>52</v>
      </c>
      <c r="AB75" s="166"/>
      <c r="AC75" s="166"/>
      <c r="AD75" s="166"/>
      <c r="AE75" s="166"/>
      <c r="AF75" s="166"/>
      <c r="AG75" s="166"/>
      <c r="AH75" s="166"/>
      <c r="AI75" s="166"/>
      <c r="AJ75" s="166"/>
      <c r="AK75" s="166"/>
    </row>
    <row r="76" spans="1:37">
      <c r="A76" s="60">
        <v>327737</v>
      </c>
      <c r="B76" s="157"/>
      <c r="C76" s="158"/>
      <c r="D76" s="159" t="s">
        <v>153</v>
      </c>
      <c r="E76" s="60" t="e">
        <f>VLOOKUP(A76,Plan3!$A$2:$B$4859,2,FALSE)</f>
        <v>#N/A</v>
      </c>
      <c r="F76" s="162">
        <v>9100977155</v>
      </c>
      <c r="G76" s="60" t="s">
        <v>179</v>
      </c>
      <c r="H76" s="60" t="s">
        <v>47</v>
      </c>
      <c r="I76" s="60" t="s">
        <v>40</v>
      </c>
      <c r="J76" s="60" t="s">
        <v>41</v>
      </c>
      <c r="K76" s="59" t="s">
        <v>48</v>
      </c>
      <c r="L76" s="59" t="s">
        <v>84</v>
      </c>
      <c r="M76" s="59" t="s">
        <v>59</v>
      </c>
      <c r="N76" s="59" t="str">
        <f>VLOOKUP(A76,Plan2!$A$1:$F$92,5,FALSE)</f>
        <v>-9.1625817</v>
      </c>
      <c r="O76" s="59" t="str">
        <f>VLOOKUP(A76,Plan2!$A$1:$F$92,6,FALSE)</f>
        <v>-38.2483554</v>
      </c>
      <c r="P76" s="164">
        <v>6342</v>
      </c>
      <c r="Q76" s="59">
        <v>4</v>
      </c>
      <c r="R76" s="59">
        <v>0</v>
      </c>
      <c r="S76" s="59">
        <v>0.16</v>
      </c>
      <c r="T76" s="169">
        <v>43777</v>
      </c>
      <c r="U76" s="169">
        <f t="shared" si="1"/>
        <v>43781</v>
      </c>
      <c r="V76" s="170">
        <v>43784</v>
      </c>
      <c r="W76" s="170">
        <v>43785</v>
      </c>
      <c r="X76" s="173">
        <v>43777</v>
      </c>
      <c r="Y76" s="170">
        <v>43784</v>
      </c>
      <c r="Z76" s="166" t="s">
        <v>44</v>
      </c>
      <c r="AA76" s="166" t="s">
        <v>52</v>
      </c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</row>
    <row r="77" spans="1:37">
      <c r="A77" s="60">
        <v>327767</v>
      </c>
      <c r="B77" s="157"/>
      <c r="C77" s="158"/>
      <c r="D77" s="159" t="s">
        <v>64</v>
      </c>
      <c r="E77" s="60" t="e">
        <f>VLOOKUP(A77,Plan3!$A$2:$B$4859,2,FALSE)</f>
        <v>#N/A</v>
      </c>
      <c r="F77" s="162">
        <v>9100977644</v>
      </c>
      <c r="G77" s="60" t="s">
        <v>180</v>
      </c>
      <c r="H77" s="60" t="s">
        <v>39</v>
      </c>
      <c r="I77" s="60" t="s">
        <v>40</v>
      </c>
      <c r="J77" s="60" t="s">
        <v>41</v>
      </c>
      <c r="K77" s="59" t="s">
        <v>42</v>
      </c>
      <c r="L77" s="59" t="s">
        <v>66</v>
      </c>
      <c r="M77" s="59" t="s">
        <v>59</v>
      </c>
      <c r="N77" s="59" t="str">
        <f>VLOOKUP(A77,Plan2!$A$1:$F$92,5,FALSE)</f>
        <v>-8.9516407</v>
      </c>
      <c r="O77" s="59" t="str">
        <f>VLOOKUP(A77,Plan2!$A$1:$F$92,6,FALSE)</f>
        <v>-38.2158005</v>
      </c>
      <c r="P77" s="165">
        <v>4670</v>
      </c>
      <c r="Q77" s="59">
        <v>2</v>
      </c>
      <c r="R77" s="59">
        <v>0</v>
      </c>
      <c r="S77" s="59">
        <v>0.16</v>
      </c>
      <c r="T77" s="169">
        <v>43777</v>
      </c>
      <c r="U77" s="169">
        <f t="shared" si="1"/>
        <v>43781</v>
      </c>
      <c r="V77" s="170">
        <v>43784</v>
      </c>
      <c r="W77" s="170">
        <v>43785</v>
      </c>
      <c r="X77" s="173">
        <v>43777</v>
      </c>
      <c r="Y77" s="170">
        <v>43784</v>
      </c>
      <c r="Z77" s="166" t="s">
        <v>44</v>
      </c>
      <c r="AA77" s="166" t="s">
        <v>52</v>
      </c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</row>
    <row r="78" spans="1:37">
      <c r="A78" s="60">
        <v>327769</v>
      </c>
      <c r="B78" s="157"/>
      <c r="C78" s="158"/>
      <c r="D78" s="159" t="s">
        <v>153</v>
      </c>
      <c r="E78" s="60" t="e">
        <f>VLOOKUP(A78,Plan3!$A$2:$B$4859,2,FALSE)</f>
        <v>#N/A</v>
      </c>
      <c r="F78" s="162">
        <v>9100970179</v>
      </c>
      <c r="G78" s="60" t="s">
        <v>181</v>
      </c>
      <c r="H78" s="60" t="s">
        <v>47</v>
      </c>
      <c r="I78" s="60" t="s">
        <v>40</v>
      </c>
      <c r="J78" s="60" t="s">
        <v>41</v>
      </c>
      <c r="K78" s="59" t="s">
        <v>48</v>
      </c>
      <c r="L78" s="59" t="s">
        <v>141</v>
      </c>
      <c r="M78" s="59" t="s">
        <v>59</v>
      </c>
      <c r="N78" s="59" t="str">
        <f>VLOOKUP(A78,'[1]Carteira de Novembro'!A$2:C$203,2,FALSE)</f>
        <v>-9.078476</v>
      </c>
      <c r="O78" s="59" t="str">
        <f>VLOOKUP(A78,'[1]Carteira de Novembro'!A$2:C$203,3,FALSE)</f>
        <v>-38.172726</v>
      </c>
      <c r="P78" s="165">
        <v>7525</v>
      </c>
      <c r="Q78" s="59">
        <v>3</v>
      </c>
      <c r="R78" s="59">
        <v>0</v>
      </c>
      <c r="S78" s="59">
        <v>0.16</v>
      </c>
      <c r="T78" s="169">
        <v>43777</v>
      </c>
      <c r="U78" s="169">
        <f t="shared" si="1"/>
        <v>43781</v>
      </c>
      <c r="V78" s="170">
        <v>43784</v>
      </c>
      <c r="W78" s="170">
        <v>43785</v>
      </c>
      <c r="X78" s="173">
        <v>43777</v>
      </c>
      <c r="Y78" s="170">
        <v>43784</v>
      </c>
      <c r="Z78" s="166" t="s">
        <v>44</v>
      </c>
      <c r="AA78" s="166" t="s">
        <v>45</v>
      </c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</row>
    <row r="79" spans="1:37">
      <c r="A79" s="60">
        <v>327779</v>
      </c>
      <c r="B79" s="157"/>
      <c r="C79" s="158"/>
      <c r="D79" s="159" t="s">
        <v>37</v>
      </c>
      <c r="E79" s="60" t="e">
        <f>VLOOKUP(A79,Plan3!$A$2:$B$4859,2,FALSE)</f>
        <v>#N/A</v>
      </c>
      <c r="F79" s="162">
        <v>9100978641</v>
      </c>
      <c r="G79" s="60" t="s">
        <v>182</v>
      </c>
      <c r="H79" s="60" t="s">
        <v>47</v>
      </c>
      <c r="I79" s="60" t="s">
        <v>40</v>
      </c>
      <c r="J79" s="60" t="s">
        <v>41</v>
      </c>
      <c r="K79" s="59" t="s">
        <v>48</v>
      </c>
      <c r="L79" s="59" t="s">
        <v>43</v>
      </c>
      <c r="M79" s="59" t="s">
        <v>43</v>
      </c>
      <c r="N79" s="59" t="str">
        <f>VLOOKUP(A79,'[1]Carteira de Novembro'!A$2:C$203,2,FALSE)</f>
        <v>-7.9475841</v>
      </c>
      <c r="O79" s="59" t="str">
        <f>VLOOKUP(A79,'[1]Carteira de Novembro'!A$2:C$203,3,FALSE)</f>
        <v>-38.2018791</v>
      </c>
      <c r="P79" s="165">
        <v>4498</v>
      </c>
      <c r="Q79" s="59">
        <v>3</v>
      </c>
      <c r="R79" s="59">
        <v>0</v>
      </c>
      <c r="S79" s="59">
        <v>0.11</v>
      </c>
      <c r="T79" s="169">
        <v>43777</v>
      </c>
      <c r="U79" s="169">
        <f t="shared" si="1"/>
        <v>43781</v>
      </c>
      <c r="V79" s="170">
        <v>43784</v>
      </c>
      <c r="W79" s="170">
        <v>43785</v>
      </c>
      <c r="X79" s="173">
        <v>43777</v>
      </c>
      <c r="Y79" s="170">
        <v>43784</v>
      </c>
      <c r="Z79" s="166" t="s">
        <v>44</v>
      </c>
      <c r="AA79" s="166" t="s">
        <v>52</v>
      </c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</row>
    <row r="80" spans="1:37">
      <c r="A80" s="60">
        <v>327817</v>
      </c>
      <c r="B80" s="157"/>
      <c r="C80" s="158"/>
      <c r="D80" s="159" t="s">
        <v>64</v>
      </c>
      <c r="E80" s="60" t="e">
        <f>VLOOKUP(A80,Plan3!$A$2:$B$4859,2,FALSE)</f>
        <v>#N/A</v>
      </c>
      <c r="F80" s="162">
        <v>9100962641</v>
      </c>
      <c r="G80" s="60" t="s">
        <v>183</v>
      </c>
      <c r="H80" s="60" t="s">
        <v>47</v>
      </c>
      <c r="I80" s="60" t="s">
        <v>40</v>
      </c>
      <c r="J80" s="60" t="s">
        <v>41</v>
      </c>
      <c r="K80" s="59" t="s">
        <v>48</v>
      </c>
      <c r="L80" s="59" t="s">
        <v>66</v>
      </c>
      <c r="M80" s="59" t="s">
        <v>59</v>
      </c>
      <c r="N80" s="59" t="str">
        <f>VLOOKUP(A80,Plan2!$A$1:$F$92,5,FALSE)</f>
        <v>-8.8785667</v>
      </c>
      <c r="O80" s="59" t="str">
        <f>VLOOKUP(A80,Plan2!$A$1:$F$92,6,FALSE)</f>
        <v>-38.3967147</v>
      </c>
      <c r="P80" s="165">
        <v>459</v>
      </c>
      <c r="Q80" s="59">
        <v>0</v>
      </c>
      <c r="R80" s="59">
        <v>0</v>
      </c>
      <c r="S80" s="59">
        <v>0.04</v>
      </c>
      <c r="T80" s="169">
        <v>43777</v>
      </c>
      <c r="U80" s="169">
        <f t="shared" si="1"/>
        <v>43781</v>
      </c>
      <c r="V80" s="170">
        <v>43784</v>
      </c>
      <c r="W80" s="170">
        <v>43785</v>
      </c>
      <c r="X80" s="173">
        <v>43777</v>
      </c>
      <c r="Y80" s="170">
        <v>43784</v>
      </c>
      <c r="Z80" s="166" t="s">
        <v>44</v>
      </c>
      <c r="AA80" s="166" t="s">
        <v>52</v>
      </c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</row>
    <row r="81" spans="1:37">
      <c r="A81" s="60">
        <v>327886</v>
      </c>
      <c r="B81" s="157"/>
      <c r="C81" s="158"/>
      <c r="D81" s="159" t="s">
        <v>80</v>
      </c>
      <c r="E81" s="60" t="e">
        <f>VLOOKUP(A81,Plan3!$A$2:$B$4859,2,FALSE)</f>
        <v>#N/A</v>
      </c>
      <c r="F81" s="162">
        <v>9100974152</v>
      </c>
      <c r="G81" s="60" t="s">
        <v>184</v>
      </c>
      <c r="H81" s="60" t="s">
        <v>47</v>
      </c>
      <c r="I81" s="60" t="s">
        <v>40</v>
      </c>
      <c r="J81" s="60" t="s">
        <v>41</v>
      </c>
      <c r="K81" s="59" t="s">
        <v>48</v>
      </c>
      <c r="L81" s="59" t="s">
        <v>185</v>
      </c>
      <c r="M81" s="59" t="s">
        <v>43</v>
      </c>
      <c r="N81" s="59" t="str">
        <f>VLOOKUP(A81,'[1]Carteira de Novembro'!A$2:C$203,2,FALSE)</f>
        <v>-8.0379381</v>
      </c>
      <c r="O81" s="59" t="str">
        <f>VLOOKUP(A81,'[1]Carteira de Novembro'!A$2:C$203,3,FALSE)</f>
        <v>-38.6543553</v>
      </c>
      <c r="P81" s="164">
        <v>4891</v>
      </c>
      <c r="Q81" s="59">
        <v>3</v>
      </c>
      <c r="R81" s="59">
        <v>0</v>
      </c>
      <c r="S81" s="59">
        <v>0.17</v>
      </c>
      <c r="T81" s="169">
        <v>43777</v>
      </c>
      <c r="U81" s="169">
        <f t="shared" si="1"/>
        <v>43781</v>
      </c>
      <c r="V81" s="170">
        <v>43784</v>
      </c>
      <c r="W81" s="172">
        <v>43785</v>
      </c>
      <c r="X81" s="173">
        <v>43777</v>
      </c>
      <c r="Y81" s="170">
        <v>43784</v>
      </c>
      <c r="Z81" s="166" t="s">
        <v>44</v>
      </c>
      <c r="AA81" s="59" t="s">
        <v>52</v>
      </c>
      <c r="AB81" s="59"/>
      <c r="AC81" s="59"/>
      <c r="AD81" s="59"/>
      <c r="AE81" s="59"/>
      <c r="AF81" s="59"/>
      <c r="AG81" s="59"/>
      <c r="AH81" s="59"/>
      <c r="AI81" s="59"/>
      <c r="AJ81" s="59"/>
      <c r="AK81" s="59"/>
    </row>
    <row r="82" spans="1:37">
      <c r="A82" s="60">
        <v>327897</v>
      </c>
      <c r="B82" s="157"/>
      <c r="C82" s="158"/>
      <c r="D82" s="159" t="s">
        <v>49</v>
      </c>
      <c r="E82" s="60" t="e">
        <f>VLOOKUP(A82,Plan3!$A$2:$B$4859,2,FALSE)</f>
        <v>#N/A</v>
      </c>
      <c r="F82" s="162">
        <v>9100963168</v>
      </c>
      <c r="G82" s="60" t="s">
        <v>186</v>
      </c>
      <c r="H82" s="60" t="s">
        <v>47</v>
      </c>
      <c r="I82" s="60" t="s">
        <v>40</v>
      </c>
      <c r="J82" s="60" t="s">
        <v>41</v>
      </c>
      <c r="K82" s="59" t="s">
        <v>48</v>
      </c>
      <c r="L82" s="59" t="s">
        <v>51</v>
      </c>
      <c r="M82" s="59" t="s">
        <v>43</v>
      </c>
      <c r="N82" s="59" t="str">
        <f>VLOOKUP(A82,Plan2!$A$1:$F$92,5,FALSE)</f>
        <v>-8.1381687</v>
      </c>
      <c r="O82" s="59" t="str">
        <f>VLOOKUP(A82,Plan2!$A$1:$F$92,6,FALSE)</f>
        <v>-37.726724</v>
      </c>
      <c r="P82" s="165">
        <v>4728</v>
      </c>
      <c r="Q82" s="59">
        <v>3</v>
      </c>
      <c r="R82" s="59">
        <v>0</v>
      </c>
      <c r="S82" s="59">
        <v>0.08</v>
      </c>
      <c r="T82" s="169">
        <v>43777</v>
      </c>
      <c r="U82" s="169">
        <f t="shared" si="1"/>
        <v>43781</v>
      </c>
      <c r="V82" s="170">
        <v>43784</v>
      </c>
      <c r="W82" s="172">
        <v>43785</v>
      </c>
      <c r="X82" s="173">
        <v>43777</v>
      </c>
      <c r="Y82" s="170">
        <v>43784</v>
      </c>
      <c r="Z82" s="166" t="s">
        <v>44</v>
      </c>
      <c r="AA82" s="59" t="s">
        <v>52</v>
      </c>
      <c r="AB82" s="59"/>
      <c r="AC82" s="59"/>
      <c r="AD82" s="59"/>
      <c r="AE82" s="59"/>
      <c r="AF82" s="59"/>
      <c r="AG82" s="59"/>
      <c r="AH82" s="59"/>
      <c r="AI82" s="59"/>
      <c r="AJ82" s="59"/>
      <c r="AK82" s="59"/>
    </row>
    <row r="83" spans="1:37">
      <c r="A83" s="60">
        <v>327899</v>
      </c>
      <c r="B83" s="157"/>
      <c r="C83" s="158"/>
      <c r="D83" s="159" t="s">
        <v>80</v>
      </c>
      <c r="E83" s="60" t="e">
        <f>VLOOKUP(A83,Plan3!$A$2:$B$4859,2,FALSE)</f>
        <v>#N/A</v>
      </c>
      <c r="F83" s="162">
        <v>9100977646</v>
      </c>
      <c r="G83" s="60" t="s">
        <v>187</v>
      </c>
      <c r="H83" s="60" t="s">
        <v>39</v>
      </c>
      <c r="I83" s="60" t="s">
        <v>40</v>
      </c>
      <c r="J83" s="60" t="s">
        <v>41</v>
      </c>
      <c r="K83" s="59" t="s">
        <v>48</v>
      </c>
      <c r="L83" s="59" t="s">
        <v>82</v>
      </c>
      <c r="M83" s="59" t="s">
        <v>59</v>
      </c>
      <c r="N83" s="59" t="str">
        <f>VLOOKUP(A83,Plan2!$A$1:$F$92,5,FALSE)</f>
        <v>-8.277541</v>
      </c>
      <c r="O83" s="59" t="str">
        <f>VLOOKUP(A83,Plan2!$A$1:$F$92,6,FALSE)</f>
        <v>-38.8300677</v>
      </c>
      <c r="P83" s="165">
        <v>8370</v>
      </c>
      <c r="Q83" s="59">
        <v>6</v>
      </c>
      <c r="R83" s="59">
        <v>0</v>
      </c>
      <c r="S83" s="59">
        <v>0.18</v>
      </c>
      <c r="T83" s="169">
        <v>43777</v>
      </c>
      <c r="U83" s="169">
        <f t="shared" si="1"/>
        <v>43781</v>
      </c>
      <c r="V83" s="170">
        <v>43784</v>
      </c>
      <c r="W83" s="170">
        <v>43785</v>
      </c>
      <c r="X83" s="173">
        <v>43777</v>
      </c>
      <c r="Y83" s="170">
        <v>43784</v>
      </c>
      <c r="Z83" s="166" t="s">
        <v>44</v>
      </c>
      <c r="AA83" s="166" t="s">
        <v>52</v>
      </c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</row>
    <row r="84" spans="1:37">
      <c r="A84" s="60">
        <v>327961</v>
      </c>
      <c r="B84" s="157"/>
      <c r="C84" s="158"/>
      <c r="D84" s="159" t="s">
        <v>61</v>
      </c>
      <c r="E84" s="60" t="e">
        <f>VLOOKUP(A84,Plan3!$A$2:$B$4859,2,FALSE)</f>
        <v>#N/A</v>
      </c>
      <c r="F84" s="162">
        <v>9100974153</v>
      </c>
      <c r="G84" s="60" t="s">
        <v>188</v>
      </c>
      <c r="H84" s="60" t="s">
        <v>47</v>
      </c>
      <c r="I84" s="60" t="s">
        <v>40</v>
      </c>
      <c r="J84" s="60" t="s">
        <v>41</v>
      </c>
      <c r="K84" s="59" t="s">
        <v>48</v>
      </c>
      <c r="L84" s="59" t="s">
        <v>63</v>
      </c>
      <c r="M84" s="59" t="s">
        <v>59</v>
      </c>
      <c r="N84" s="59" t="str">
        <f>VLOOKUP(A84,Plan2!$A$1:$F$92,5,FALSE)</f>
        <v>-8.4993944</v>
      </c>
      <c r="O84" s="59" t="str">
        <f>VLOOKUP(A84,Plan2!$A$1:$F$92,6,FALSE)</f>
        <v>-38.5176943</v>
      </c>
      <c r="P84" s="164">
        <v>4269</v>
      </c>
      <c r="Q84" s="59">
        <v>2</v>
      </c>
      <c r="R84" s="59">
        <v>0</v>
      </c>
      <c r="S84" s="59">
        <v>0.04</v>
      </c>
      <c r="T84" s="169">
        <v>43777</v>
      </c>
      <c r="U84" s="169">
        <f t="shared" si="1"/>
        <v>43781</v>
      </c>
      <c r="V84" s="170">
        <v>43784</v>
      </c>
      <c r="W84" s="170">
        <v>43785</v>
      </c>
      <c r="X84" s="173">
        <v>43777</v>
      </c>
      <c r="Y84" s="170">
        <v>43784</v>
      </c>
      <c r="Z84" s="166" t="s">
        <v>44</v>
      </c>
      <c r="AA84" s="59" t="s">
        <v>52</v>
      </c>
      <c r="AB84" s="59"/>
      <c r="AC84" s="59"/>
      <c r="AD84" s="59"/>
      <c r="AE84" s="59"/>
      <c r="AF84" s="59"/>
      <c r="AG84" s="59"/>
      <c r="AH84" s="59"/>
      <c r="AI84" s="59"/>
      <c r="AJ84" s="59"/>
      <c r="AK84" s="59"/>
    </row>
    <row r="85" spans="1:37">
      <c r="A85" s="60">
        <v>327971</v>
      </c>
      <c r="B85" s="157"/>
      <c r="C85" s="158"/>
      <c r="D85" s="159" t="s">
        <v>64</v>
      </c>
      <c r="E85" s="60" t="e">
        <f>VLOOKUP(A85,Plan3!$A$2:$B$4859,2,FALSE)</f>
        <v>#N/A</v>
      </c>
      <c r="F85" s="162">
        <v>9100964259</v>
      </c>
      <c r="G85" s="60" t="s">
        <v>189</v>
      </c>
      <c r="H85" s="60" t="s">
        <v>39</v>
      </c>
      <c r="I85" s="60" t="s">
        <v>40</v>
      </c>
      <c r="J85" s="60" t="s">
        <v>41</v>
      </c>
      <c r="K85" s="59" t="s">
        <v>42</v>
      </c>
      <c r="L85" s="59" t="s">
        <v>66</v>
      </c>
      <c r="M85" s="59" t="s">
        <v>59</v>
      </c>
      <c r="N85" s="59" t="str">
        <f>VLOOKUP(A85,Plan2!$A$1:$F$92,5,FALSE)</f>
        <v>-8.9657086</v>
      </c>
      <c r="O85" s="59" t="str">
        <f>VLOOKUP(A85,Plan2!$A$1:$F$92,6,FALSE)</f>
        <v>-38.2104174</v>
      </c>
      <c r="P85" s="165">
        <v>2985</v>
      </c>
      <c r="Q85" s="59">
        <v>2</v>
      </c>
      <c r="R85" s="59">
        <v>0</v>
      </c>
      <c r="S85" s="59">
        <v>0.05</v>
      </c>
      <c r="T85" s="169">
        <v>43777</v>
      </c>
      <c r="U85" s="169">
        <f t="shared" si="1"/>
        <v>43781</v>
      </c>
      <c r="V85" s="170">
        <v>43784</v>
      </c>
      <c r="W85" s="170">
        <v>43785</v>
      </c>
      <c r="X85" s="173">
        <v>43777</v>
      </c>
      <c r="Y85" s="170">
        <v>43784</v>
      </c>
      <c r="Z85" s="166" t="s">
        <v>44</v>
      </c>
      <c r="AA85" s="59" t="s">
        <v>52</v>
      </c>
      <c r="AB85" s="59"/>
      <c r="AC85" s="59"/>
      <c r="AD85" s="59"/>
      <c r="AE85" s="59"/>
      <c r="AF85" s="59"/>
      <c r="AG85" s="59"/>
      <c r="AH85" s="59"/>
      <c r="AI85" s="59"/>
      <c r="AJ85" s="59"/>
      <c r="AK85" s="59"/>
    </row>
    <row r="86" spans="1:37">
      <c r="A86" s="60">
        <v>327972</v>
      </c>
      <c r="B86" s="157"/>
      <c r="C86" s="158"/>
      <c r="D86" s="159" t="s">
        <v>153</v>
      </c>
      <c r="E86" s="60" t="e">
        <f>VLOOKUP(A86,Plan3!$A$2:$B$4859,2,FALSE)</f>
        <v>#N/A</v>
      </c>
      <c r="F86" s="162">
        <v>9100976155</v>
      </c>
      <c r="G86" s="60" t="s">
        <v>190</v>
      </c>
      <c r="H86" s="60" t="s">
        <v>47</v>
      </c>
      <c r="I86" s="60" t="s">
        <v>40</v>
      </c>
      <c r="J86" s="60" t="s">
        <v>41</v>
      </c>
      <c r="K86" s="59" t="s">
        <v>42</v>
      </c>
      <c r="L86" s="59" t="s">
        <v>84</v>
      </c>
      <c r="M86" s="59" t="s">
        <v>59</v>
      </c>
      <c r="N86" s="59" t="str">
        <f>VLOOKUP(A86,Plan2!$A$1:$F$92,5,FALSE)</f>
        <v>-9.164956</v>
      </c>
      <c r="O86" s="59" t="str">
        <f>VLOOKUP(A86,Plan2!$A$1:$F$92,6,FALSE)</f>
        <v>-38.2878996</v>
      </c>
      <c r="P86" s="165">
        <v>5559</v>
      </c>
      <c r="Q86" s="59">
        <v>3</v>
      </c>
      <c r="R86" s="59">
        <v>0</v>
      </c>
      <c r="S86" s="59">
        <v>0.2</v>
      </c>
      <c r="T86" s="169">
        <v>43777</v>
      </c>
      <c r="U86" s="169">
        <f t="shared" si="1"/>
        <v>43781</v>
      </c>
      <c r="V86" s="170">
        <v>43784</v>
      </c>
      <c r="W86" s="170">
        <v>43785</v>
      </c>
      <c r="X86" s="173">
        <v>43777</v>
      </c>
      <c r="Y86" s="170">
        <v>43784</v>
      </c>
      <c r="Z86" s="166" t="s">
        <v>44</v>
      </c>
      <c r="AA86" s="59" t="s">
        <v>52</v>
      </c>
      <c r="AB86" s="59"/>
      <c r="AC86" s="59"/>
      <c r="AD86" s="59"/>
      <c r="AE86" s="59"/>
      <c r="AF86" s="59"/>
      <c r="AG86" s="59"/>
      <c r="AH86" s="59"/>
      <c r="AI86" s="59"/>
      <c r="AJ86" s="59"/>
      <c r="AK86" s="59"/>
    </row>
    <row r="87" spans="1:37">
      <c r="A87" s="60">
        <v>327974</v>
      </c>
      <c r="B87" s="157"/>
      <c r="C87" s="158"/>
      <c r="D87" s="159" t="s">
        <v>37</v>
      </c>
      <c r="E87" s="60" t="e">
        <f>VLOOKUP(A87,Plan3!$A$2:$B$4859,2,FALSE)</f>
        <v>#N/A</v>
      </c>
      <c r="F87" s="162">
        <v>9100967149</v>
      </c>
      <c r="G87" s="60" t="s">
        <v>191</v>
      </c>
      <c r="H87" s="60" t="s">
        <v>47</v>
      </c>
      <c r="I87" s="60" t="s">
        <v>40</v>
      </c>
      <c r="J87" s="60" t="s">
        <v>41</v>
      </c>
      <c r="K87" s="59" t="s">
        <v>48</v>
      </c>
      <c r="L87" s="59" t="s">
        <v>43</v>
      </c>
      <c r="M87" s="59" t="s">
        <v>43</v>
      </c>
      <c r="N87" s="59" t="str">
        <f>VLOOKUP(A87,'[1]Carteira de Novembro'!A$2:C$203,2,FALSE)</f>
        <v>-7.9969017</v>
      </c>
      <c r="O87" s="59" t="str">
        <f>VLOOKUP(A87,'[1]Carteira de Novembro'!A$2:C$203,3,FALSE)</f>
        <v>-38.35029</v>
      </c>
      <c r="P87" s="165">
        <v>1620</v>
      </c>
      <c r="Q87" s="59">
        <v>1</v>
      </c>
      <c r="R87" s="59">
        <v>0</v>
      </c>
      <c r="S87" s="59">
        <v>0.04</v>
      </c>
      <c r="T87" s="169">
        <v>43777</v>
      </c>
      <c r="U87" s="169">
        <f t="shared" si="1"/>
        <v>43781</v>
      </c>
      <c r="V87" s="170">
        <v>43784</v>
      </c>
      <c r="W87" s="170">
        <v>43785</v>
      </c>
      <c r="X87" s="173">
        <v>43777</v>
      </c>
      <c r="Y87" s="170">
        <v>43784</v>
      </c>
      <c r="Z87" s="166" t="s">
        <v>44</v>
      </c>
      <c r="AA87" s="59" t="s">
        <v>52</v>
      </c>
      <c r="AB87" s="59"/>
      <c r="AC87" s="59"/>
      <c r="AD87" s="59"/>
      <c r="AE87" s="59"/>
      <c r="AF87" s="59"/>
      <c r="AG87" s="59"/>
      <c r="AH87" s="59"/>
      <c r="AI87" s="59"/>
      <c r="AJ87" s="59"/>
      <c r="AK87" s="59"/>
    </row>
    <row r="88" spans="1:37">
      <c r="A88" s="60">
        <v>327976</v>
      </c>
      <c r="B88" s="157"/>
      <c r="C88" s="158"/>
      <c r="D88" s="159" t="s">
        <v>91</v>
      </c>
      <c r="E88" s="60" t="e">
        <f>VLOOKUP(A88,Plan3!$A$2:$B$4859,2,FALSE)</f>
        <v>#N/A</v>
      </c>
      <c r="F88" s="162">
        <v>9100970184</v>
      </c>
      <c r="G88" s="60" t="s">
        <v>192</v>
      </c>
      <c r="H88" s="60" t="s">
        <v>47</v>
      </c>
      <c r="I88" s="60" t="s">
        <v>40</v>
      </c>
      <c r="J88" s="60" t="s">
        <v>41</v>
      </c>
      <c r="K88" s="59" t="s">
        <v>48</v>
      </c>
      <c r="L88" s="59" t="s">
        <v>134</v>
      </c>
      <c r="M88" s="59" t="s">
        <v>43</v>
      </c>
      <c r="N88" s="59" t="str">
        <f>VLOOKUP(A88,'[1]Carteira de Novembro'!A$2:C$203,2,FALSE)</f>
        <v>-7.6970273</v>
      </c>
      <c r="O88" s="59" t="str">
        <f>VLOOKUP(A88,'[1]Carteira de Novembro'!A$2:C$203,3,FALSE)</f>
        <v>-37.8530506</v>
      </c>
      <c r="P88" s="165">
        <v>1193</v>
      </c>
      <c r="Q88" s="59">
        <v>1</v>
      </c>
      <c r="R88" s="59">
        <v>0</v>
      </c>
      <c r="S88" s="59">
        <v>0.04</v>
      </c>
      <c r="T88" s="169">
        <v>43777</v>
      </c>
      <c r="U88" s="169">
        <f t="shared" si="1"/>
        <v>43781</v>
      </c>
      <c r="V88" s="170">
        <v>43784</v>
      </c>
      <c r="W88" s="170">
        <v>43785</v>
      </c>
      <c r="X88" s="173">
        <v>43777</v>
      </c>
      <c r="Y88" s="170">
        <v>43784</v>
      </c>
      <c r="Z88" s="166" t="s">
        <v>44</v>
      </c>
      <c r="AA88" s="59" t="s">
        <v>52</v>
      </c>
      <c r="AB88" s="59"/>
      <c r="AC88" s="59"/>
      <c r="AD88" s="59"/>
      <c r="AE88" s="59"/>
      <c r="AF88" s="59"/>
      <c r="AG88" s="59"/>
      <c r="AH88" s="59"/>
      <c r="AI88" s="59"/>
      <c r="AJ88" s="59"/>
      <c r="AK88" s="59"/>
    </row>
    <row r="89" spans="1:37">
      <c r="A89" s="60">
        <v>328303</v>
      </c>
      <c r="B89" s="157"/>
      <c r="C89" s="158"/>
      <c r="D89" s="159" t="s">
        <v>146</v>
      </c>
      <c r="E89" s="60" t="e">
        <f>VLOOKUP(A89,Plan3!$A$2:$B$4859,2,FALSE)</f>
        <v>#N/A</v>
      </c>
      <c r="F89" s="162">
        <v>9100985140</v>
      </c>
      <c r="G89" s="60" t="s">
        <v>193</v>
      </c>
      <c r="H89" s="60" t="s">
        <v>47</v>
      </c>
      <c r="I89" s="60" t="s">
        <v>40</v>
      </c>
      <c r="J89" s="60" t="s">
        <v>41</v>
      </c>
      <c r="K89" s="59" t="s">
        <v>48</v>
      </c>
      <c r="L89" s="59" t="s">
        <v>194</v>
      </c>
      <c r="M89" s="59" t="s">
        <v>43</v>
      </c>
      <c r="N89" s="59" t="str">
        <f>VLOOKUP(A89,Plan2!$A$1:$F$92,5,FALSE)</f>
        <v>-7.8325563</v>
      </c>
      <c r="O89" s="59" t="str">
        <f>VLOOKUP(A89,Plan2!$A$1:$F$92,6,FALSE)</f>
        <v>-37.5621721</v>
      </c>
      <c r="P89" s="165">
        <v>2543</v>
      </c>
      <c r="Q89" s="59">
        <v>1</v>
      </c>
      <c r="R89" s="59">
        <v>0</v>
      </c>
      <c r="S89" s="59">
        <v>0.06</v>
      </c>
      <c r="T89" s="169">
        <v>43784</v>
      </c>
      <c r="U89" s="169">
        <f t="shared" si="1"/>
        <v>43788</v>
      </c>
      <c r="V89" s="170">
        <v>43791</v>
      </c>
      <c r="W89" s="170">
        <v>43797</v>
      </c>
      <c r="X89" s="174">
        <v>43784</v>
      </c>
      <c r="Y89" s="170">
        <v>43791</v>
      </c>
      <c r="Z89" s="166" t="s">
        <v>44</v>
      </c>
      <c r="AA89" s="166" t="s">
        <v>52</v>
      </c>
      <c r="AB89" s="166"/>
      <c r="AC89" s="166"/>
      <c r="AD89" s="166"/>
      <c r="AE89" s="166"/>
      <c r="AF89" s="166"/>
      <c r="AG89" s="166"/>
      <c r="AH89" s="166"/>
      <c r="AI89" s="166"/>
      <c r="AJ89" s="166"/>
      <c r="AK89" s="166"/>
    </row>
    <row r="90" spans="1:37">
      <c r="A90" s="60">
        <v>328305</v>
      </c>
      <c r="B90" s="157"/>
      <c r="C90" s="158"/>
      <c r="D90" s="159" t="s">
        <v>37</v>
      </c>
      <c r="E90" s="60" t="e">
        <f>VLOOKUP(A90,Plan3!$A$2:$B$4859,2,FALSE)</f>
        <v>#N/A</v>
      </c>
      <c r="F90" s="162">
        <v>9100994642</v>
      </c>
      <c r="G90" s="60" t="s">
        <v>195</v>
      </c>
      <c r="H90" s="60" t="s">
        <v>39</v>
      </c>
      <c r="I90" s="60" t="s">
        <v>40</v>
      </c>
      <c r="J90" s="60" t="s">
        <v>41</v>
      </c>
      <c r="K90" s="59" t="s">
        <v>42</v>
      </c>
      <c r="L90" s="59" t="s">
        <v>196</v>
      </c>
      <c r="M90" s="59" t="s">
        <v>43</v>
      </c>
      <c r="N90" s="59" t="str">
        <f>VLOOKUP(A90,'[1]Carteira de Novembro'!A$2:C$203,2,FALSE)</f>
        <v>-7.8216507</v>
      </c>
      <c r="O90" s="59" t="str">
        <f>VLOOKUP(A90,'[1]Carteira de Novembro'!A$2:C$203,3,FALSE)</f>
        <v>-38.1552268</v>
      </c>
      <c r="P90" s="165">
        <v>7501</v>
      </c>
      <c r="Q90" s="180">
        <v>3</v>
      </c>
      <c r="R90" s="59">
        <v>0</v>
      </c>
      <c r="S90" s="59">
        <v>0.07</v>
      </c>
      <c r="T90" s="169">
        <v>43784</v>
      </c>
      <c r="U90" s="169">
        <f t="shared" si="1"/>
        <v>43788</v>
      </c>
      <c r="V90" s="170">
        <v>43791</v>
      </c>
      <c r="W90" s="170">
        <v>43797</v>
      </c>
      <c r="X90" s="170">
        <v>43784</v>
      </c>
      <c r="Y90" s="172">
        <v>43791</v>
      </c>
      <c r="Z90" s="59" t="s">
        <v>44</v>
      </c>
      <c r="AA90" s="59" t="s">
        <v>52</v>
      </c>
      <c r="AB90" s="59"/>
      <c r="AC90" s="59"/>
      <c r="AD90" s="59"/>
      <c r="AE90" s="59"/>
      <c r="AF90" s="59"/>
      <c r="AG90" s="59"/>
      <c r="AH90" s="59"/>
      <c r="AI90" s="59"/>
      <c r="AJ90" s="59"/>
      <c r="AK90" s="59"/>
    </row>
    <row r="91" spans="1:37">
      <c r="A91" s="60">
        <v>328343</v>
      </c>
      <c r="B91" s="157"/>
      <c r="C91" s="158"/>
      <c r="D91" s="159" t="s">
        <v>80</v>
      </c>
      <c r="E91" s="60" t="e">
        <f>VLOOKUP(A91,Plan3!$A$2:$B$4859,2,FALSE)</f>
        <v>#N/A</v>
      </c>
      <c r="F91" s="162">
        <v>9100997637</v>
      </c>
      <c r="G91" s="60" t="s">
        <v>197</v>
      </c>
      <c r="H91" s="60" t="s">
        <v>47</v>
      </c>
      <c r="I91" s="60" t="s">
        <v>40</v>
      </c>
      <c r="J91" s="60" t="s">
        <v>41</v>
      </c>
      <c r="K91" s="59" t="s">
        <v>48</v>
      </c>
      <c r="L91" s="59" t="s">
        <v>82</v>
      </c>
      <c r="M91" s="59" t="s">
        <v>59</v>
      </c>
      <c r="N91" s="59" t="str">
        <f>VLOOKUP(A91,Plan2!$A$1:$F$92,5,FALSE)</f>
        <v>-8.3299789</v>
      </c>
      <c r="O91" s="59" t="str">
        <f>VLOOKUP(A91,Plan2!$A$1:$F$92,6,FALSE)</f>
        <v>-38.5338614</v>
      </c>
      <c r="P91" s="167">
        <v>2175</v>
      </c>
      <c r="Q91" s="171">
        <v>1</v>
      </c>
      <c r="R91" s="171">
        <v>0</v>
      </c>
      <c r="S91" s="171">
        <v>0.11</v>
      </c>
      <c r="T91" s="169">
        <v>43784</v>
      </c>
      <c r="U91" s="169">
        <f t="shared" si="1"/>
        <v>43788</v>
      </c>
      <c r="V91" s="170">
        <v>43791</v>
      </c>
      <c r="W91" s="170">
        <v>43797</v>
      </c>
      <c r="X91" s="174">
        <v>43784</v>
      </c>
      <c r="Y91" s="170">
        <v>43791</v>
      </c>
      <c r="Z91" s="166" t="s">
        <v>44</v>
      </c>
      <c r="AA91" s="166" t="s">
        <v>52</v>
      </c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</row>
    <row r="92" spans="1:37">
      <c r="A92" s="60">
        <v>328344</v>
      </c>
      <c r="B92" s="157"/>
      <c r="C92" s="158"/>
      <c r="D92" s="159" t="s">
        <v>80</v>
      </c>
      <c r="E92" s="60" t="e">
        <f>VLOOKUP(A92,Plan3!$A$2:$B$4859,2,FALSE)</f>
        <v>#N/A</v>
      </c>
      <c r="F92" s="162">
        <v>9100993144</v>
      </c>
      <c r="G92" s="60" t="s">
        <v>198</v>
      </c>
      <c r="H92" s="60" t="s">
        <v>39</v>
      </c>
      <c r="I92" s="60" t="s">
        <v>40</v>
      </c>
      <c r="J92" s="60" t="s">
        <v>41</v>
      </c>
      <c r="K92" s="59" t="s">
        <v>42</v>
      </c>
      <c r="L92" s="59" t="s">
        <v>82</v>
      </c>
      <c r="M92" s="59" t="s">
        <v>59</v>
      </c>
      <c r="N92" s="59" t="str">
        <f>VLOOKUP(A92,Plan2!$A$1:$F$92,5,FALSE)</f>
        <v>-8.3165622</v>
      </c>
      <c r="O92" s="59" t="str">
        <f>VLOOKUP(A92,Plan2!$A$1:$F$92,6,FALSE)</f>
        <v>-38.7472338</v>
      </c>
      <c r="P92" s="164">
        <v>4467</v>
      </c>
      <c r="Q92" s="59">
        <v>1</v>
      </c>
      <c r="R92" s="59">
        <v>0</v>
      </c>
      <c r="S92" s="59">
        <v>0.04</v>
      </c>
      <c r="T92" s="169">
        <v>43784</v>
      </c>
      <c r="U92" s="169">
        <f t="shared" si="1"/>
        <v>43788</v>
      </c>
      <c r="V92" s="170">
        <v>43791</v>
      </c>
      <c r="W92" s="170">
        <v>43797</v>
      </c>
      <c r="X92" s="174">
        <v>43784</v>
      </c>
      <c r="Y92" s="170">
        <v>43791</v>
      </c>
      <c r="Z92" s="166" t="s">
        <v>44</v>
      </c>
      <c r="AA92" s="166" t="s">
        <v>52</v>
      </c>
      <c r="AB92" s="166"/>
      <c r="AC92" s="166"/>
      <c r="AD92" s="166"/>
      <c r="AE92" s="166"/>
      <c r="AF92" s="166"/>
      <c r="AG92" s="166"/>
      <c r="AH92" s="166"/>
      <c r="AI92" s="166"/>
      <c r="AJ92" s="166"/>
      <c r="AK92" s="166"/>
    </row>
    <row r="93" spans="1:37">
      <c r="A93" s="60">
        <v>328384</v>
      </c>
      <c r="B93" s="157"/>
      <c r="C93" s="158"/>
      <c r="D93" s="159" t="s">
        <v>57</v>
      </c>
      <c r="E93" s="60" t="e">
        <f>VLOOKUP(A93,Plan3!$A$2:$B$4859,2,FALSE)</f>
        <v>#N/A</v>
      </c>
      <c r="F93" s="162">
        <v>9100983148</v>
      </c>
      <c r="G93" s="60" t="s">
        <v>199</v>
      </c>
      <c r="H93" s="60" t="s">
        <v>47</v>
      </c>
      <c r="I93" s="60" t="s">
        <v>40</v>
      </c>
      <c r="J93" s="60" t="s">
        <v>41</v>
      </c>
      <c r="K93" s="59" t="s">
        <v>48</v>
      </c>
      <c r="L93" s="59" t="s">
        <v>71</v>
      </c>
      <c r="M93" s="59" t="s">
        <v>59</v>
      </c>
      <c r="N93" s="59" t="str">
        <f>VLOOKUP(A93,'[1]Carteira de Novembro'!A$2:C$203,2,FALSE)</f>
        <v>-8.0555342</v>
      </c>
      <c r="O93" s="59" t="str">
        <f>VLOOKUP(A93,'[1]Carteira de Novembro'!A$2:C$203,3,FALSE)</f>
        <v>-38.9807566</v>
      </c>
      <c r="P93" s="164">
        <v>1473</v>
      </c>
      <c r="Q93" s="59">
        <v>0</v>
      </c>
      <c r="R93" s="59">
        <v>0</v>
      </c>
      <c r="S93" s="59">
        <v>0</v>
      </c>
      <c r="T93" s="169">
        <v>43784</v>
      </c>
      <c r="U93" s="169">
        <f t="shared" si="1"/>
        <v>43788</v>
      </c>
      <c r="V93" s="170">
        <v>43791</v>
      </c>
      <c r="W93" s="170">
        <v>43797</v>
      </c>
      <c r="X93" s="174">
        <v>43784</v>
      </c>
      <c r="Y93" s="170">
        <v>43791</v>
      </c>
      <c r="Z93" s="166" t="s">
        <v>44</v>
      </c>
      <c r="AA93" s="166" t="s">
        <v>52</v>
      </c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</row>
    <row r="94" spans="1:37">
      <c r="A94" s="60">
        <v>328397</v>
      </c>
      <c r="B94" s="157"/>
      <c r="C94" s="158"/>
      <c r="D94" s="159" t="s">
        <v>80</v>
      </c>
      <c r="E94" s="60" t="e">
        <f>VLOOKUP(A94,Plan3!$A$2:$B$4859,2,FALSE)</f>
        <v>#N/A</v>
      </c>
      <c r="F94" s="162">
        <v>9100994648</v>
      </c>
      <c r="G94" s="60" t="s">
        <v>200</v>
      </c>
      <c r="H94" s="60" t="s">
        <v>39</v>
      </c>
      <c r="I94" s="60" t="s">
        <v>40</v>
      </c>
      <c r="J94" s="60" t="s">
        <v>41</v>
      </c>
      <c r="K94" s="59" t="s">
        <v>42</v>
      </c>
      <c r="L94" s="59" t="s">
        <v>82</v>
      </c>
      <c r="M94" s="59" t="s">
        <v>59</v>
      </c>
      <c r="N94" s="59" t="str">
        <f>VLOOKUP(A94,Plan2!$A$1:$F$92,5,FALSE)</f>
        <v>-8.3178267</v>
      </c>
      <c r="O94" s="59" t="str">
        <f>VLOOKUP(A94,Plan2!$A$1:$F$92,6,FALSE)</f>
        <v>-38.7454298</v>
      </c>
      <c r="P94" s="164">
        <v>998</v>
      </c>
      <c r="Q94" s="59">
        <v>0</v>
      </c>
      <c r="R94" s="59">
        <v>0</v>
      </c>
      <c r="S94" s="59">
        <v>0.04</v>
      </c>
      <c r="T94" s="169">
        <v>43784</v>
      </c>
      <c r="U94" s="169">
        <f t="shared" si="1"/>
        <v>43788</v>
      </c>
      <c r="V94" s="170">
        <v>43791</v>
      </c>
      <c r="W94" s="170">
        <v>43797</v>
      </c>
      <c r="X94" s="174">
        <v>43784</v>
      </c>
      <c r="Y94" s="170">
        <v>43791</v>
      </c>
      <c r="Z94" s="166" t="s">
        <v>44</v>
      </c>
      <c r="AA94" s="166" t="s">
        <v>52</v>
      </c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</row>
    <row r="95" spans="1:38">
      <c r="A95" s="60">
        <v>328400</v>
      </c>
      <c r="B95" s="157"/>
      <c r="C95" s="158"/>
      <c r="D95" s="159" t="s">
        <v>91</v>
      </c>
      <c r="E95" s="60" t="e">
        <f>VLOOKUP(A95,Plan3!$A$2:$B$4859,2,FALSE)</f>
        <v>#N/A</v>
      </c>
      <c r="F95" s="162">
        <v>9100991638</v>
      </c>
      <c r="G95" s="60" t="s">
        <v>201</v>
      </c>
      <c r="H95" s="60" t="s">
        <v>47</v>
      </c>
      <c r="I95" s="60" t="s">
        <v>40</v>
      </c>
      <c r="J95" s="60" t="s">
        <v>41</v>
      </c>
      <c r="K95" s="59" t="s">
        <v>42</v>
      </c>
      <c r="L95" s="59" t="s">
        <v>68</v>
      </c>
      <c r="M95" s="59" t="s">
        <v>43</v>
      </c>
      <c r="N95" s="59" t="str">
        <f>VLOOKUP(A95,Plan2!$A$1:$F$92,5,FALSE)</f>
        <v>-7.9667192</v>
      </c>
      <c r="O95" s="59" t="str">
        <f>VLOOKUP(A95,Plan2!$A$1:$F$92,6,FALSE)</f>
        <v>-37.9299628</v>
      </c>
      <c r="P95" s="164">
        <v>3333</v>
      </c>
      <c r="Q95" s="59">
        <v>2</v>
      </c>
      <c r="R95" s="59">
        <v>0</v>
      </c>
      <c r="S95" s="59">
        <v>0.11</v>
      </c>
      <c r="T95" s="169">
        <v>43784</v>
      </c>
      <c r="U95" s="169">
        <f t="shared" si="1"/>
        <v>43788</v>
      </c>
      <c r="V95" s="170">
        <v>43791</v>
      </c>
      <c r="W95" s="170">
        <v>43797</v>
      </c>
      <c r="X95" s="174">
        <v>43784</v>
      </c>
      <c r="Y95" s="170">
        <v>43791</v>
      </c>
      <c r="Z95" s="166" t="s">
        <v>44</v>
      </c>
      <c r="AA95" s="166" t="s">
        <v>52</v>
      </c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52">
        <v>43643</v>
      </c>
    </row>
    <row r="96" spans="1:38">
      <c r="A96" s="60">
        <v>328414</v>
      </c>
      <c r="B96" s="157"/>
      <c r="C96" s="158"/>
      <c r="D96" s="159" t="s">
        <v>146</v>
      </c>
      <c r="E96" s="60" t="e">
        <f>VLOOKUP(A96,Plan3!$A$2:$B$4859,2,FALSE)</f>
        <v>#N/A</v>
      </c>
      <c r="F96" s="162">
        <v>9100993146</v>
      </c>
      <c r="G96" s="60" t="s">
        <v>202</v>
      </c>
      <c r="H96" s="60" t="s">
        <v>39</v>
      </c>
      <c r="I96" s="60" t="s">
        <v>40</v>
      </c>
      <c r="J96" s="60" t="s">
        <v>41</v>
      </c>
      <c r="K96" s="59" t="s">
        <v>42</v>
      </c>
      <c r="L96" s="59" t="s">
        <v>148</v>
      </c>
      <c r="M96" s="59" t="s">
        <v>43</v>
      </c>
      <c r="N96" s="59" t="str">
        <f>VLOOKUP(A96,Plan2!$A$1:$F$92,5,FALSE)</f>
        <v>-7.7647326</v>
      </c>
      <c r="O96" s="59" t="str">
        <f>VLOOKUP(A96,Plan2!$A$1:$F$92,6,FALSE)</f>
        <v>-37.6384772</v>
      </c>
      <c r="P96" s="165">
        <v>3257</v>
      </c>
      <c r="Q96" s="59">
        <v>2</v>
      </c>
      <c r="R96" s="59">
        <v>0</v>
      </c>
      <c r="S96" s="59">
        <v>0.06</v>
      </c>
      <c r="T96" s="169">
        <v>43784</v>
      </c>
      <c r="U96" s="169">
        <f t="shared" si="1"/>
        <v>43788</v>
      </c>
      <c r="V96" s="170">
        <v>43791</v>
      </c>
      <c r="W96" s="170">
        <v>43797</v>
      </c>
      <c r="X96" s="174">
        <v>43784</v>
      </c>
      <c r="Y96" s="170">
        <v>43791</v>
      </c>
      <c r="Z96" s="166" t="s">
        <v>44</v>
      </c>
      <c r="AA96" s="166" t="s">
        <v>45</v>
      </c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52">
        <v>43648</v>
      </c>
    </row>
    <row r="97" spans="1:37">
      <c r="A97" s="60">
        <v>328418</v>
      </c>
      <c r="B97" s="157"/>
      <c r="C97" s="158"/>
      <c r="D97" s="159" t="s">
        <v>146</v>
      </c>
      <c r="E97" s="60" t="e">
        <f>VLOOKUP(A97,Plan3!$A$2:$B$4859,2,FALSE)</f>
        <v>#N/A</v>
      </c>
      <c r="F97" s="162">
        <v>9100992142</v>
      </c>
      <c r="G97" s="60" t="s">
        <v>203</v>
      </c>
      <c r="H97" s="60" t="s">
        <v>47</v>
      </c>
      <c r="I97" s="60" t="s">
        <v>40</v>
      </c>
      <c r="J97" s="60" t="s">
        <v>41</v>
      </c>
      <c r="K97" s="59" t="s">
        <v>48</v>
      </c>
      <c r="L97" s="59" t="s">
        <v>148</v>
      </c>
      <c r="M97" s="59" t="s">
        <v>43</v>
      </c>
      <c r="N97" s="59" t="str">
        <f>VLOOKUP(A97,Plan2!$A$1:$F$92,5,FALSE)</f>
        <v>-7.6873459</v>
      </c>
      <c r="O97" s="59" t="str">
        <f>VLOOKUP(A97,Plan2!$A$1:$F$92,6,FALSE)</f>
        <v>-37.5536031</v>
      </c>
      <c r="P97" s="165">
        <v>3103</v>
      </c>
      <c r="Q97" s="59">
        <v>2</v>
      </c>
      <c r="R97" s="59">
        <v>0</v>
      </c>
      <c r="S97" s="59">
        <v>0.09</v>
      </c>
      <c r="T97" s="169">
        <v>43784</v>
      </c>
      <c r="U97" s="169">
        <f t="shared" si="1"/>
        <v>43788</v>
      </c>
      <c r="V97" s="170">
        <v>43791</v>
      </c>
      <c r="W97" s="170">
        <v>43797</v>
      </c>
      <c r="X97" s="174">
        <v>43784</v>
      </c>
      <c r="Y97" s="170">
        <v>43791</v>
      </c>
      <c r="Z97" s="166" t="s">
        <v>44</v>
      </c>
      <c r="AA97" s="166" t="s">
        <v>45</v>
      </c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</row>
    <row r="98" spans="1:38">
      <c r="A98" s="60">
        <v>328419</v>
      </c>
      <c r="B98" s="157"/>
      <c r="C98" s="158"/>
      <c r="D98" s="159" t="s">
        <v>146</v>
      </c>
      <c r="E98" s="60" t="e">
        <f>VLOOKUP(A98,Plan3!$A$2:$B$4859,2,FALSE)</f>
        <v>#N/A</v>
      </c>
      <c r="F98" s="162">
        <v>9101001637</v>
      </c>
      <c r="G98" s="60" t="s">
        <v>204</v>
      </c>
      <c r="H98" s="60" t="s">
        <v>47</v>
      </c>
      <c r="I98" s="60" t="s">
        <v>40</v>
      </c>
      <c r="J98" s="60" t="s">
        <v>41</v>
      </c>
      <c r="K98" s="59" t="s">
        <v>42</v>
      </c>
      <c r="L98" s="59" t="s">
        <v>148</v>
      </c>
      <c r="M98" s="59" t="s">
        <v>43</v>
      </c>
      <c r="N98" s="59" t="str">
        <f>VLOOKUP(A98,Plan2!$A$1:$F$92,5,FALSE)</f>
        <v>-7.7449366</v>
      </c>
      <c r="O98" s="59" t="str">
        <f>VLOOKUP(A98,Plan2!$A$1:$F$92,6,FALSE)</f>
        <v>-37.5571521</v>
      </c>
      <c r="P98" s="165">
        <v>3435</v>
      </c>
      <c r="Q98" s="59">
        <v>2</v>
      </c>
      <c r="R98" s="59">
        <v>0</v>
      </c>
      <c r="S98" s="59">
        <v>0.11</v>
      </c>
      <c r="T98" s="169">
        <v>43784</v>
      </c>
      <c r="U98" s="169">
        <f t="shared" ref="U98:U149" si="2">V98-3</f>
        <v>43788</v>
      </c>
      <c r="V98" s="170">
        <v>43791</v>
      </c>
      <c r="W98" s="170">
        <v>43797</v>
      </c>
      <c r="X98" s="174">
        <v>43784</v>
      </c>
      <c r="Y98" s="170">
        <v>43791</v>
      </c>
      <c r="Z98" s="166" t="s">
        <v>44</v>
      </c>
      <c r="AA98" s="166" t="s">
        <v>52</v>
      </c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52">
        <v>43601</v>
      </c>
    </row>
    <row r="99" spans="1:38">
      <c r="A99" s="60">
        <v>328421</v>
      </c>
      <c r="B99" s="157"/>
      <c r="C99" s="158"/>
      <c r="D99" s="159" t="s">
        <v>49</v>
      </c>
      <c r="E99" s="60" t="e">
        <f>VLOOKUP(A99,Plan3!$A$2:$B$4859,2,FALSE)</f>
        <v>#N/A</v>
      </c>
      <c r="F99" s="162">
        <v>9100993147</v>
      </c>
      <c r="G99" s="60" t="s">
        <v>205</v>
      </c>
      <c r="H99" s="60" t="s">
        <v>47</v>
      </c>
      <c r="I99" s="60" t="s">
        <v>40</v>
      </c>
      <c r="J99" s="60" t="s">
        <v>41</v>
      </c>
      <c r="K99" s="59" t="s">
        <v>48</v>
      </c>
      <c r="L99" s="59" t="s">
        <v>51</v>
      </c>
      <c r="M99" s="59" t="s">
        <v>43</v>
      </c>
      <c r="N99" s="59" t="str">
        <f>VLOOKUP(A99,Plan2!$A$1:$F$92,5,FALSE)</f>
        <v>-8.0565092</v>
      </c>
      <c r="O99" s="59" t="str">
        <f>VLOOKUP(A99,Plan2!$A$1:$F$92,6,FALSE)</f>
        <v>-37.5759615</v>
      </c>
      <c r="P99" s="164">
        <v>6892</v>
      </c>
      <c r="Q99" s="59">
        <v>3</v>
      </c>
      <c r="R99" s="59">
        <v>0</v>
      </c>
      <c r="S99" s="59">
        <v>0.19</v>
      </c>
      <c r="T99" s="169">
        <v>43784</v>
      </c>
      <c r="U99" s="169">
        <f t="shared" si="2"/>
        <v>43788</v>
      </c>
      <c r="V99" s="170">
        <v>43791</v>
      </c>
      <c r="W99" s="170">
        <v>43797</v>
      </c>
      <c r="X99" s="174">
        <v>43784</v>
      </c>
      <c r="Y99" s="170">
        <v>43791</v>
      </c>
      <c r="Z99" s="166" t="s">
        <v>44</v>
      </c>
      <c r="AA99" s="166" t="s">
        <v>52</v>
      </c>
      <c r="AB99" s="166"/>
      <c r="AC99" s="166"/>
      <c r="AD99" s="166"/>
      <c r="AE99" s="166"/>
      <c r="AF99" s="166"/>
      <c r="AG99" s="166"/>
      <c r="AH99" s="166"/>
      <c r="AI99" s="166"/>
      <c r="AJ99" s="166"/>
      <c r="AK99" s="166"/>
      <c r="AL99" s="152">
        <v>43598</v>
      </c>
    </row>
    <row r="100" spans="1:37">
      <c r="A100" s="60">
        <v>328422</v>
      </c>
      <c r="B100" s="157"/>
      <c r="C100" s="158"/>
      <c r="D100" s="159" t="s">
        <v>37</v>
      </c>
      <c r="E100" s="60" t="e">
        <f>VLOOKUP(A100,Plan3!$A$2:$B$4859,2,FALSE)</f>
        <v>#N/A</v>
      </c>
      <c r="F100" s="162">
        <v>9100993145</v>
      </c>
      <c r="G100" s="60" t="s">
        <v>206</v>
      </c>
      <c r="H100" s="60" t="s">
        <v>47</v>
      </c>
      <c r="I100" s="60" t="s">
        <v>40</v>
      </c>
      <c r="J100" s="60" t="s">
        <v>41</v>
      </c>
      <c r="K100" s="59" t="s">
        <v>42</v>
      </c>
      <c r="L100" s="59" t="s">
        <v>43</v>
      </c>
      <c r="M100" s="59" t="s">
        <v>43</v>
      </c>
      <c r="N100" s="59" t="str">
        <f>VLOOKUP(A100,'[1]Carteira de Novembro'!A$2:C$203,2,FALSE)</f>
        <v>-8.017149</v>
      </c>
      <c r="O100" s="59" t="str">
        <f>VLOOKUP(A100,'[1]Carteira de Novembro'!A$2:C$203,3,FALSE)</f>
        <v>-38.3511139</v>
      </c>
      <c r="P100" s="164">
        <v>3180</v>
      </c>
      <c r="Q100" s="59">
        <v>2</v>
      </c>
      <c r="R100" s="59">
        <v>0</v>
      </c>
      <c r="S100" s="59">
        <v>0.1</v>
      </c>
      <c r="T100" s="169">
        <v>43784</v>
      </c>
      <c r="U100" s="169">
        <f t="shared" si="2"/>
        <v>43788</v>
      </c>
      <c r="V100" s="170">
        <v>43791</v>
      </c>
      <c r="W100" s="170">
        <v>43797</v>
      </c>
      <c r="X100" s="174">
        <v>43784</v>
      </c>
      <c r="Y100" s="170">
        <v>43791</v>
      </c>
      <c r="Z100" s="166" t="s">
        <v>44</v>
      </c>
      <c r="AA100" s="166" t="s">
        <v>52</v>
      </c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</row>
    <row r="101" spans="1:38">
      <c r="A101" s="161">
        <v>328454</v>
      </c>
      <c r="B101" s="157"/>
      <c r="C101" s="158"/>
      <c r="D101" s="159" t="s">
        <v>95</v>
      </c>
      <c r="E101" s="60" t="e">
        <f>VLOOKUP(A101,Plan3!$A$2:$B$4859,2,FALSE)</f>
        <v>#N/A</v>
      </c>
      <c r="F101" s="162">
        <v>9100983150</v>
      </c>
      <c r="G101" s="60" t="s">
        <v>207</v>
      </c>
      <c r="H101" s="60" t="s">
        <v>47</v>
      </c>
      <c r="I101" s="60" t="s">
        <v>40</v>
      </c>
      <c r="J101" s="60" t="s">
        <v>41</v>
      </c>
      <c r="K101" s="59" t="s">
        <v>48</v>
      </c>
      <c r="L101" s="59" t="s">
        <v>208</v>
      </c>
      <c r="M101" s="59" t="s">
        <v>43</v>
      </c>
      <c r="N101" s="59" t="str">
        <f>VLOOKUP(A101,'[1]Carteira de Novembro'!A$2:C$203,2,FALSE)</f>
        <v>-7.6497151</v>
      </c>
      <c r="O101" s="59" t="str">
        <f>VLOOKUP(A101,'[1]Carteira de Novembro'!A$2:C$203,3,FALSE)</f>
        <v>-37.3510632</v>
      </c>
      <c r="P101" s="165">
        <v>5156</v>
      </c>
      <c r="Q101" s="59">
        <v>3</v>
      </c>
      <c r="R101" s="59">
        <v>0</v>
      </c>
      <c r="S101" s="59">
        <v>0.15</v>
      </c>
      <c r="T101" s="169">
        <v>43784</v>
      </c>
      <c r="U101" s="169">
        <f t="shared" si="2"/>
        <v>43788</v>
      </c>
      <c r="V101" s="170">
        <v>43791</v>
      </c>
      <c r="W101" s="170">
        <v>43798</v>
      </c>
      <c r="X101" s="174">
        <v>43784</v>
      </c>
      <c r="Y101" s="170">
        <v>43791</v>
      </c>
      <c r="Z101" s="166" t="s">
        <v>44</v>
      </c>
      <c r="AA101" s="166" t="s">
        <v>52</v>
      </c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52">
        <v>43629</v>
      </c>
    </row>
    <row r="102" spans="1:38">
      <c r="A102" s="161">
        <v>328455</v>
      </c>
      <c r="B102" s="157"/>
      <c r="C102" s="158"/>
      <c r="D102" s="159" t="s">
        <v>61</v>
      </c>
      <c r="E102" s="60" t="e">
        <f>VLOOKUP(A102,Plan3!$A$2:$B$4859,2,FALSE)</f>
        <v>#N/A</v>
      </c>
      <c r="F102" s="162">
        <v>9100994141</v>
      </c>
      <c r="G102" s="60" t="s">
        <v>209</v>
      </c>
      <c r="H102" s="60" t="s">
        <v>47</v>
      </c>
      <c r="I102" s="60" t="s">
        <v>40</v>
      </c>
      <c r="J102" s="60" t="s">
        <v>41</v>
      </c>
      <c r="K102" s="59" t="s">
        <v>48</v>
      </c>
      <c r="L102" s="59" t="s">
        <v>210</v>
      </c>
      <c r="M102" s="59" t="s">
        <v>59</v>
      </c>
      <c r="N102" s="59" t="str">
        <f>VLOOKUP(A102,'[1]Carteira de Novembro'!A$2:C$203,2,FALSE)</f>
        <v>-8.7340715</v>
      </c>
      <c r="O102" s="59" t="str">
        <f>VLOOKUP(A102,'[1]Carteira de Novembro'!A$2:C$203,3,FALSE)</f>
        <v>-38.8192535</v>
      </c>
      <c r="P102" s="165">
        <v>3121</v>
      </c>
      <c r="Q102" s="59">
        <v>1</v>
      </c>
      <c r="R102" s="59">
        <v>0</v>
      </c>
      <c r="S102" s="59">
        <v>0.05</v>
      </c>
      <c r="T102" s="169">
        <v>43784</v>
      </c>
      <c r="U102" s="169">
        <f t="shared" si="2"/>
        <v>43788</v>
      </c>
      <c r="V102" s="170">
        <v>43791</v>
      </c>
      <c r="W102" s="170">
        <v>43798</v>
      </c>
      <c r="X102" s="174">
        <v>43784</v>
      </c>
      <c r="Y102" s="170">
        <v>43791</v>
      </c>
      <c r="Z102" s="166" t="s">
        <v>44</v>
      </c>
      <c r="AA102" s="166" t="s">
        <v>52</v>
      </c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  <c r="AL102" s="152">
        <v>43643</v>
      </c>
    </row>
    <row r="103" spans="1:38">
      <c r="A103" s="161">
        <v>328473</v>
      </c>
      <c r="B103" s="157"/>
      <c r="C103" s="158"/>
      <c r="D103" s="159" t="s">
        <v>75</v>
      </c>
      <c r="E103" s="60" t="e">
        <f>VLOOKUP(A103,Plan3!$A$2:$B$4859,2,FALSE)</f>
        <v>#N/A</v>
      </c>
      <c r="F103" s="162">
        <v>9100997658</v>
      </c>
      <c r="G103" s="60" t="s">
        <v>211</v>
      </c>
      <c r="H103" s="60" t="s">
        <v>47</v>
      </c>
      <c r="I103" s="60" t="s">
        <v>40</v>
      </c>
      <c r="J103" s="60" t="s">
        <v>41</v>
      </c>
      <c r="K103" s="59" t="s">
        <v>48</v>
      </c>
      <c r="L103" s="59" t="s">
        <v>77</v>
      </c>
      <c r="M103" s="59" t="s">
        <v>59</v>
      </c>
      <c r="N103" s="59" t="str">
        <f>VLOOKUP(A103,'[1]Carteira de Novembro'!A$2:C$203,2,FALSE)</f>
        <v>-7.7955687</v>
      </c>
      <c r="O103" s="59" t="str">
        <f>VLOOKUP(A103,'[1]Carteira de Novembro'!A$2:C$203,3,FALSE)</f>
        <v>-39.1528714</v>
      </c>
      <c r="P103" s="165">
        <v>2667</v>
      </c>
      <c r="Q103" s="59">
        <v>2</v>
      </c>
      <c r="R103" s="59">
        <v>0</v>
      </c>
      <c r="S103" s="59">
        <v>0.04</v>
      </c>
      <c r="T103" s="169">
        <v>43784</v>
      </c>
      <c r="U103" s="169">
        <f t="shared" si="2"/>
        <v>43788</v>
      </c>
      <c r="V103" s="170">
        <v>43791</v>
      </c>
      <c r="W103" s="170">
        <v>43798</v>
      </c>
      <c r="X103" s="174">
        <v>43791</v>
      </c>
      <c r="Y103" s="170">
        <v>43791</v>
      </c>
      <c r="Z103" s="166" t="s">
        <v>44</v>
      </c>
      <c r="AA103" s="166" t="s">
        <v>52</v>
      </c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52">
        <v>43643</v>
      </c>
    </row>
    <row r="104" spans="1:38">
      <c r="A104" s="161">
        <v>328475</v>
      </c>
      <c r="B104" s="157"/>
      <c r="C104" s="158"/>
      <c r="D104" s="159" t="s">
        <v>80</v>
      </c>
      <c r="E104" s="60" t="e">
        <f>VLOOKUP(A104,Plan3!$A$2:$B$4859,2,FALSE)</f>
        <v>#N/A</v>
      </c>
      <c r="F104" s="162">
        <v>9101000637</v>
      </c>
      <c r="G104" s="60" t="s">
        <v>212</v>
      </c>
      <c r="H104" s="60" t="s">
        <v>47</v>
      </c>
      <c r="I104" s="60" t="s">
        <v>40</v>
      </c>
      <c r="J104" s="60" t="s">
        <v>41</v>
      </c>
      <c r="K104" s="59" t="s">
        <v>42</v>
      </c>
      <c r="L104" s="59" t="s">
        <v>185</v>
      </c>
      <c r="M104" s="59" t="s">
        <v>43</v>
      </c>
      <c r="N104" s="59">
        <f>VLOOKUP(A104,'[1]Carteira de Novembro'!A$2:C$203,2,FALSE)</f>
        <v>0</v>
      </c>
      <c r="O104" s="59">
        <f>VLOOKUP(A104,'[1]Carteira de Novembro'!A$2:C$203,3,FALSE)</f>
        <v>0</v>
      </c>
      <c r="P104" s="165">
        <v>3311</v>
      </c>
      <c r="Q104" s="59">
        <v>2</v>
      </c>
      <c r="R104" s="59">
        <v>0</v>
      </c>
      <c r="S104" s="59">
        <v>0.1</v>
      </c>
      <c r="T104" s="169">
        <v>43784</v>
      </c>
      <c r="U104" s="169">
        <f t="shared" si="2"/>
        <v>43788</v>
      </c>
      <c r="V104" s="170">
        <v>43791</v>
      </c>
      <c r="W104" s="170">
        <v>43798</v>
      </c>
      <c r="X104" s="174">
        <v>43791</v>
      </c>
      <c r="Y104" s="170">
        <v>43791</v>
      </c>
      <c r="Z104" s="166" t="s">
        <v>44</v>
      </c>
      <c r="AA104" s="166" t="s">
        <v>45</v>
      </c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52">
        <v>43643</v>
      </c>
    </row>
    <row r="105" spans="1:37">
      <c r="A105" s="161">
        <v>328477</v>
      </c>
      <c r="B105" s="157"/>
      <c r="C105" s="158"/>
      <c r="D105" s="159" t="s">
        <v>75</v>
      </c>
      <c r="E105" s="60" t="e">
        <f>VLOOKUP(A105,Plan3!$A$2:$B$4859,2,FALSE)</f>
        <v>#N/A</v>
      </c>
      <c r="F105" s="162">
        <v>9100985641</v>
      </c>
      <c r="G105" s="60" t="s">
        <v>213</v>
      </c>
      <c r="H105" s="60" t="s">
        <v>47</v>
      </c>
      <c r="I105" s="60" t="s">
        <v>40</v>
      </c>
      <c r="J105" s="60" t="s">
        <v>41</v>
      </c>
      <c r="K105" s="59" t="s">
        <v>42</v>
      </c>
      <c r="L105" s="59" t="s">
        <v>59</v>
      </c>
      <c r="M105" s="59" t="s">
        <v>59</v>
      </c>
      <c r="N105" s="59" t="str">
        <f>VLOOKUP(A105,'[1]Carteira de Novembro'!A$2:C$203,2,FALSE)</f>
        <v>-8.1025537</v>
      </c>
      <c r="O105" s="59" t="str">
        <f>VLOOKUP(A105,'[1]Carteira de Novembro'!A$2:C$203,3,FALSE)</f>
        <v>-39.1740093</v>
      </c>
      <c r="P105" s="164">
        <v>2935</v>
      </c>
      <c r="Q105" s="59">
        <v>2</v>
      </c>
      <c r="R105" s="59">
        <v>0</v>
      </c>
      <c r="S105" s="59">
        <v>0.08</v>
      </c>
      <c r="T105" s="169">
        <v>43784</v>
      </c>
      <c r="U105" s="169">
        <f t="shared" si="2"/>
        <v>43788</v>
      </c>
      <c r="V105" s="170">
        <v>43791</v>
      </c>
      <c r="W105" s="170">
        <v>43798</v>
      </c>
      <c r="X105" s="174">
        <v>43791</v>
      </c>
      <c r="Y105" s="170">
        <v>43791</v>
      </c>
      <c r="Z105" s="166" t="s">
        <v>44</v>
      </c>
      <c r="AA105" s="166" t="s">
        <v>52</v>
      </c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</row>
    <row r="106" spans="1:37">
      <c r="A106" s="161">
        <v>328515</v>
      </c>
      <c r="B106" s="157"/>
      <c r="C106" s="158"/>
      <c r="D106" s="159" t="s">
        <v>49</v>
      </c>
      <c r="E106" s="60" t="e">
        <f>VLOOKUP(A106,Plan3!$A$2:$B$4859,2,FALSE)</f>
        <v>#N/A</v>
      </c>
      <c r="F106" s="162">
        <v>9100985157</v>
      </c>
      <c r="G106" s="60" t="s">
        <v>214</v>
      </c>
      <c r="H106" s="60" t="s">
        <v>47</v>
      </c>
      <c r="I106" s="60" t="s">
        <v>40</v>
      </c>
      <c r="J106" s="60" t="s">
        <v>41</v>
      </c>
      <c r="K106" s="59" t="s">
        <v>48</v>
      </c>
      <c r="L106" s="59" t="s">
        <v>51</v>
      </c>
      <c r="M106" s="59" t="s">
        <v>43</v>
      </c>
      <c r="N106" s="59" t="str">
        <f>VLOOKUP(A106,'[1]Carteira de Novembro'!A$2:C$203,2,FALSE)</f>
        <v>-8.0766236</v>
      </c>
      <c r="O106" s="59" t="str">
        <f>VLOOKUP(A106,'[1]Carteira de Novembro'!A$2:C$203,3,FALSE)</f>
        <v>-37.6879701</v>
      </c>
      <c r="P106" s="164">
        <v>2249</v>
      </c>
      <c r="Q106" s="59">
        <v>1</v>
      </c>
      <c r="R106" s="59">
        <v>0</v>
      </c>
      <c r="S106" s="59">
        <v>0.12</v>
      </c>
      <c r="T106" s="169">
        <v>43784</v>
      </c>
      <c r="U106" s="169">
        <f t="shared" si="2"/>
        <v>43788</v>
      </c>
      <c r="V106" s="170">
        <v>43791</v>
      </c>
      <c r="W106" s="170">
        <v>43799</v>
      </c>
      <c r="X106" s="174">
        <v>43784</v>
      </c>
      <c r="Y106" s="170">
        <v>43791</v>
      </c>
      <c r="Z106" s="166" t="s">
        <v>44</v>
      </c>
      <c r="AA106" s="166" t="s">
        <v>52</v>
      </c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</row>
    <row r="107" spans="1:38">
      <c r="A107" s="161">
        <v>328518</v>
      </c>
      <c r="B107" s="157"/>
      <c r="C107" s="158"/>
      <c r="D107" s="159" t="s">
        <v>80</v>
      </c>
      <c r="E107" s="60" t="e">
        <f>VLOOKUP(A107,Plan3!$A$2:$B$4859,2,FALSE)</f>
        <v>#N/A</v>
      </c>
      <c r="F107" s="162">
        <v>9100988168</v>
      </c>
      <c r="G107" s="60" t="s">
        <v>215</v>
      </c>
      <c r="H107" s="60" t="s">
        <v>47</v>
      </c>
      <c r="I107" s="60" t="s">
        <v>40</v>
      </c>
      <c r="J107" s="60" t="s">
        <v>41</v>
      </c>
      <c r="K107" s="59" t="s">
        <v>48</v>
      </c>
      <c r="L107" s="59" t="s">
        <v>185</v>
      </c>
      <c r="M107" s="59" t="s">
        <v>43</v>
      </c>
      <c r="N107" s="178" t="str">
        <f>VLOOKUP(A107,'[1]Carteira de Novembro'!A$2:C$203,2,FALSE)</f>
        <v>-7.7456782</v>
      </c>
      <c r="O107" s="178" t="str">
        <f>VLOOKUP(A107,'[1]Carteira de Novembro'!A$2:C$203,3,FALSE)</f>
        <v>-38.9055726</v>
      </c>
      <c r="P107" s="165">
        <v>4860</v>
      </c>
      <c r="Q107" s="59">
        <v>3</v>
      </c>
      <c r="R107" s="59">
        <v>0</v>
      </c>
      <c r="S107" s="59">
        <v>0.16</v>
      </c>
      <c r="T107" s="169">
        <v>43784</v>
      </c>
      <c r="U107" s="169">
        <f t="shared" si="2"/>
        <v>43788</v>
      </c>
      <c r="V107" s="170">
        <v>43791</v>
      </c>
      <c r="W107" s="170">
        <v>43799</v>
      </c>
      <c r="X107" s="173">
        <v>43784</v>
      </c>
      <c r="Y107" s="170">
        <v>43791</v>
      </c>
      <c r="Z107" s="166" t="s">
        <v>44</v>
      </c>
      <c r="AA107" s="166" t="s">
        <v>52</v>
      </c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52">
        <v>43686</v>
      </c>
    </row>
    <row r="108" spans="1:38">
      <c r="A108" s="175">
        <v>328522</v>
      </c>
      <c r="B108" s="157"/>
      <c r="C108" s="158"/>
      <c r="D108" s="159" t="s">
        <v>95</v>
      </c>
      <c r="E108" s="60" t="e">
        <f>VLOOKUP(A108,Plan3!$A$2:$B$4859,2,FALSE)</f>
        <v>#N/A</v>
      </c>
      <c r="F108" s="176">
        <v>9100991648</v>
      </c>
      <c r="G108" s="177" t="s">
        <v>216</v>
      </c>
      <c r="H108" s="177" t="s">
        <v>47</v>
      </c>
      <c r="I108" s="60" t="s">
        <v>40</v>
      </c>
      <c r="J108" s="60" t="s">
        <v>41</v>
      </c>
      <c r="K108" s="59" t="s">
        <v>48</v>
      </c>
      <c r="L108" s="178" t="s">
        <v>151</v>
      </c>
      <c r="M108" s="178" t="s">
        <v>43</v>
      </c>
      <c r="N108" s="59" t="str">
        <f>VLOOKUP(A108,'[1]Carteira de Novembro'!A$2:C$203,2,FALSE)</f>
        <v>-7.3109714</v>
      </c>
      <c r="O108" s="59" t="str">
        <f>VLOOKUP(A108,'[1]Carteira de Novembro'!A$2:C$203,3,FALSE)</f>
        <v>-37.1838533</v>
      </c>
      <c r="P108" s="179">
        <v>4771</v>
      </c>
      <c r="Q108" s="178">
        <v>2</v>
      </c>
      <c r="R108" s="178">
        <v>0</v>
      </c>
      <c r="S108" s="178">
        <v>0.11</v>
      </c>
      <c r="T108" s="181">
        <v>43784</v>
      </c>
      <c r="U108" s="169">
        <f t="shared" si="2"/>
        <v>43788</v>
      </c>
      <c r="V108" s="182">
        <v>43791</v>
      </c>
      <c r="W108" s="182">
        <v>43799</v>
      </c>
      <c r="X108" s="183">
        <v>43784</v>
      </c>
      <c r="Y108" s="182">
        <v>43791</v>
      </c>
      <c r="Z108" s="184" t="s">
        <v>44</v>
      </c>
      <c r="AA108" s="184" t="s">
        <v>52</v>
      </c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52">
        <v>43677</v>
      </c>
    </row>
    <row r="109" spans="1:38">
      <c r="A109" s="161">
        <v>328526</v>
      </c>
      <c r="B109" s="157"/>
      <c r="C109" s="158"/>
      <c r="D109" s="159" t="s">
        <v>49</v>
      </c>
      <c r="E109" s="60" t="e">
        <f>VLOOKUP(A109,Plan3!$A$2:$B$4859,2,FALSE)</f>
        <v>#N/A</v>
      </c>
      <c r="F109" s="162">
        <v>9100985158</v>
      </c>
      <c r="G109" s="60" t="s">
        <v>217</v>
      </c>
      <c r="H109" s="60" t="s">
        <v>47</v>
      </c>
      <c r="I109" s="60" t="s">
        <v>40</v>
      </c>
      <c r="J109" s="60" t="s">
        <v>41</v>
      </c>
      <c r="K109" s="59" t="s">
        <v>48</v>
      </c>
      <c r="L109" s="59" t="s">
        <v>51</v>
      </c>
      <c r="M109" s="59" t="s">
        <v>43</v>
      </c>
      <c r="N109" s="59" t="str">
        <f>VLOOKUP(A109,'[1]Carteira de Novembro'!A$2:C$203,2,FALSE)</f>
        <v>-8.0611465</v>
      </c>
      <c r="O109" s="59" t="str">
        <f>VLOOKUP(A109,'[1]Carteira de Novembro'!A$2:C$203,3,FALSE)</f>
        <v>-37.5301623</v>
      </c>
      <c r="P109" s="164">
        <v>3167</v>
      </c>
      <c r="Q109" s="59">
        <v>2</v>
      </c>
      <c r="R109" s="59">
        <v>0</v>
      </c>
      <c r="S109" s="59">
        <v>0.08</v>
      </c>
      <c r="T109" s="169">
        <v>43784</v>
      </c>
      <c r="U109" s="169">
        <f t="shared" si="2"/>
        <v>43788</v>
      </c>
      <c r="V109" s="170">
        <v>43791</v>
      </c>
      <c r="W109" s="170">
        <v>43799</v>
      </c>
      <c r="X109" s="173">
        <v>43784</v>
      </c>
      <c r="Y109" s="170">
        <v>43791</v>
      </c>
      <c r="Z109" s="166" t="s">
        <v>44</v>
      </c>
      <c r="AA109" s="166" t="s">
        <v>52</v>
      </c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  <c r="AL109" s="152">
        <v>43711</v>
      </c>
    </row>
    <row r="110" spans="1:37">
      <c r="A110" s="161">
        <v>328717</v>
      </c>
      <c r="B110" s="157"/>
      <c r="C110" s="158"/>
      <c r="D110" s="159" t="s">
        <v>37</v>
      </c>
      <c r="E110" s="60" t="e">
        <f>VLOOKUP(A110,Plan3!$A$2:$B$4859,2,FALSE)</f>
        <v>#N/A</v>
      </c>
      <c r="F110" s="162">
        <v>9101002152</v>
      </c>
      <c r="G110" s="60" t="s">
        <v>218</v>
      </c>
      <c r="H110" s="60" t="s">
        <v>39</v>
      </c>
      <c r="I110" s="60" t="s">
        <v>40</v>
      </c>
      <c r="J110" s="60" t="s">
        <v>41</v>
      </c>
      <c r="K110" s="59" t="s">
        <v>42</v>
      </c>
      <c r="L110" s="59" t="s">
        <v>43</v>
      </c>
      <c r="M110" s="59" t="s">
        <v>43</v>
      </c>
      <c r="N110" s="59" t="str">
        <f>VLOOKUP(A110,'[1]Carteira de Novembro'!A$2:C$203,2,FALSE)</f>
        <v>-7.9905982</v>
      </c>
      <c r="O110" s="59" t="str">
        <f>VLOOKUP(A110,'[1]Carteira de Novembro'!A$2:C$203,3,FALSE)</f>
        <v>-38.2814189</v>
      </c>
      <c r="P110" s="164">
        <v>3353</v>
      </c>
      <c r="Q110" s="59">
        <v>2</v>
      </c>
      <c r="R110" s="59">
        <v>0</v>
      </c>
      <c r="S110" s="59">
        <v>0.07</v>
      </c>
      <c r="T110" s="169">
        <v>43784</v>
      </c>
      <c r="U110" s="169">
        <f t="shared" si="2"/>
        <v>43788</v>
      </c>
      <c r="V110" s="170">
        <v>43791</v>
      </c>
      <c r="W110" s="170">
        <v>43799</v>
      </c>
      <c r="X110" s="173">
        <v>43784</v>
      </c>
      <c r="Y110" s="170">
        <v>43791</v>
      </c>
      <c r="Z110" s="166" t="s">
        <v>44</v>
      </c>
      <c r="AA110" s="166" t="s">
        <v>52</v>
      </c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</row>
    <row r="111" spans="1:37">
      <c r="A111" s="60">
        <v>327765</v>
      </c>
      <c r="B111" s="157"/>
      <c r="C111" s="158"/>
      <c r="D111" s="159" t="s">
        <v>80</v>
      </c>
      <c r="E111" s="60" t="e">
        <f>VLOOKUP(A111,Plan3!$A$2:$B$4859,2,FALSE)</f>
        <v>#N/A</v>
      </c>
      <c r="F111" s="162">
        <v>9100969144</v>
      </c>
      <c r="G111" s="60" t="s">
        <v>219</v>
      </c>
      <c r="H111" s="60" t="s">
        <v>47</v>
      </c>
      <c r="I111" s="60" t="s">
        <v>40</v>
      </c>
      <c r="J111" s="60" t="s">
        <v>41</v>
      </c>
      <c r="K111" s="59" t="s">
        <v>48</v>
      </c>
      <c r="L111" s="59" t="s">
        <v>82</v>
      </c>
      <c r="M111" s="59" t="s">
        <v>59</v>
      </c>
      <c r="N111" s="59" t="str">
        <f>VLOOKUP(A111,Plan2!$A$1:$F$92,5,FALSE)</f>
        <v>-8.5056996</v>
      </c>
      <c r="O111" s="59" t="str">
        <f>VLOOKUP(A111,Plan2!$A$1:$F$92,6,FALSE)</f>
        <v>-38.8083537</v>
      </c>
      <c r="P111" s="164">
        <v>12949</v>
      </c>
      <c r="Q111" s="59">
        <v>3</v>
      </c>
      <c r="R111" s="59">
        <v>0.4</v>
      </c>
      <c r="S111" s="59">
        <v>0.6</v>
      </c>
      <c r="T111" s="169">
        <v>43784</v>
      </c>
      <c r="U111" s="169">
        <f t="shared" si="2"/>
        <v>43788</v>
      </c>
      <c r="V111" s="170">
        <v>43791</v>
      </c>
      <c r="W111" s="170">
        <v>43845</v>
      </c>
      <c r="X111" s="173">
        <v>43784</v>
      </c>
      <c r="Y111" s="170">
        <v>43791</v>
      </c>
      <c r="Z111" s="166" t="s">
        <v>44</v>
      </c>
      <c r="AA111" s="166" t="s">
        <v>52</v>
      </c>
      <c r="AB111" s="166"/>
      <c r="AC111" s="166"/>
      <c r="AD111" s="166"/>
      <c r="AE111" s="166"/>
      <c r="AF111" s="166"/>
      <c r="AG111" s="166"/>
      <c r="AH111" s="166"/>
      <c r="AI111" s="166"/>
      <c r="AJ111" s="166"/>
      <c r="AK111" s="166"/>
    </row>
    <row r="112" spans="1:37">
      <c r="A112" s="60">
        <v>327881</v>
      </c>
      <c r="B112" s="157"/>
      <c r="C112" s="158"/>
      <c r="D112" s="159" t="s">
        <v>72</v>
      </c>
      <c r="E112" s="60" t="e">
        <f>VLOOKUP(A112,Plan3!$A$2:$B$4859,2,FALSE)</f>
        <v>#N/A</v>
      </c>
      <c r="F112" s="162">
        <v>9100894299</v>
      </c>
      <c r="G112" s="60" t="s">
        <v>220</v>
      </c>
      <c r="H112" s="60" t="s">
        <v>47</v>
      </c>
      <c r="I112" s="60" t="s">
        <v>40</v>
      </c>
      <c r="J112" s="60" t="s">
        <v>41</v>
      </c>
      <c r="K112" s="59" t="s">
        <v>48</v>
      </c>
      <c r="L112" s="59" t="s">
        <v>74</v>
      </c>
      <c r="M112" s="59" t="s">
        <v>59</v>
      </c>
      <c r="N112" s="59" t="str">
        <f>VLOOKUP(A112,Plan2!$A$1:$F$92,5,FALSE)</f>
        <v>-8.3329094</v>
      </c>
      <c r="O112" s="59" t="str">
        <f>VLOOKUP(A112,Plan2!$A$1:$F$92,6,FALSE)</f>
        <v>-39.3363084</v>
      </c>
      <c r="P112" s="164">
        <v>16070</v>
      </c>
      <c r="Q112" s="59">
        <v>7</v>
      </c>
      <c r="R112" s="59">
        <v>0.63</v>
      </c>
      <c r="S112" s="59">
        <v>0.08</v>
      </c>
      <c r="T112" s="169">
        <v>43784</v>
      </c>
      <c r="U112" s="169">
        <f t="shared" si="2"/>
        <v>43788</v>
      </c>
      <c r="V112" s="170">
        <v>43791</v>
      </c>
      <c r="W112" s="170">
        <v>43845</v>
      </c>
      <c r="X112" s="173">
        <v>43784</v>
      </c>
      <c r="Y112" s="170">
        <v>43791</v>
      </c>
      <c r="Z112" s="166" t="s">
        <v>44</v>
      </c>
      <c r="AA112" s="166" t="s">
        <v>52</v>
      </c>
      <c r="AB112" s="166"/>
      <c r="AC112" s="166"/>
      <c r="AD112" s="166"/>
      <c r="AE112" s="166"/>
      <c r="AF112" s="166"/>
      <c r="AG112" s="166"/>
      <c r="AH112" s="166"/>
      <c r="AI112" s="166"/>
      <c r="AJ112" s="166"/>
      <c r="AK112" s="166"/>
    </row>
    <row r="113" spans="1:37">
      <c r="A113" s="60">
        <v>327883</v>
      </c>
      <c r="B113" s="157"/>
      <c r="C113" s="158"/>
      <c r="D113" s="159" t="s">
        <v>61</v>
      </c>
      <c r="E113" s="60" t="e">
        <f>VLOOKUP(A113,Plan3!$A$2:$B$4859,2,FALSE)</f>
        <v>#N/A</v>
      </c>
      <c r="F113" s="162">
        <v>9100976154</v>
      </c>
      <c r="G113" s="60" t="s">
        <v>221</v>
      </c>
      <c r="H113" s="60" t="s">
        <v>47</v>
      </c>
      <c r="I113" s="60" t="s">
        <v>40</v>
      </c>
      <c r="J113" s="60" t="s">
        <v>41</v>
      </c>
      <c r="K113" s="59" t="s">
        <v>48</v>
      </c>
      <c r="L113" s="59" t="s">
        <v>63</v>
      </c>
      <c r="M113" s="59" t="s">
        <v>59</v>
      </c>
      <c r="N113" s="59" t="str">
        <f>VLOOKUP(A113,Plan2!$A$1:$F$92,5,FALSE)</f>
        <v>-8.49398</v>
      </c>
      <c r="O113" s="59" t="str">
        <f>VLOOKUP(A113,Plan2!$A$1:$F$92,6,FALSE)</f>
        <v>-38.5629938</v>
      </c>
      <c r="P113" s="165">
        <v>12818</v>
      </c>
      <c r="Q113" s="59">
        <v>3</v>
      </c>
      <c r="R113" s="59">
        <v>0.22</v>
      </c>
      <c r="S113" s="59">
        <v>0.4</v>
      </c>
      <c r="T113" s="169">
        <v>43784</v>
      </c>
      <c r="U113" s="169">
        <f t="shared" si="2"/>
        <v>43788</v>
      </c>
      <c r="V113" s="170">
        <v>43791</v>
      </c>
      <c r="W113" s="170">
        <v>43845</v>
      </c>
      <c r="X113" s="173">
        <v>43784</v>
      </c>
      <c r="Y113" s="170">
        <v>43791</v>
      </c>
      <c r="Z113" s="166" t="s">
        <v>44</v>
      </c>
      <c r="AA113" s="166" t="s">
        <v>52</v>
      </c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</row>
    <row r="114" spans="1:37">
      <c r="A114" s="60">
        <v>327895</v>
      </c>
      <c r="B114" s="157"/>
      <c r="C114" s="158"/>
      <c r="D114" s="159" t="s">
        <v>95</v>
      </c>
      <c r="E114" s="60" t="e">
        <f>VLOOKUP(A114,Plan3!$A$2:$B$4859,2,FALSE)</f>
        <v>#N/A</v>
      </c>
      <c r="F114" s="162">
        <v>9100970180</v>
      </c>
      <c r="G114" s="60" t="s">
        <v>222</v>
      </c>
      <c r="H114" s="60" t="s">
        <v>47</v>
      </c>
      <c r="I114" s="60" t="s">
        <v>40</v>
      </c>
      <c r="J114" s="60" t="s">
        <v>41</v>
      </c>
      <c r="K114" s="59" t="s">
        <v>48</v>
      </c>
      <c r="L114" s="59" t="s">
        <v>208</v>
      </c>
      <c r="M114" s="59" t="s">
        <v>43</v>
      </c>
      <c r="N114" s="59" t="str">
        <f>VLOOKUP(A114,'[1]Carteira de Novembro'!A$2:C$203,2,FALSE)</f>
        <v>-7.6455549</v>
      </c>
      <c r="O114" s="59" t="str">
        <f>VLOOKUP(A114,'[1]Carteira de Novembro'!A$2:C$203,3,FALSE)</f>
        <v>-37.3305163</v>
      </c>
      <c r="P114" s="165">
        <v>15207</v>
      </c>
      <c r="Q114" s="59">
        <v>5</v>
      </c>
      <c r="R114" s="59">
        <v>0.04</v>
      </c>
      <c r="S114" s="59">
        <v>0.14</v>
      </c>
      <c r="T114" s="169">
        <v>43784</v>
      </c>
      <c r="U114" s="169">
        <f t="shared" si="2"/>
        <v>43788</v>
      </c>
      <c r="V114" s="170">
        <v>43791</v>
      </c>
      <c r="W114" s="172">
        <v>43845</v>
      </c>
      <c r="X114" s="173">
        <v>43784</v>
      </c>
      <c r="Y114" s="170">
        <v>43791</v>
      </c>
      <c r="Z114" s="166" t="s">
        <v>44</v>
      </c>
      <c r="AA114" s="59" t="s">
        <v>52</v>
      </c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</row>
    <row r="115" spans="1:37">
      <c r="A115" s="60">
        <v>327900</v>
      </c>
      <c r="B115" s="157"/>
      <c r="C115" s="158"/>
      <c r="D115" s="159" t="s">
        <v>146</v>
      </c>
      <c r="E115" s="60" t="e">
        <f>VLOOKUP(A115,Plan3!$A$2:$B$4859,2,FALSE)</f>
        <v>#N/A</v>
      </c>
      <c r="F115" s="162">
        <v>9100882359</v>
      </c>
      <c r="G115" s="60" t="s">
        <v>223</v>
      </c>
      <c r="H115" s="60" t="s">
        <v>47</v>
      </c>
      <c r="I115" s="60" t="s">
        <v>40</v>
      </c>
      <c r="J115" s="60" t="s">
        <v>41</v>
      </c>
      <c r="K115" s="59" t="s">
        <v>48</v>
      </c>
      <c r="L115" s="59" t="s">
        <v>194</v>
      </c>
      <c r="M115" s="59" t="s">
        <v>43</v>
      </c>
      <c r="N115" s="59" t="str">
        <f>VLOOKUP(A115,Plan2!$A$1:$F$92,5,FALSE)</f>
        <v>-7.7845193</v>
      </c>
      <c r="O115" s="59" t="str">
        <f>VLOOKUP(A115,Plan2!$A$1:$F$92,6,FALSE)</f>
        <v>-37.4393537</v>
      </c>
      <c r="P115" s="165">
        <v>20495</v>
      </c>
      <c r="Q115" s="59">
        <v>6</v>
      </c>
      <c r="R115" s="59">
        <v>0.54</v>
      </c>
      <c r="S115" s="59">
        <v>0</v>
      </c>
      <c r="T115" s="169">
        <v>43784</v>
      </c>
      <c r="U115" s="169">
        <f t="shared" si="2"/>
        <v>43788</v>
      </c>
      <c r="V115" s="170">
        <v>43791</v>
      </c>
      <c r="W115" s="170">
        <v>43845</v>
      </c>
      <c r="X115" s="173">
        <v>43784</v>
      </c>
      <c r="Y115" s="170">
        <v>43791</v>
      </c>
      <c r="Z115" s="166" t="s">
        <v>44</v>
      </c>
      <c r="AA115" s="166" t="s">
        <v>52</v>
      </c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</row>
    <row r="116" spans="1:37">
      <c r="A116" s="60">
        <v>327953</v>
      </c>
      <c r="B116" s="157"/>
      <c r="C116" s="158"/>
      <c r="D116" s="159" t="s">
        <v>75</v>
      </c>
      <c r="E116" s="60" t="e">
        <f>VLOOKUP(A116,Plan3!$A$2:$B$4859,2,FALSE)</f>
        <v>#N/A</v>
      </c>
      <c r="F116" s="162">
        <v>9100964249</v>
      </c>
      <c r="G116" s="60" t="s">
        <v>224</v>
      </c>
      <c r="H116" s="60" t="s">
        <v>47</v>
      </c>
      <c r="I116" s="60" t="s">
        <v>40</v>
      </c>
      <c r="J116" s="60" t="s">
        <v>41</v>
      </c>
      <c r="K116" s="59" t="s">
        <v>48</v>
      </c>
      <c r="L116" s="59" t="s">
        <v>100</v>
      </c>
      <c r="M116" s="59" t="s">
        <v>59</v>
      </c>
      <c r="N116" s="59" t="str">
        <f>VLOOKUP(A116,Plan2!$A$1:$F$92,5,FALSE)</f>
        <v>-7.7309917</v>
      </c>
      <c r="O116" s="59" t="str">
        <f>VLOOKUP(A116,Plan2!$A$1:$F$92,6,FALSE)</f>
        <v>-39.1883985</v>
      </c>
      <c r="P116" s="165">
        <v>5269</v>
      </c>
      <c r="Q116" s="59">
        <v>2</v>
      </c>
      <c r="R116" s="59">
        <v>0</v>
      </c>
      <c r="S116" s="59">
        <v>0.04</v>
      </c>
      <c r="T116" s="169">
        <v>43784</v>
      </c>
      <c r="U116" s="169">
        <f t="shared" si="2"/>
        <v>43788</v>
      </c>
      <c r="V116" s="170">
        <v>43791</v>
      </c>
      <c r="W116" s="170">
        <v>43845</v>
      </c>
      <c r="X116" s="173">
        <v>43784</v>
      </c>
      <c r="Y116" s="170">
        <v>43791</v>
      </c>
      <c r="Z116" s="166" t="s">
        <v>44</v>
      </c>
      <c r="AA116" s="166" t="s">
        <v>52</v>
      </c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</row>
    <row r="117" spans="1:37">
      <c r="A117" s="60">
        <v>327970</v>
      </c>
      <c r="B117" s="157"/>
      <c r="C117" s="158"/>
      <c r="D117" s="159" t="s">
        <v>61</v>
      </c>
      <c r="E117" s="60" t="e">
        <f>VLOOKUP(A117,Plan3!$A$2:$B$4859,2,FALSE)</f>
        <v>#N/A</v>
      </c>
      <c r="F117" s="162">
        <v>9100968641</v>
      </c>
      <c r="G117" s="60" t="s">
        <v>225</v>
      </c>
      <c r="H117" s="60" t="s">
        <v>47</v>
      </c>
      <c r="I117" s="60" t="s">
        <v>40</v>
      </c>
      <c r="J117" s="60" t="s">
        <v>41</v>
      </c>
      <c r="K117" s="59" t="s">
        <v>48</v>
      </c>
      <c r="L117" s="59" t="s">
        <v>63</v>
      </c>
      <c r="M117" s="59" t="s">
        <v>59</v>
      </c>
      <c r="N117" s="59" t="str">
        <f>VLOOKUP(A117,Plan2!$A$1:$F$92,5,FALSE)</f>
        <v>-8.5349596</v>
      </c>
      <c r="O117" s="59" t="str">
        <f>VLOOKUP(A117,Plan2!$A$1:$F$92,6,FALSE)</f>
        <v>-37.8529453</v>
      </c>
      <c r="P117" s="165">
        <v>47688</v>
      </c>
      <c r="Q117" s="59">
        <v>12</v>
      </c>
      <c r="R117" s="59">
        <v>1.3</v>
      </c>
      <c r="S117" s="59">
        <v>0</v>
      </c>
      <c r="T117" s="169">
        <v>43784</v>
      </c>
      <c r="U117" s="169">
        <f t="shared" si="2"/>
        <v>43788</v>
      </c>
      <c r="V117" s="170">
        <v>43791</v>
      </c>
      <c r="W117" s="170">
        <v>43905</v>
      </c>
      <c r="X117" s="173">
        <v>43784</v>
      </c>
      <c r="Y117" s="170">
        <v>43791</v>
      </c>
      <c r="Z117" s="166" t="s">
        <v>44</v>
      </c>
      <c r="AA117" s="166" t="s">
        <v>52</v>
      </c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</row>
    <row r="118" spans="1:37">
      <c r="A118" s="60">
        <v>327978</v>
      </c>
      <c r="B118" s="157"/>
      <c r="C118" s="158"/>
      <c r="D118" s="159" t="s">
        <v>49</v>
      </c>
      <c r="E118" s="60" t="e">
        <f>VLOOKUP(A118,Plan3!$A$2:$B$4859,2,FALSE)</f>
        <v>#N/A</v>
      </c>
      <c r="F118" s="162">
        <v>9100964250</v>
      </c>
      <c r="G118" s="60" t="s">
        <v>226</v>
      </c>
      <c r="H118" s="60" t="s">
        <v>47</v>
      </c>
      <c r="I118" s="60" t="s">
        <v>40</v>
      </c>
      <c r="J118" s="60" t="s">
        <v>41</v>
      </c>
      <c r="K118" s="59" t="s">
        <v>48</v>
      </c>
      <c r="L118" s="59" t="s">
        <v>51</v>
      </c>
      <c r="M118" s="59" t="s">
        <v>43</v>
      </c>
      <c r="N118" s="59" t="str">
        <f>VLOOKUP(A118,Plan2!$A$1:$F$92,5,FALSE)</f>
        <v>-8.3272226</v>
      </c>
      <c r="O118" s="59" t="str">
        <f>VLOOKUP(A118,Plan2!$A$1:$F$92,6,FALSE)</f>
        <v>-37.7198846</v>
      </c>
      <c r="P118" s="167">
        <v>9040</v>
      </c>
      <c r="Q118" s="171">
        <v>3</v>
      </c>
      <c r="R118" s="171">
        <v>0</v>
      </c>
      <c r="S118" s="171">
        <v>0</v>
      </c>
      <c r="T118" s="169">
        <v>43784</v>
      </c>
      <c r="U118" s="169">
        <f t="shared" si="2"/>
        <v>43788</v>
      </c>
      <c r="V118" s="170">
        <v>43791</v>
      </c>
      <c r="W118" s="170">
        <v>43845</v>
      </c>
      <c r="X118" s="173">
        <v>43784</v>
      </c>
      <c r="Y118" s="170">
        <v>43791</v>
      </c>
      <c r="Z118" s="166" t="s">
        <v>44</v>
      </c>
      <c r="AA118" s="166" t="s">
        <v>52</v>
      </c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</row>
    <row r="119" spans="1:37">
      <c r="A119" s="60">
        <v>327523</v>
      </c>
      <c r="B119" s="157"/>
      <c r="C119" s="158"/>
      <c r="D119" s="159" t="s">
        <v>91</v>
      </c>
      <c r="E119" s="60" t="e">
        <v>#N/A</v>
      </c>
      <c r="F119" s="162">
        <v>9100959142</v>
      </c>
      <c r="G119" s="60" t="s">
        <v>227</v>
      </c>
      <c r="H119" s="60" t="s">
        <v>47</v>
      </c>
      <c r="I119" s="60" t="s">
        <v>40</v>
      </c>
      <c r="J119" s="60" t="s">
        <v>41</v>
      </c>
      <c r="K119" s="59" t="s">
        <v>48</v>
      </c>
      <c r="L119" s="59" t="s">
        <v>93</v>
      </c>
      <c r="M119" s="59" t="s">
        <v>43</v>
      </c>
      <c r="N119" s="59" t="str">
        <f>VLOOKUP(A119,Plan2!$A$1:$F$92,5,FALSE)</f>
        <v>-7.9149195</v>
      </c>
      <c r="O119" s="59" t="str">
        <f>VLOOKUP(A119,Plan2!$A$1:$F$92,6,FALSE)</f>
        <v>-37.6936629</v>
      </c>
      <c r="P119" s="165">
        <v>17792</v>
      </c>
      <c r="Q119" s="59">
        <v>6</v>
      </c>
      <c r="R119" s="59">
        <v>0.39</v>
      </c>
      <c r="S119" s="59">
        <v>0.5</v>
      </c>
      <c r="T119" s="169">
        <v>43791</v>
      </c>
      <c r="U119" s="169">
        <f t="shared" si="2"/>
        <v>43795</v>
      </c>
      <c r="V119" s="170">
        <v>43798</v>
      </c>
      <c r="W119" s="172">
        <v>43843</v>
      </c>
      <c r="X119" s="174">
        <v>43777</v>
      </c>
      <c r="Y119" s="170">
        <v>43784</v>
      </c>
      <c r="Z119" s="166" t="s">
        <v>44</v>
      </c>
      <c r="AA119" s="59" t="s">
        <v>52</v>
      </c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</row>
    <row r="120" spans="1:37">
      <c r="A120" s="60">
        <v>327546</v>
      </c>
      <c r="B120" s="157"/>
      <c r="C120" s="158"/>
      <c r="D120" s="159" t="s">
        <v>95</v>
      </c>
      <c r="E120" s="60" t="e">
        <f>VLOOKUP(A120,Plan3!$A$2:$B$4859,2,FALSE)</f>
        <v>#N/A</v>
      </c>
      <c r="F120" s="162">
        <v>9100971658</v>
      </c>
      <c r="G120" s="60" t="s">
        <v>228</v>
      </c>
      <c r="H120" s="60" t="s">
        <v>47</v>
      </c>
      <c r="I120" s="60" t="s">
        <v>40</v>
      </c>
      <c r="J120" s="60" t="s">
        <v>41</v>
      </c>
      <c r="K120" s="59" t="s">
        <v>48</v>
      </c>
      <c r="L120" s="59" t="s">
        <v>98</v>
      </c>
      <c r="M120" s="59" t="s">
        <v>43</v>
      </c>
      <c r="N120" s="59" t="str">
        <f>VLOOKUP(A120,'[1]Carteira de Novembro'!A$2:C$203,2,FALSE)</f>
        <v>-7.492938</v>
      </c>
      <c r="O120" s="59" t="str">
        <f>VLOOKUP(A120,'[1]Carteira de Novembro'!A$2:C$203,3,FALSE)</f>
        <v>-37.2788452</v>
      </c>
      <c r="P120" s="165">
        <v>18537</v>
      </c>
      <c r="Q120" s="59">
        <v>4</v>
      </c>
      <c r="R120" s="59">
        <v>0.36</v>
      </c>
      <c r="S120" s="59">
        <v>0</v>
      </c>
      <c r="T120" s="169">
        <v>43791</v>
      </c>
      <c r="U120" s="169">
        <f t="shared" si="2"/>
        <v>43795</v>
      </c>
      <c r="V120" s="170">
        <v>43798</v>
      </c>
      <c r="W120" s="172">
        <v>43843</v>
      </c>
      <c r="X120" s="174">
        <v>43777</v>
      </c>
      <c r="Y120" s="170">
        <v>43784</v>
      </c>
      <c r="Z120" s="166" t="s">
        <v>44</v>
      </c>
      <c r="AA120" s="59" t="s">
        <v>52</v>
      </c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</row>
    <row r="121" spans="1:37">
      <c r="A121" s="60">
        <v>327552</v>
      </c>
      <c r="B121" s="157"/>
      <c r="C121" s="158"/>
      <c r="D121" s="159" t="s">
        <v>146</v>
      </c>
      <c r="E121" s="60" t="e">
        <f>VLOOKUP(A121,Plan3!$A$2:$B$4859,2,FALSE)</f>
        <v>#N/A</v>
      </c>
      <c r="F121" s="162">
        <v>9100966639</v>
      </c>
      <c r="G121" s="60" t="s">
        <v>229</v>
      </c>
      <c r="H121" s="60" t="s">
        <v>39</v>
      </c>
      <c r="I121" s="60" t="s">
        <v>40</v>
      </c>
      <c r="J121" s="60" t="s">
        <v>41</v>
      </c>
      <c r="K121" s="59" t="s">
        <v>42</v>
      </c>
      <c r="L121" s="59" t="s">
        <v>148</v>
      </c>
      <c r="M121" s="59" t="s">
        <v>43</v>
      </c>
      <c r="N121" s="59" t="str">
        <f>VLOOKUP(A121,Plan2!$A$1:$F$92,5,FALSE)</f>
        <v>-7.7485744</v>
      </c>
      <c r="O121" s="59" t="str">
        <f>VLOOKUP(A121,Plan2!$A$1:$F$92,6,FALSE)</f>
        <v>-37.6480878</v>
      </c>
      <c r="P121" s="165">
        <v>10783</v>
      </c>
      <c r="Q121" s="59">
        <v>3</v>
      </c>
      <c r="R121" s="59">
        <v>0.04</v>
      </c>
      <c r="S121" s="59">
        <v>0.08</v>
      </c>
      <c r="T121" s="169">
        <v>43791</v>
      </c>
      <c r="U121" s="169">
        <f t="shared" si="2"/>
        <v>43795</v>
      </c>
      <c r="V121" s="170">
        <v>43798</v>
      </c>
      <c r="W121" s="172">
        <v>43843</v>
      </c>
      <c r="X121" s="174">
        <v>43777</v>
      </c>
      <c r="Y121" s="170">
        <v>43784</v>
      </c>
      <c r="Z121" s="166" t="s">
        <v>44</v>
      </c>
      <c r="AA121" s="59" t="s">
        <v>52</v>
      </c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</row>
    <row r="122" spans="1:37">
      <c r="A122" s="60">
        <v>327602</v>
      </c>
      <c r="B122" s="157"/>
      <c r="C122" s="158"/>
      <c r="D122" s="159" t="s">
        <v>64</v>
      </c>
      <c r="E122" s="60" t="e">
        <f>VLOOKUP(A122,Plan3!$A$2:$B$4859,2,FALSE)</f>
        <v>#N/A</v>
      </c>
      <c r="F122" s="162">
        <v>9100969142</v>
      </c>
      <c r="G122" s="60" t="s">
        <v>230</v>
      </c>
      <c r="H122" s="60" t="s">
        <v>39</v>
      </c>
      <c r="I122" s="60" t="s">
        <v>40</v>
      </c>
      <c r="J122" s="60" t="s">
        <v>41</v>
      </c>
      <c r="K122" s="59" t="s">
        <v>42</v>
      </c>
      <c r="L122" s="59" t="s">
        <v>66</v>
      </c>
      <c r="M122" s="59" t="s">
        <v>59</v>
      </c>
      <c r="N122" s="59" t="str">
        <f>VLOOKUP(A122,Plan2!$A$1:$F$92,5,FALSE)</f>
        <v>-8.9475302</v>
      </c>
      <c r="O122" s="59" t="str">
        <f>VLOOKUP(A122,Plan2!$A$1:$F$92,6,FALSE)</f>
        <v>-38.2199053</v>
      </c>
      <c r="P122" s="164">
        <v>37145</v>
      </c>
      <c r="Q122" s="59">
        <v>7</v>
      </c>
      <c r="R122" s="59">
        <v>0.3</v>
      </c>
      <c r="S122" s="59">
        <v>0</v>
      </c>
      <c r="T122" s="169">
        <v>43791</v>
      </c>
      <c r="U122" s="169">
        <f t="shared" si="2"/>
        <v>43795</v>
      </c>
      <c r="V122" s="170">
        <v>43798</v>
      </c>
      <c r="W122" s="170">
        <v>43843</v>
      </c>
      <c r="X122" s="174">
        <v>43777</v>
      </c>
      <c r="Y122" s="170">
        <v>43784</v>
      </c>
      <c r="Z122" s="166" t="s">
        <v>44</v>
      </c>
      <c r="AA122" s="59" t="s">
        <v>52</v>
      </c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</row>
    <row r="123" spans="1:37">
      <c r="A123" s="60">
        <v>328024</v>
      </c>
      <c r="B123" s="157"/>
      <c r="C123" s="158"/>
      <c r="D123" s="159" t="s">
        <v>61</v>
      </c>
      <c r="E123" s="60" t="e">
        <f>VLOOKUP(A123,Plan3!$A$2:$B$4859,2,FALSE)</f>
        <v>#N/A</v>
      </c>
      <c r="F123" s="162">
        <v>9100962213</v>
      </c>
      <c r="G123" s="60" t="s">
        <v>231</v>
      </c>
      <c r="H123" s="60" t="s">
        <v>47</v>
      </c>
      <c r="I123" s="60" t="s">
        <v>40</v>
      </c>
      <c r="J123" s="60" t="s">
        <v>41</v>
      </c>
      <c r="K123" s="59" t="s">
        <v>48</v>
      </c>
      <c r="L123" s="59" t="s">
        <v>63</v>
      </c>
      <c r="M123" s="59" t="s">
        <v>59</v>
      </c>
      <c r="N123" s="59" t="str">
        <f>VLOOKUP(A123,Plan2!$A$1:$F$92,5,FALSE)</f>
        <v>-8.4889095</v>
      </c>
      <c r="O123" s="59" t="str">
        <f>VLOOKUP(A123,Plan2!$A$1:$F$92,6,FALSE)</f>
        <v>-38.5312526</v>
      </c>
      <c r="P123" s="167">
        <v>29424</v>
      </c>
      <c r="Q123" s="171">
        <v>6</v>
      </c>
      <c r="R123" s="171">
        <v>0.51</v>
      </c>
      <c r="S123" s="171">
        <v>0</v>
      </c>
      <c r="T123" s="169">
        <v>43791</v>
      </c>
      <c r="U123" s="169">
        <f t="shared" si="2"/>
        <v>43795</v>
      </c>
      <c r="V123" s="170">
        <v>43798</v>
      </c>
      <c r="W123" s="170">
        <v>43850</v>
      </c>
      <c r="X123" s="174">
        <v>43777</v>
      </c>
      <c r="Y123" s="170">
        <v>43784</v>
      </c>
      <c r="Z123" s="166" t="s">
        <v>44</v>
      </c>
      <c r="AA123" s="59" t="s">
        <v>52</v>
      </c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</row>
    <row r="124" spans="1:37">
      <c r="A124" s="60">
        <v>328035</v>
      </c>
      <c r="B124" s="157"/>
      <c r="C124" s="158"/>
      <c r="D124" s="159" t="s">
        <v>80</v>
      </c>
      <c r="E124" s="60" t="e">
        <f>VLOOKUP(A124,Plan3!$A$2:$B$4859,2,FALSE)</f>
        <v>#N/A</v>
      </c>
      <c r="F124" s="162">
        <v>9100961219</v>
      </c>
      <c r="G124" s="60" t="s">
        <v>232</v>
      </c>
      <c r="H124" s="60" t="s">
        <v>47</v>
      </c>
      <c r="I124" s="60" t="s">
        <v>40</v>
      </c>
      <c r="J124" s="60" t="s">
        <v>41</v>
      </c>
      <c r="K124" s="59" t="s">
        <v>48</v>
      </c>
      <c r="L124" s="59" t="s">
        <v>82</v>
      </c>
      <c r="M124" s="59" t="s">
        <v>59</v>
      </c>
      <c r="N124" s="59" t="str">
        <f>VLOOKUP(A124,Plan2!$A$1:$F$92,5,FALSE)</f>
        <v>-8.3794818</v>
      </c>
      <c r="O124" s="59" t="str">
        <f>VLOOKUP(A124,Plan2!$A$1:$F$92,6,FALSE)</f>
        <v>-38.6759373</v>
      </c>
      <c r="P124" s="165">
        <v>7548</v>
      </c>
      <c r="Q124" s="59">
        <v>2</v>
      </c>
      <c r="R124" s="59">
        <v>0.02</v>
      </c>
      <c r="S124" s="59">
        <v>0.04</v>
      </c>
      <c r="T124" s="169">
        <v>43791</v>
      </c>
      <c r="U124" s="169">
        <f t="shared" si="2"/>
        <v>43795</v>
      </c>
      <c r="V124" s="170">
        <v>43798</v>
      </c>
      <c r="W124" s="170">
        <v>43850</v>
      </c>
      <c r="X124" s="174">
        <v>43777</v>
      </c>
      <c r="Y124" s="170">
        <v>43784</v>
      </c>
      <c r="Z124" s="166" t="s">
        <v>44</v>
      </c>
      <c r="AA124" s="59" t="s">
        <v>52</v>
      </c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</row>
    <row r="125" spans="1:37">
      <c r="A125" s="60">
        <v>328039</v>
      </c>
      <c r="B125" s="157"/>
      <c r="C125" s="158"/>
      <c r="D125" s="159" t="s">
        <v>153</v>
      </c>
      <c r="E125" s="60" t="e">
        <f>VLOOKUP(A125,Plan3!$A$2:$B$4859,2,FALSE)</f>
        <v>#N/A</v>
      </c>
      <c r="F125" s="162">
        <v>9100975661</v>
      </c>
      <c r="G125" s="60" t="s">
        <v>233</v>
      </c>
      <c r="H125" s="60" t="s">
        <v>47</v>
      </c>
      <c r="I125" s="60" t="s">
        <v>40</v>
      </c>
      <c r="J125" s="60" t="s">
        <v>41</v>
      </c>
      <c r="K125" s="59" t="s">
        <v>48</v>
      </c>
      <c r="L125" s="59" t="s">
        <v>141</v>
      </c>
      <c r="M125" s="59" t="s">
        <v>59</v>
      </c>
      <c r="N125" s="59" t="str">
        <f>VLOOKUP(A125,'[1]Carteira de Novembro'!A$2:C$203,2,FALSE)</f>
        <v>-9.0170519</v>
      </c>
      <c r="O125" s="59" t="str">
        <f>VLOOKUP(A125,'[1]Carteira de Novembro'!A$2:C$203,3,FALSE)</f>
        <v>-37.9897821</v>
      </c>
      <c r="P125" s="164">
        <v>12923</v>
      </c>
      <c r="Q125" s="59">
        <v>5</v>
      </c>
      <c r="R125" s="59">
        <v>0.52</v>
      </c>
      <c r="S125" s="59">
        <v>0</v>
      </c>
      <c r="T125" s="169">
        <v>43791</v>
      </c>
      <c r="U125" s="169">
        <f t="shared" si="2"/>
        <v>43795</v>
      </c>
      <c r="V125" s="170">
        <v>43798</v>
      </c>
      <c r="W125" s="170">
        <v>43850</v>
      </c>
      <c r="X125" s="174">
        <v>43777</v>
      </c>
      <c r="Y125" s="170">
        <v>43784</v>
      </c>
      <c r="Z125" s="166" t="s">
        <v>44</v>
      </c>
      <c r="AA125" s="59" t="s">
        <v>52</v>
      </c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</row>
    <row r="126" spans="1:37">
      <c r="A126" s="60">
        <v>328071</v>
      </c>
      <c r="B126" s="157"/>
      <c r="C126" s="158"/>
      <c r="D126" s="159" t="s">
        <v>57</v>
      </c>
      <c r="E126" s="60" t="e">
        <f>VLOOKUP(A126,Plan3!$A$2:$B$4859,2,FALSE)</f>
        <v>#N/A</v>
      </c>
      <c r="F126" s="162">
        <v>9100964267</v>
      </c>
      <c r="G126" s="60" t="s">
        <v>234</v>
      </c>
      <c r="H126" s="60" t="s">
        <v>47</v>
      </c>
      <c r="I126" s="60" t="s">
        <v>40</v>
      </c>
      <c r="J126" s="60" t="s">
        <v>41</v>
      </c>
      <c r="K126" s="59" t="s">
        <v>48</v>
      </c>
      <c r="L126" s="59" t="s">
        <v>71</v>
      </c>
      <c r="M126" s="59" t="s">
        <v>59</v>
      </c>
      <c r="N126" s="59" t="str">
        <f>VLOOKUP(A126,'[1]Carteira de Novembro'!A$2:C$203,2,FALSE)</f>
        <v>-7.93262</v>
      </c>
      <c r="O126" s="59" t="str">
        <f>VLOOKUP(A126,'[1]Carteira de Novembro'!A$2:C$203,3,FALSE)</f>
        <v>-38.9272119</v>
      </c>
      <c r="P126" s="165">
        <v>12474</v>
      </c>
      <c r="Q126" s="59">
        <v>6</v>
      </c>
      <c r="R126" s="59">
        <v>0</v>
      </c>
      <c r="S126" s="59">
        <v>0.27</v>
      </c>
      <c r="T126" s="169">
        <v>43791</v>
      </c>
      <c r="U126" s="169">
        <f t="shared" si="2"/>
        <v>43795</v>
      </c>
      <c r="V126" s="170">
        <v>43798</v>
      </c>
      <c r="W126" s="170">
        <v>43850</v>
      </c>
      <c r="X126" s="174">
        <v>43777</v>
      </c>
      <c r="Y126" s="170">
        <v>43784</v>
      </c>
      <c r="Z126" s="166" t="s">
        <v>44</v>
      </c>
      <c r="AA126" s="59" t="s">
        <v>52</v>
      </c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</row>
    <row r="127" spans="1:37">
      <c r="A127" s="60">
        <v>328117</v>
      </c>
      <c r="B127" s="157"/>
      <c r="C127" s="158"/>
      <c r="D127" s="159" t="s">
        <v>153</v>
      </c>
      <c r="E127" s="60" t="e">
        <f>VLOOKUP(A127,Plan3!$A$2:$B$4859,2,FALSE)</f>
        <v>#N/A</v>
      </c>
      <c r="F127" s="162">
        <v>9100985133</v>
      </c>
      <c r="G127" s="60" t="s">
        <v>235</v>
      </c>
      <c r="H127" s="60" t="s">
        <v>47</v>
      </c>
      <c r="I127" s="60" t="s">
        <v>40</v>
      </c>
      <c r="J127" s="60" t="s">
        <v>41</v>
      </c>
      <c r="K127" s="59" t="s">
        <v>48</v>
      </c>
      <c r="L127" s="59" t="s">
        <v>66</v>
      </c>
      <c r="M127" s="59" t="s">
        <v>59</v>
      </c>
      <c r="N127" s="59" t="str">
        <f>VLOOKUP(A127,Plan2!$A$1:$F$92,5,FALSE)</f>
        <v>-8.8940381</v>
      </c>
      <c r="O127" s="59" t="str">
        <f>VLOOKUP(A127,Plan2!$A$1:$F$92,6,FALSE)</f>
        <v>-38.0943626</v>
      </c>
      <c r="P127" s="165">
        <v>7668</v>
      </c>
      <c r="Q127" s="59">
        <v>3</v>
      </c>
      <c r="R127" s="59">
        <v>0.05</v>
      </c>
      <c r="S127" s="59">
        <v>0.03</v>
      </c>
      <c r="T127" s="169">
        <v>43791</v>
      </c>
      <c r="U127" s="169">
        <f t="shared" si="2"/>
        <v>43795</v>
      </c>
      <c r="V127" s="170">
        <v>43798</v>
      </c>
      <c r="W127" s="170">
        <v>43852</v>
      </c>
      <c r="X127" s="174">
        <v>43777</v>
      </c>
      <c r="Y127" s="170">
        <v>43784</v>
      </c>
      <c r="Z127" s="166" t="s">
        <v>44</v>
      </c>
      <c r="AA127" s="59" t="s">
        <v>52</v>
      </c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</row>
    <row r="128" spans="1:37">
      <c r="A128" s="60">
        <v>328130</v>
      </c>
      <c r="B128" s="157"/>
      <c r="C128" s="158"/>
      <c r="D128" s="159" t="s">
        <v>57</v>
      </c>
      <c r="E128" s="60" t="e">
        <f>VLOOKUP(A128,Plan3!$A$2:$B$4859,2,FALSE)</f>
        <v>#N/A</v>
      </c>
      <c r="F128" s="162">
        <v>9100986631</v>
      </c>
      <c r="G128" s="60" t="s">
        <v>236</v>
      </c>
      <c r="H128" s="60" t="s">
        <v>47</v>
      </c>
      <c r="I128" s="60" t="s">
        <v>40</v>
      </c>
      <c r="J128" s="60" t="s">
        <v>41</v>
      </c>
      <c r="K128" s="59" t="s">
        <v>48</v>
      </c>
      <c r="L128" s="59" t="s">
        <v>59</v>
      </c>
      <c r="M128" s="59" t="s">
        <v>59</v>
      </c>
      <c r="N128" s="59" t="str">
        <f>VLOOKUP(A128,'[1]Carteira de Novembro'!A$2:C$203,2,FALSE)</f>
        <v>-8.1425975</v>
      </c>
      <c r="O128" s="59" t="str">
        <f>VLOOKUP(A128,'[1]Carteira de Novembro'!A$2:C$203,3,FALSE)</f>
        <v>-39.0645684</v>
      </c>
      <c r="P128" s="165">
        <v>20221</v>
      </c>
      <c r="Q128" s="59">
        <v>5</v>
      </c>
      <c r="R128" s="59">
        <v>0.18</v>
      </c>
      <c r="S128" s="59">
        <v>0.3</v>
      </c>
      <c r="T128" s="169">
        <v>43791</v>
      </c>
      <c r="U128" s="169">
        <f t="shared" si="2"/>
        <v>43795</v>
      </c>
      <c r="V128" s="170">
        <v>43798</v>
      </c>
      <c r="W128" s="172">
        <v>43852</v>
      </c>
      <c r="X128" s="174">
        <v>43777</v>
      </c>
      <c r="Y128" s="170">
        <v>43784</v>
      </c>
      <c r="Z128" s="166" t="s">
        <v>44</v>
      </c>
      <c r="AA128" s="59" t="s">
        <v>45</v>
      </c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</row>
    <row r="129" spans="1:37">
      <c r="A129" s="60">
        <v>328147</v>
      </c>
      <c r="B129" s="157"/>
      <c r="C129" s="158"/>
      <c r="D129" s="159" t="s">
        <v>75</v>
      </c>
      <c r="E129" s="60" t="e">
        <f>VLOOKUP(A129,Plan3!$A$2:$B$4859,2,FALSE)</f>
        <v>#N/A</v>
      </c>
      <c r="F129" s="162">
        <v>9100981632</v>
      </c>
      <c r="G129" s="60" t="s">
        <v>237</v>
      </c>
      <c r="H129" s="60" t="s">
        <v>47</v>
      </c>
      <c r="I129" s="60" t="s">
        <v>40</v>
      </c>
      <c r="J129" s="60" t="s">
        <v>41</v>
      </c>
      <c r="K129" s="59" t="s">
        <v>48</v>
      </c>
      <c r="L129" s="59" t="s">
        <v>59</v>
      </c>
      <c r="M129" s="59" t="s">
        <v>59</v>
      </c>
      <c r="N129" s="59" t="str">
        <f>VLOOKUP(A129,'[1]Carteira de Novembro'!A$2:C$203,2,FALSE)</f>
        <v>-7.8054041</v>
      </c>
      <c r="O129" s="59" t="str">
        <f>VLOOKUP(A129,'[1]Carteira de Novembro'!A$2:C$203,3,FALSE)</f>
        <v>-39.1079978</v>
      </c>
      <c r="P129" s="165">
        <v>59113</v>
      </c>
      <c r="Q129" s="59">
        <v>18</v>
      </c>
      <c r="R129" s="59">
        <v>2.3</v>
      </c>
      <c r="S129" s="59">
        <v>0</v>
      </c>
      <c r="T129" s="169">
        <v>43791</v>
      </c>
      <c r="U129" s="169">
        <f t="shared" si="2"/>
        <v>43795</v>
      </c>
      <c r="V129" s="170">
        <v>43798</v>
      </c>
      <c r="W129" s="172">
        <v>43912</v>
      </c>
      <c r="X129" s="174">
        <v>43777</v>
      </c>
      <c r="Y129" s="170">
        <v>43784</v>
      </c>
      <c r="Z129" s="166" t="s">
        <v>44</v>
      </c>
      <c r="AA129" s="59" t="s">
        <v>52</v>
      </c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</row>
    <row r="130" spans="1:37">
      <c r="A130" s="60">
        <v>328151</v>
      </c>
      <c r="B130" s="157"/>
      <c r="C130" s="158"/>
      <c r="D130" s="159" t="s">
        <v>72</v>
      </c>
      <c r="E130" s="60" t="e">
        <f>VLOOKUP(A130,Plan3!$A$2:$B$4859,2,FALSE)</f>
        <v>#N/A</v>
      </c>
      <c r="F130" s="162">
        <v>9100985630</v>
      </c>
      <c r="G130" s="60" t="s">
        <v>238</v>
      </c>
      <c r="H130" s="60" t="s">
        <v>47</v>
      </c>
      <c r="I130" s="60" t="s">
        <v>40</v>
      </c>
      <c r="J130" s="60" t="s">
        <v>41</v>
      </c>
      <c r="K130" s="59" t="s">
        <v>42</v>
      </c>
      <c r="L130" s="59" t="s">
        <v>74</v>
      </c>
      <c r="M130" s="59" t="s">
        <v>59</v>
      </c>
      <c r="N130" s="59" t="str">
        <f>VLOOKUP(A130,Plan2!$A$1:$F$92,5,FALSE)</f>
        <v>-8.3129643</v>
      </c>
      <c r="O130" s="59" t="str">
        <f>VLOOKUP(A130,Plan2!$A$1:$F$92,6,FALSE)</f>
        <v>-39.3463505</v>
      </c>
      <c r="P130" s="164">
        <v>15987</v>
      </c>
      <c r="Q130" s="59">
        <v>6</v>
      </c>
      <c r="R130" s="59">
        <v>0.55</v>
      </c>
      <c r="S130" s="59">
        <v>0.06</v>
      </c>
      <c r="T130" s="169">
        <v>43791</v>
      </c>
      <c r="U130" s="169">
        <f t="shared" si="2"/>
        <v>43795</v>
      </c>
      <c r="V130" s="170">
        <v>43798</v>
      </c>
      <c r="W130" s="172">
        <v>43852</v>
      </c>
      <c r="X130" s="174">
        <v>43777</v>
      </c>
      <c r="Y130" s="170">
        <v>43784</v>
      </c>
      <c r="Z130" s="166" t="s">
        <v>44</v>
      </c>
      <c r="AA130" s="59" t="s">
        <v>52</v>
      </c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</row>
    <row r="131" spans="1:37">
      <c r="A131" s="60">
        <v>328165</v>
      </c>
      <c r="B131" s="157"/>
      <c r="C131" s="158"/>
      <c r="D131" s="159" t="s">
        <v>49</v>
      </c>
      <c r="E131" s="60" t="e">
        <f>VLOOKUP(A131,Plan3!$A$2:$B$4859,2,FALSE)</f>
        <v>#N/A</v>
      </c>
      <c r="F131" s="162">
        <v>9100994639</v>
      </c>
      <c r="G131" s="60" t="s">
        <v>239</v>
      </c>
      <c r="H131" s="60" t="s">
        <v>47</v>
      </c>
      <c r="I131" s="60" t="s">
        <v>40</v>
      </c>
      <c r="J131" s="60" t="s">
        <v>41</v>
      </c>
      <c r="K131" s="59" t="s">
        <v>48</v>
      </c>
      <c r="L131" s="59" t="s">
        <v>51</v>
      </c>
      <c r="M131" s="59" t="s">
        <v>43</v>
      </c>
      <c r="N131" s="59" t="str">
        <f>VLOOKUP(A131,Plan2!$A$1:$F$92,5,FALSE)</f>
        <v>-8.1336373</v>
      </c>
      <c r="O131" s="59" t="str">
        <f>VLOOKUP(A131,Plan2!$A$1:$F$92,6,FALSE)</f>
        <v>-37.5328336</v>
      </c>
      <c r="P131" s="165">
        <v>3768</v>
      </c>
      <c r="Q131" s="59">
        <v>2</v>
      </c>
      <c r="R131" s="59">
        <v>0.05</v>
      </c>
      <c r="S131" s="59">
        <v>0</v>
      </c>
      <c r="T131" s="169">
        <v>43791</v>
      </c>
      <c r="U131" s="169">
        <f t="shared" si="2"/>
        <v>43795</v>
      </c>
      <c r="V131" s="170">
        <v>43798</v>
      </c>
      <c r="W131" s="170">
        <v>43852</v>
      </c>
      <c r="X131" s="174">
        <v>43777</v>
      </c>
      <c r="Y131" s="170">
        <v>43784</v>
      </c>
      <c r="Z131" s="166" t="s">
        <v>44</v>
      </c>
      <c r="AA131" s="166" t="s">
        <v>52</v>
      </c>
      <c r="AB131" s="166"/>
      <c r="AC131" s="166"/>
      <c r="AD131" s="166"/>
      <c r="AE131" s="166"/>
      <c r="AF131" s="166"/>
      <c r="AG131" s="166"/>
      <c r="AH131" s="166"/>
      <c r="AI131" s="166"/>
      <c r="AJ131" s="166"/>
      <c r="AK131" s="166"/>
    </row>
    <row r="132" spans="1:37">
      <c r="A132" s="60">
        <v>328172</v>
      </c>
      <c r="B132" s="157"/>
      <c r="C132" s="158"/>
      <c r="D132" s="159" t="s">
        <v>80</v>
      </c>
      <c r="E132" s="60" t="e">
        <f>VLOOKUP(A132,Plan3!$A$2:$B$4859,2,FALSE)</f>
        <v>#N/A</v>
      </c>
      <c r="F132" s="162">
        <v>9100994132</v>
      </c>
      <c r="G132" s="60" t="s">
        <v>240</v>
      </c>
      <c r="H132" s="60" t="s">
        <v>47</v>
      </c>
      <c r="I132" s="60" t="s">
        <v>40</v>
      </c>
      <c r="J132" s="60" t="s">
        <v>41</v>
      </c>
      <c r="K132" s="59" t="s">
        <v>48</v>
      </c>
      <c r="L132" s="59" t="s">
        <v>185</v>
      </c>
      <c r="M132" s="59" t="s">
        <v>43</v>
      </c>
      <c r="N132" s="59" t="str">
        <f>VLOOKUP(A132,'[1]Carteira de Novembro'!A$2:C$203,2,FALSE)</f>
        <v>-7.8379346</v>
      </c>
      <c r="O132" s="59" t="str">
        <f>VLOOKUP(A132,'[1]Carteira de Novembro'!A$2:C$203,3,FALSE)</f>
        <v>-38.7880834</v>
      </c>
      <c r="P132" s="165">
        <v>4080</v>
      </c>
      <c r="Q132" s="59">
        <v>1</v>
      </c>
      <c r="R132" s="59">
        <v>0</v>
      </c>
      <c r="S132" s="59">
        <v>0.05</v>
      </c>
      <c r="T132" s="169">
        <v>43791</v>
      </c>
      <c r="U132" s="169">
        <f t="shared" si="2"/>
        <v>43795</v>
      </c>
      <c r="V132" s="170">
        <v>43798</v>
      </c>
      <c r="W132" s="172">
        <v>43852</v>
      </c>
      <c r="X132" s="174">
        <v>43777</v>
      </c>
      <c r="Y132" s="170">
        <v>43784</v>
      </c>
      <c r="Z132" s="166" t="s">
        <v>44</v>
      </c>
      <c r="AA132" s="59" t="s">
        <v>52</v>
      </c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</row>
    <row r="133" spans="1:37">
      <c r="A133" s="60">
        <v>328239</v>
      </c>
      <c r="B133" s="157"/>
      <c r="C133" s="158"/>
      <c r="D133" s="159" t="s">
        <v>57</v>
      </c>
      <c r="E133" s="60" t="e">
        <f>VLOOKUP(A133,Plan3!$A$2:$B$4859,2,FALSE)</f>
        <v>#N/A</v>
      </c>
      <c r="F133" s="162">
        <v>9101003632</v>
      </c>
      <c r="G133" s="60" t="s">
        <v>241</v>
      </c>
      <c r="H133" s="60" t="s">
        <v>47</v>
      </c>
      <c r="I133" s="60" t="s">
        <v>40</v>
      </c>
      <c r="J133" s="60" t="s">
        <v>41</v>
      </c>
      <c r="K133" s="59" t="s">
        <v>48</v>
      </c>
      <c r="L133" s="59" t="s">
        <v>71</v>
      </c>
      <c r="M133" s="59" t="s">
        <v>59</v>
      </c>
      <c r="N133" s="59" t="str">
        <f>VLOOKUP(A133,'[1]Carteira de Novembro'!A$2:C$203,2,FALSE)</f>
        <v>-7.9287774</v>
      </c>
      <c r="O133" s="59" t="str">
        <f>VLOOKUP(A133,'[1]Carteira de Novembro'!A$2:C$203,3,FALSE)</f>
        <v>-38.9559549</v>
      </c>
      <c r="P133" s="165">
        <v>18197</v>
      </c>
      <c r="Q133" s="180">
        <v>7</v>
      </c>
      <c r="R133" s="59">
        <v>0.42</v>
      </c>
      <c r="S133" s="59">
        <v>0</v>
      </c>
      <c r="T133" s="169">
        <v>43791</v>
      </c>
      <c r="U133" s="169">
        <f t="shared" si="2"/>
        <v>43795</v>
      </c>
      <c r="V133" s="170">
        <v>43798</v>
      </c>
      <c r="W133" s="170">
        <v>43852</v>
      </c>
      <c r="X133" s="170">
        <v>43777</v>
      </c>
      <c r="Y133" s="172">
        <v>43784</v>
      </c>
      <c r="Z133" s="59" t="s">
        <v>44</v>
      </c>
      <c r="AA133" s="59" t="s">
        <v>52</v>
      </c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</row>
    <row r="134" spans="1:37">
      <c r="A134" s="60">
        <v>328256</v>
      </c>
      <c r="B134" s="157"/>
      <c r="C134" s="158"/>
      <c r="D134" s="159" t="s">
        <v>153</v>
      </c>
      <c r="E134" s="60" t="e">
        <f>VLOOKUP(A134,Plan3!$A$2:$B$4859,2,FALSE)</f>
        <v>#N/A</v>
      </c>
      <c r="F134" s="162">
        <v>9100996135</v>
      </c>
      <c r="G134" s="60" t="s">
        <v>242</v>
      </c>
      <c r="H134" s="60" t="s">
        <v>47</v>
      </c>
      <c r="I134" s="60" t="s">
        <v>40</v>
      </c>
      <c r="J134" s="60" t="s">
        <v>41</v>
      </c>
      <c r="K134" s="59" t="s">
        <v>48</v>
      </c>
      <c r="L134" s="59" t="s">
        <v>66</v>
      </c>
      <c r="M134" s="59" t="s">
        <v>59</v>
      </c>
      <c r="N134" s="59" t="str">
        <f>VLOOKUP(A134,Plan2!$A$1:$F$92,5,FALSE)</f>
        <v>-8.8986142</v>
      </c>
      <c r="O134" s="59" t="str">
        <f>VLOOKUP(A134,Plan2!$A$1:$F$92,6,FALSE)</f>
        <v>-38.238752</v>
      </c>
      <c r="P134" s="164">
        <v>10782</v>
      </c>
      <c r="Q134" s="59">
        <v>1</v>
      </c>
      <c r="R134" s="59">
        <v>0</v>
      </c>
      <c r="S134" s="59">
        <v>0</v>
      </c>
      <c r="T134" s="169">
        <v>43791</v>
      </c>
      <c r="U134" s="169">
        <f t="shared" si="2"/>
        <v>43795</v>
      </c>
      <c r="V134" s="170">
        <v>43798</v>
      </c>
      <c r="W134" s="170">
        <v>43852</v>
      </c>
      <c r="X134" s="174">
        <v>43777</v>
      </c>
      <c r="Y134" s="170">
        <v>43784</v>
      </c>
      <c r="Z134" s="166" t="s">
        <v>44</v>
      </c>
      <c r="AA134" s="166" t="s">
        <v>52</v>
      </c>
      <c r="AB134" s="166"/>
      <c r="AC134" s="166"/>
      <c r="AD134" s="166"/>
      <c r="AE134" s="166"/>
      <c r="AF134" s="166"/>
      <c r="AG134" s="166"/>
      <c r="AH134" s="166"/>
      <c r="AI134" s="166"/>
      <c r="AJ134" s="166"/>
      <c r="AK134" s="166"/>
    </row>
    <row r="135" spans="1:37">
      <c r="A135" s="60">
        <v>328257</v>
      </c>
      <c r="B135" s="157"/>
      <c r="C135" s="158"/>
      <c r="D135" s="159" t="s">
        <v>146</v>
      </c>
      <c r="E135" s="60" t="e">
        <f>VLOOKUP(A135,Plan3!$A$2:$B$4859,2,FALSE)</f>
        <v>#N/A</v>
      </c>
      <c r="F135" s="162">
        <v>9101003131</v>
      </c>
      <c r="G135" s="60" t="s">
        <v>243</v>
      </c>
      <c r="H135" s="60" t="s">
        <v>47</v>
      </c>
      <c r="I135" s="60" t="s">
        <v>40</v>
      </c>
      <c r="J135" s="60" t="s">
        <v>41</v>
      </c>
      <c r="K135" s="59" t="s">
        <v>48</v>
      </c>
      <c r="L135" s="59" t="s">
        <v>148</v>
      </c>
      <c r="M135" s="59" t="s">
        <v>43</v>
      </c>
      <c r="N135" s="59" t="str">
        <f>VLOOKUP(A135,Plan2!$A$1:$F$92,5,FALSE)</f>
        <v>-7.7618228</v>
      </c>
      <c r="O135" s="59" t="str">
        <f>VLOOKUP(A135,Plan2!$A$1:$F$92,6,FALSE)</f>
        <v>-37.5838949</v>
      </c>
      <c r="P135" s="165">
        <v>25034</v>
      </c>
      <c r="Q135" s="59">
        <v>7</v>
      </c>
      <c r="R135" s="59">
        <v>0.79</v>
      </c>
      <c r="S135" s="59">
        <v>0</v>
      </c>
      <c r="T135" s="169">
        <v>43791</v>
      </c>
      <c r="U135" s="169">
        <f t="shared" si="2"/>
        <v>43795</v>
      </c>
      <c r="V135" s="170">
        <v>43798</v>
      </c>
      <c r="W135" s="170">
        <v>43852</v>
      </c>
      <c r="X135" s="174">
        <v>43777</v>
      </c>
      <c r="Y135" s="170">
        <v>43784</v>
      </c>
      <c r="Z135" s="166" t="s">
        <v>44</v>
      </c>
      <c r="AA135" s="166" t="s">
        <v>52</v>
      </c>
      <c r="AB135" s="166"/>
      <c r="AC135" s="166"/>
      <c r="AD135" s="166"/>
      <c r="AE135" s="166"/>
      <c r="AF135" s="166"/>
      <c r="AG135" s="166"/>
      <c r="AH135" s="166"/>
      <c r="AI135" s="166"/>
      <c r="AJ135" s="166"/>
      <c r="AK135" s="166"/>
    </row>
    <row r="136" spans="1:37">
      <c r="A136" s="60">
        <v>327446</v>
      </c>
      <c r="B136" s="157"/>
      <c r="C136" s="158"/>
      <c r="D136" s="159" t="s">
        <v>49</v>
      </c>
      <c r="E136" s="60" t="e">
        <f>VLOOKUP(A136,Plan3!$A$2:$B$4859,2,FALSE)</f>
        <v>#N/A</v>
      </c>
      <c r="F136" s="162">
        <v>9100966153</v>
      </c>
      <c r="G136" s="60" t="s">
        <v>244</v>
      </c>
      <c r="H136" s="60" t="s">
        <v>47</v>
      </c>
      <c r="I136" s="60" t="s">
        <v>40</v>
      </c>
      <c r="J136" s="60" t="s">
        <v>41</v>
      </c>
      <c r="K136" s="59" t="s">
        <v>48</v>
      </c>
      <c r="L136" s="59" t="s">
        <v>51</v>
      </c>
      <c r="M136" s="59" t="s">
        <v>43</v>
      </c>
      <c r="N136" s="59" t="str">
        <f>VLOOKUP(A136,Plan2!$A$1:$F$92,5,FALSE)</f>
        <v>-8.0779655</v>
      </c>
      <c r="O136" s="59" t="str">
        <f>VLOOKUP(A136,Plan2!$A$1:$F$92,6,FALSE)</f>
        <v>-37.6693615</v>
      </c>
      <c r="P136" s="165">
        <v>6351</v>
      </c>
      <c r="Q136" s="59">
        <v>1</v>
      </c>
      <c r="R136" s="59">
        <v>0</v>
      </c>
      <c r="S136" s="59">
        <v>0</v>
      </c>
      <c r="T136" s="169">
        <v>43791</v>
      </c>
      <c r="U136" s="169">
        <f t="shared" si="2"/>
        <v>43795</v>
      </c>
      <c r="V136" s="170">
        <v>43798</v>
      </c>
      <c r="W136" s="170">
        <v>43843</v>
      </c>
      <c r="X136" s="174">
        <v>43777</v>
      </c>
      <c r="Y136" s="170">
        <v>43784</v>
      </c>
      <c r="Z136" s="166" t="s">
        <v>44</v>
      </c>
      <c r="AA136" s="166" t="s">
        <v>52</v>
      </c>
      <c r="AB136" s="166"/>
      <c r="AC136" s="166"/>
      <c r="AD136" s="166"/>
      <c r="AE136" s="166"/>
      <c r="AF136" s="166"/>
      <c r="AG136" s="166"/>
      <c r="AH136" s="166"/>
      <c r="AI136" s="166"/>
      <c r="AJ136" s="166"/>
      <c r="AK136" s="166"/>
    </row>
    <row r="137" spans="1:37">
      <c r="A137" s="60">
        <v>326349</v>
      </c>
      <c r="B137" s="157"/>
      <c r="C137" s="158"/>
      <c r="D137" s="159" t="s">
        <v>146</v>
      </c>
      <c r="E137" s="60" t="e">
        <f>VLOOKUP(A137,Plan3!$A$2:$B$4859,2,FALSE)</f>
        <v>#N/A</v>
      </c>
      <c r="F137" s="162">
        <v>9100934709</v>
      </c>
      <c r="G137" s="60" t="s">
        <v>245</v>
      </c>
      <c r="H137" s="60" t="s">
        <v>39</v>
      </c>
      <c r="I137" s="60" t="s">
        <v>40</v>
      </c>
      <c r="J137" s="60" t="s">
        <v>41</v>
      </c>
      <c r="K137" s="60" t="s">
        <v>246</v>
      </c>
      <c r="L137" s="59" t="s">
        <v>148</v>
      </c>
      <c r="M137" s="59" t="s">
        <v>43</v>
      </c>
      <c r="N137" s="59" t="str">
        <f>VLOOKUP(A137,Plan2!$A$1:$F$92,5,FALSE)</f>
        <v>-7.7623165</v>
      </c>
      <c r="O137" s="59" t="str">
        <f>VLOOKUP(A137,Plan2!$A$1:$F$92,6,FALSE)</f>
        <v>-37.6337781</v>
      </c>
      <c r="P137" s="164">
        <v>4242</v>
      </c>
      <c r="Q137" s="59">
        <v>1</v>
      </c>
      <c r="R137" s="59">
        <v>0.01</v>
      </c>
      <c r="S137" s="59">
        <v>0</v>
      </c>
      <c r="T137" s="169">
        <v>43791</v>
      </c>
      <c r="U137" s="169">
        <f t="shared" si="2"/>
        <v>43795</v>
      </c>
      <c r="V137" s="170">
        <v>43798</v>
      </c>
      <c r="W137" s="170">
        <v>43841</v>
      </c>
      <c r="X137" s="174">
        <v>43777</v>
      </c>
      <c r="Y137" s="170">
        <v>43784</v>
      </c>
      <c r="Z137" s="166" t="s">
        <v>44</v>
      </c>
      <c r="AA137" s="59" t="s">
        <v>45</v>
      </c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</row>
    <row r="138" spans="1:37">
      <c r="A138" s="60">
        <v>326447</v>
      </c>
      <c r="B138" s="157" t="s">
        <v>247</v>
      </c>
      <c r="C138" s="158"/>
      <c r="D138" s="159" t="s">
        <v>116</v>
      </c>
      <c r="E138" s="60" t="e">
        <f>VLOOKUP(A138,Plan3!$A$2:$B$4859,2,FALSE)</f>
        <v>#N/A</v>
      </c>
      <c r="F138" s="162">
        <v>9100947679</v>
      </c>
      <c r="G138" s="60" t="s">
        <v>248</v>
      </c>
      <c r="H138" s="60" t="s">
        <v>47</v>
      </c>
      <c r="I138" s="60" t="s">
        <v>40</v>
      </c>
      <c r="J138" s="60" t="s">
        <v>41</v>
      </c>
      <c r="K138" s="60" t="s">
        <v>246</v>
      </c>
      <c r="L138" s="59" t="s">
        <v>159</v>
      </c>
      <c r="M138" s="59" t="s">
        <v>59</v>
      </c>
      <c r="N138" s="59" t="str">
        <f>VLOOKUP(A138,Plan2!$A$1:$F$92,5,FALSE)</f>
        <v>-8.739873</v>
      </c>
      <c r="O138" s="59" t="str">
        <f>VLOOKUP(A138,Plan2!$A$1:$F$92,6,FALSE)</f>
        <v>-38.9604216</v>
      </c>
      <c r="P138" s="164">
        <v>60938</v>
      </c>
      <c r="Q138" s="59">
        <v>13</v>
      </c>
      <c r="R138" s="59">
        <v>1.4</v>
      </c>
      <c r="S138" s="59">
        <v>0</v>
      </c>
      <c r="T138" s="169">
        <v>43791</v>
      </c>
      <c r="U138" s="169">
        <f t="shared" si="2"/>
        <v>43795</v>
      </c>
      <c r="V138" s="170">
        <v>43798</v>
      </c>
      <c r="W138" s="170">
        <v>43906</v>
      </c>
      <c r="X138" s="174">
        <v>43777</v>
      </c>
      <c r="Y138" s="170">
        <v>43784</v>
      </c>
      <c r="Z138" s="166" t="s">
        <v>44</v>
      </c>
      <c r="AA138" s="59" t="s">
        <v>45</v>
      </c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</row>
    <row r="139" spans="1:37">
      <c r="A139" s="60">
        <v>327995</v>
      </c>
      <c r="B139" s="157"/>
      <c r="C139" s="158"/>
      <c r="D139" s="159" t="s">
        <v>80</v>
      </c>
      <c r="E139" s="60" t="e">
        <f>VLOOKUP(A139,Plan3!$A$2:$B$4859,2,FALSE)</f>
        <v>#N/A</v>
      </c>
      <c r="F139" s="162">
        <v>9100964263</v>
      </c>
      <c r="G139" s="60" t="s">
        <v>249</v>
      </c>
      <c r="H139" s="60" t="s">
        <v>47</v>
      </c>
      <c r="I139" s="60" t="s">
        <v>40</v>
      </c>
      <c r="J139" s="60" t="s">
        <v>41</v>
      </c>
      <c r="K139" s="59" t="s">
        <v>48</v>
      </c>
      <c r="L139" s="59" t="s">
        <v>132</v>
      </c>
      <c r="M139" s="59" t="s">
        <v>43</v>
      </c>
      <c r="N139" s="59" t="str">
        <f>VLOOKUP(A139,Plan2!$A$1:$F$92,5,FALSE)</f>
        <v>-8.1484151</v>
      </c>
      <c r="O139" s="59" t="str">
        <f>VLOOKUP(A139,Plan2!$A$1:$F$92,6,FALSE)</f>
        <v>-38.7685737</v>
      </c>
      <c r="P139" s="164">
        <v>4932</v>
      </c>
      <c r="Q139" s="59">
        <v>1</v>
      </c>
      <c r="R139" s="59">
        <v>0</v>
      </c>
      <c r="S139" s="59">
        <v>0</v>
      </c>
      <c r="T139" s="169">
        <v>43791</v>
      </c>
      <c r="U139" s="169">
        <f t="shared" si="2"/>
        <v>43795</v>
      </c>
      <c r="V139" s="170">
        <v>43798</v>
      </c>
      <c r="W139" s="170">
        <v>43850</v>
      </c>
      <c r="X139" s="174">
        <v>43777</v>
      </c>
      <c r="Y139" s="170">
        <v>43784</v>
      </c>
      <c r="Z139" s="166" t="s">
        <v>44</v>
      </c>
      <c r="AA139" s="59" t="s">
        <v>52</v>
      </c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</row>
    <row r="140" spans="1:37">
      <c r="A140" s="60">
        <v>327997</v>
      </c>
      <c r="B140" s="157"/>
      <c r="C140" s="158"/>
      <c r="D140" s="159" t="s">
        <v>112</v>
      </c>
      <c r="E140" s="60" t="e">
        <f>VLOOKUP(A140,Plan3!$A$2:$B$4859,2,FALSE)</f>
        <v>#N/A</v>
      </c>
      <c r="F140" s="162">
        <v>9100976156</v>
      </c>
      <c r="G140" s="60" t="s">
        <v>250</v>
      </c>
      <c r="H140" s="60" t="s">
        <v>47</v>
      </c>
      <c r="I140" s="60" t="s">
        <v>40</v>
      </c>
      <c r="J140" s="60" t="s">
        <v>41</v>
      </c>
      <c r="K140" s="59" t="s">
        <v>48</v>
      </c>
      <c r="L140" s="59" t="s">
        <v>98</v>
      </c>
      <c r="M140" s="59" t="s">
        <v>43</v>
      </c>
      <c r="N140" s="59" t="str">
        <f>VLOOKUP(A140,'[1]Carteira de Novembro'!A$2:C$203,2,FALSE)</f>
        <v>-7.5515012</v>
      </c>
      <c r="O140" s="59" t="str">
        <f>VLOOKUP(A140,'[1]Carteira de Novembro'!A$2:C$203,3,FALSE)</f>
        <v>-37.3409346</v>
      </c>
      <c r="P140" s="164">
        <v>11828</v>
      </c>
      <c r="Q140" s="59">
        <v>4</v>
      </c>
      <c r="R140" s="59">
        <v>0.53</v>
      </c>
      <c r="S140" s="59">
        <v>0</v>
      </c>
      <c r="T140" s="169">
        <v>43791</v>
      </c>
      <c r="U140" s="169">
        <f t="shared" si="2"/>
        <v>43795</v>
      </c>
      <c r="V140" s="170">
        <v>43798</v>
      </c>
      <c r="W140" s="170">
        <v>43850</v>
      </c>
      <c r="X140" s="174">
        <v>43777</v>
      </c>
      <c r="Y140" s="170">
        <v>43784</v>
      </c>
      <c r="Z140" s="166" t="s">
        <v>44</v>
      </c>
      <c r="AA140" s="59" t="s">
        <v>52</v>
      </c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</row>
    <row r="141" spans="1:37">
      <c r="A141" s="161">
        <v>328551</v>
      </c>
      <c r="B141" s="157"/>
      <c r="C141" s="158"/>
      <c r="D141" s="159" t="s">
        <v>91</v>
      </c>
      <c r="E141" s="60" t="e">
        <f>VLOOKUP(A141,Plan3!$A$2:$B$4859,2,FALSE)</f>
        <v>#N/A</v>
      </c>
      <c r="F141" s="162">
        <v>9100993164</v>
      </c>
      <c r="G141" s="60" t="s">
        <v>251</v>
      </c>
      <c r="H141" s="60" t="s">
        <v>47</v>
      </c>
      <c r="I141" s="60" t="s">
        <v>40</v>
      </c>
      <c r="J141" s="60" t="s">
        <v>41</v>
      </c>
      <c r="K141" s="59" t="s">
        <v>42</v>
      </c>
      <c r="L141" s="59" t="s">
        <v>134</v>
      </c>
      <c r="M141" s="59" t="s">
        <v>43</v>
      </c>
      <c r="N141" s="59" t="str">
        <f>VLOOKUP(A141,'[1]Carteira de Novembro'!A$2:C$203,2,FALSE)</f>
        <v>-7.7239728</v>
      </c>
      <c r="O141" s="59" t="str">
        <f>VLOOKUP(A141,'[1]Carteira de Novembro'!A$2:C$203,3,FALSE)</f>
        <v>-37.8524045</v>
      </c>
      <c r="P141" s="165">
        <v>3657</v>
      </c>
      <c r="Q141" s="59">
        <v>3</v>
      </c>
      <c r="R141" s="59">
        <v>0</v>
      </c>
      <c r="S141" s="59">
        <v>0.1</v>
      </c>
      <c r="T141" s="169">
        <v>43791</v>
      </c>
      <c r="U141" s="169">
        <f t="shared" si="2"/>
        <v>43795</v>
      </c>
      <c r="V141" s="170">
        <v>43798</v>
      </c>
      <c r="W141" s="170">
        <v>43804</v>
      </c>
      <c r="X141" s="173">
        <v>43791</v>
      </c>
      <c r="Y141" s="170">
        <v>43798</v>
      </c>
      <c r="Z141" s="166" t="s">
        <v>44</v>
      </c>
      <c r="AA141" s="166" t="s">
        <v>52</v>
      </c>
      <c r="AB141" s="166"/>
      <c r="AC141" s="166"/>
      <c r="AD141" s="166"/>
      <c r="AE141" s="166"/>
      <c r="AF141" s="166"/>
      <c r="AG141" s="166"/>
      <c r="AH141" s="166"/>
      <c r="AI141" s="166"/>
      <c r="AJ141" s="166"/>
      <c r="AK141" s="166"/>
    </row>
    <row r="142" spans="1:37">
      <c r="A142" s="161">
        <v>328557</v>
      </c>
      <c r="B142" s="157"/>
      <c r="C142" s="158"/>
      <c r="D142" s="159" t="s">
        <v>153</v>
      </c>
      <c r="E142" s="60" t="e">
        <f>VLOOKUP(A142,Plan3!$A$2:$B$4859,2,FALSE)</f>
        <v>#N/A</v>
      </c>
      <c r="F142" s="162">
        <v>9100993165</v>
      </c>
      <c r="G142" s="60" t="s">
        <v>252</v>
      </c>
      <c r="H142" s="60" t="s">
        <v>39</v>
      </c>
      <c r="I142" s="60" t="s">
        <v>40</v>
      </c>
      <c r="J142" s="60" t="s">
        <v>41</v>
      </c>
      <c r="K142" s="59" t="s">
        <v>42</v>
      </c>
      <c r="L142" s="59" t="s">
        <v>84</v>
      </c>
      <c r="M142" s="59" t="s">
        <v>59</v>
      </c>
      <c r="N142" s="59" t="str">
        <f>VLOOKUP(A142,'[1]Carteira de Novembro'!A$2:C$203,2,FALSE)</f>
        <v>-9.180349</v>
      </c>
      <c r="O142" s="59" t="str">
        <f>VLOOKUP(A142,'[1]Carteira de Novembro'!A$2:C$203,3,FALSE)</f>
        <v>-38.2671546</v>
      </c>
      <c r="P142" s="164">
        <v>6952</v>
      </c>
      <c r="Q142" s="59">
        <v>4</v>
      </c>
      <c r="R142" s="59">
        <v>0</v>
      </c>
      <c r="S142" s="59">
        <v>0.16</v>
      </c>
      <c r="T142" s="169">
        <v>43791</v>
      </c>
      <c r="U142" s="169">
        <f t="shared" si="2"/>
        <v>43795</v>
      </c>
      <c r="V142" s="170">
        <v>43798</v>
      </c>
      <c r="W142" s="170">
        <v>43804</v>
      </c>
      <c r="X142" s="173">
        <v>43791</v>
      </c>
      <c r="Y142" s="170">
        <v>43798</v>
      </c>
      <c r="Z142" s="166" t="s">
        <v>44</v>
      </c>
      <c r="AA142" s="166" t="s">
        <v>52</v>
      </c>
      <c r="AB142" s="166"/>
      <c r="AC142" s="166"/>
      <c r="AD142" s="166"/>
      <c r="AE142" s="166"/>
      <c r="AF142" s="166"/>
      <c r="AG142" s="166"/>
      <c r="AH142" s="166"/>
      <c r="AI142" s="166"/>
      <c r="AJ142" s="166"/>
      <c r="AK142" s="166"/>
    </row>
    <row r="143" spans="1:37">
      <c r="A143" s="161">
        <v>328577</v>
      </c>
      <c r="B143" s="157"/>
      <c r="C143" s="158"/>
      <c r="D143" s="159" t="s">
        <v>112</v>
      </c>
      <c r="E143" s="60" t="e">
        <f>VLOOKUP(A143,Plan3!$A$2:$B$4859,2,FALSE)</f>
        <v>#N/A</v>
      </c>
      <c r="F143" s="162">
        <v>9101003150</v>
      </c>
      <c r="G143" s="60" t="s">
        <v>253</v>
      </c>
      <c r="H143" s="60" t="s">
        <v>47</v>
      </c>
      <c r="I143" s="60" t="s">
        <v>40</v>
      </c>
      <c r="J143" s="60" t="s">
        <v>41</v>
      </c>
      <c r="K143" s="59" t="s">
        <v>48</v>
      </c>
      <c r="L143" s="59" t="s">
        <v>125</v>
      </c>
      <c r="M143" s="59" t="s">
        <v>43</v>
      </c>
      <c r="N143" s="59" t="str">
        <f>VLOOKUP(A143,'[1]Carteira de Novembro'!A$2:C$203,2,FALSE)</f>
        <v>-7.3732072</v>
      </c>
      <c r="O143" s="59" t="str">
        <f>VLOOKUP(A143,'[1]Carteira de Novembro'!A$2:C$203,3,FALSE)</f>
        <v>-37.4951973</v>
      </c>
      <c r="P143" s="164">
        <v>1683</v>
      </c>
      <c r="Q143" s="59">
        <v>1</v>
      </c>
      <c r="R143" s="59">
        <v>0</v>
      </c>
      <c r="S143" s="59">
        <v>0.04</v>
      </c>
      <c r="T143" s="169">
        <v>43791</v>
      </c>
      <c r="U143" s="169">
        <f t="shared" si="2"/>
        <v>43795</v>
      </c>
      <c r="V143" s="170">
        <v>43798</v>
      </c>
      <c r="W143" s="170">
        <v>43804</v>
      </c>
      <c r="X143" s="173">
        <v>43791</v>
      </c>
      <c r="Y143" s="170">
        <v>43798</v>
      </c>
      <c r="Z143" s="166" t="s">
        <v>44</v>
      </c>
      <c r="AA143" s="166" t="s">
        <v>52</v>
      </c>
      <c r="AB143" s="166"/>
      <c r="AC143" s="166"/>
      <c r="AD143" s="166"/>
      <c r="AE143" s="166"/>
      <c r="AF143" s="166"/>
      <c r="AG143" s="166"/>
      <c r="AH143" s="166"/>
      <c r="AI143" s="166"/>
      <c r="AJ143" s="166"/>
      <c r="AK143" s="166"/>
    </row>
    <row r="144" spans="1:37">
      <c r="A144" s="161">
        <v>328584</v>
      </c>
      <c r="B144" s="157"/>
      <c r="C144" s="158"/>
      <c r="D144" s="159" t="s">
        <v>146</v>
      </c>
      <c r="E144" s="60" t="e">
        <f>VLOOKUP(A144,Plan3!$A$2:$B$4859,2,FALSE)</f>
        <v>#N/A</v>
      </c>
      <c r="F144" s="162">
        <v>9100995139</v>
      </c>
      <c r="G144" s="60" t="s">
        <v>254</v>
      </c>
      <c r="H144" s="60" t="s">
        <v>47</v>
      </c>
      <c r="I144" s="60" t="s">
        <v>40</v>
      </c>
      <c r="J144" s="60" t="s">
        <v>41</v>
      </c>
      <c r="K144" s="59" t="s">
        <v>48</v>
      </c>
      <c r="L144" s="59" t="s">
        <v>148</v>
      </c>
      <c r="M144" s="59" t="s">
        <v>43</v>
      </c>
      <c r="N144" s="59" t="str">
        <f>VLOOKUP(A144,'[1]Carteira de Novembro'!A$2:C$203,2,FALSE)</f>
        <v>-7.7636061</v>
      </c>
      <c r="O144" s="59" t="str">
        <f>VLOOKUP(A144,'[1]Carteira de Novembro'!A$2:C$203,3,FALSE)</f>
        <v>-37.6678202</v>
      </c>
      <c r="P144" s="165">
        <v>5380</v>
      </c>
      <c r="Q144" s="59">
        <v>3</v>
      </c>
      <c r="R144" s="59">
        <v>0</v>
      </c>
      <c r="S144" s="59">
        <v>0.17</v>
      </c>
      <c r="T144" s="169">
        <v>43791</v>
      </c>
      <c r="U144" s="169">
        <f t="shared" si="2"/>
        <v>43795</v>
      </c>
      <c r="V144" s="170">
        <v>43798</v>
      </c>
      <c r="W144" s="170">
        <v>43804</v>
      </c>
      <c r="X144" s="173">
        <v>43791</v>
      </c>
      <c r="Y144" s="170">
        <v>43798</v>
      </c>
      <c r="Z144" s="166" t="s">
        <v>44</v>
      </c>
      <c r="AA144" s="166" t="s">
        <v>52</v>
      </c>
      <c r="AB144" s="166"/>
      <c r="AC144" s="166"/>
      <c r="AD144" s="166"/>
      <c r="AE144" s="166"/>
      <c r="AF144" s="166"/>
      <c r="AG144" s="166"/>
      <c r="AH144" s="166"/>
      <c r="AI144" s="166"/>
      <c r="AJ144" s="166"/>
      <c r="AK144" s="166"/>
    </row>
    <row r="145" spans="1:37">
      <c r="A145" s="161">
        <v>328586</v>
      </c>
      <c r="B145" s="157"/>
      <c r="C145" s="158"/>
      <c r="D145" s="159" t="s">
        <v>49</v>
      </c>
      <c r="E145" s="60" t="e">
        <f>VLOOKUP(A145,Plan3!$A$2:$B$4859,2,FALSE)</f>
        <v>#N/A</v>
      </c>
      <c r="F145" s="162">
        <v>9100984149</v>
      </c>
      <c r="G145" s="60" t="s">
        <v>255</v>
      </c>
      <c r="H145" s="60" t="s">
        <v>47</v>
      </c>
      <c r="I145" s="60" t="s">
        <v>40</v>
      </c>
      <c r="J145" s="60" t="s">
        <v>41</v>
      </c>
      <c r="K145" s="59" t="s">
        <v>48</v>
      </c>
      <c r="L145" s="59" t="s">
        <v>51</v>
      </c>
      <c r="M145" s="59" t="s">
        <v>43</v>
      </c>
      <c r="N145" s="59" t="str">
        <f>VLOOKUP(A145,'[1]Carteira de Novembro'!A$2:C$203,2,FALSE)</f>
        <v>-8.1079362</v>
      </c>
      <c r="O145" s="59" t="str">
        <f>VLOOKUP(A145,'[1]Carteira de Novembro'!A$2:C$203,3,FALSE)</f>
        <v>-37.6558123</v>
      </c>
      <c r="P145" s="164">
        <v>5579</v>
      </c>
      <c r="Q145" s="59">
        <v>3</v>
      </c>
      <c r="R145" s="59">
        <v>0</v>
      </c>
      <c r="S145" s="59">
        <v>0.16</v>
      </c>
      <c r="T145" s="169">
        <v>43791</v>
      </c>
      <c r="U145" s="169">
        <f t="shared" si="2"/>
        <v>43795</v>
      </c>
      <c r="V145" s="170">
        <v>43798</v>
      </c>
      <c r="W145" s="170">
        <v>43804</v>
      </c>
      <c r="X145" s="173">
        <v>43791</v>
      </c>
      <c r="Y145" s="170">
        <v>43798</v>
      </c>
      <c r="Z145" s="166" t="s">
        <v>44</v>
      </c>
      <c r="AA145" s="166" t="s">
        <v>52</v>
      </c>
      <c r="AB145" s="166"/>
      <c r="AC145" s="166"/>
      <c r="AD145" s="166"/>
      <c r="AE145" s="166"/>
      <c r="AF145" s="166"/>
      <c r="AG145" s="166"/>
      <c r="AH145" s="166"/>
      <c r="AI145" s="166"/>
      <c r="AJ145" s="166"/>
      <c r="AK145" s="166"/>
    </row>
    <row r="146" spans="1:37">
      <c r="A146" s="161">
        <v>109293</v>
      </c>
      <c r="B146" s="157"/>
      <c r="C146" s="158" t="s">
        <v>152</v>
      </c>
      <c r="D146" s="159" t="s">
        <v>37</v>
      </c>
      <c r="E146" s="60" t="str">
        <f>VLOOKUP(A146,Plan3!$A$2:$B$4859,2,FALSE)</f>
        <v>64 - EM CONSTRUCAO</v>
      </c>
      <c r="F146" s="162">
        <v>9001033163</v>
      </c>
      <c r="G146" s="60" t="s">
        <v>256</v>
      </c>
      <c r="H146" s="60" t="s">
        <v>103</v>
      </c>
      <c r="I146" s="60" t="s">
        <v>40</v>
      </c>
      <c r="J146" s="60" t="s">
        <v>104</v>
      </c>
      <c r="K146" s="59" t="s">
        <v>48</v>
      </c>
      <c r="L146" s="59" t="s">
        <v>43</v>
      </c>
      <c r="M146" s="59" t="s">
        <v>43</v>
      </c>
      <c r="N146" s="59" t="e">
        <f>VLOOKUP(A146,'[1]Carteira de Novembro'!A$2:C$203,2,FALSE)</f>
        <v>#N/A</v>
      </c>
      <c r="O146" s="59" t="e">
        <f>VLOOKUP(A146,'[1]Carteira de Novembro'!A$2:C$203,3,FALSE)</f>
        <v>#N/A</v>
      </c>
      <c r="P146" s="165">
        <v>0</v>
      </c>
      <c r="Q146" s="59">
        <v>7</v>
      </c>
      <c r="R146" s="59">
        <v>0.2</v>
      </c>
      <c r="S146" s="59">
        <v>0.25</v>
      </c>
      <c r="T146" s="169">
        <v>43791</v>
      </c>
      <c r="U146" s="169">
        <f t="shared" si="2"/>
        <v>43795</v>
      </c>
      <c r="V146" s="170">
        <v>43798</v>
      </c>
      <c r="W146" s="170"/>
      <c r="X146" s="173"/>
      <c r="Y146" s="170">
        <v>43852</v>
      </c>
      <c r="Z146" s="166" t="s">
        <v>44</v>
      </c>
      <c r="AA146" s="166" t="s">
        <v>52</v>
      </c>
      <c r="AB146" s="166"/>
      <c r="AC146" s="166"/>
      <c r="AD146" s="166"/>
      <c r="AE146" s="166"/>
      <c r="AF146" s="166"/>
      <c r="AG146" s="166"/>
      <c r="AH146" s="166"/>
      <c r="AI146" s="166" t="s">
        <v>257</v>
      </c>
      <c r="AJ146" s="166" t="s">
        <v>110</v>
      </c>
      <c r="AK146" s="166" t="s">
        <v>258</v>
      </c>
    </row>
    <row r="147" spans="1:37">
      <c r="A147" s="161">
        <v>276301</v>
      </c>
      <c r="B147" s="157"/>
      <c r="C147" s="158"/>
      <c r="D147" s="159" t="s">
        <v>80</v>
      </c>
      <c r="E147" s="60" t="e">
        <f>VLOOKUP(A147,Plan3!$A$2:$B$4859,2,FALSE)</f>
        <v>#N/A</v>
      </c>
      <c r="F147" s="162">
        <v>9100673792</v>
      </c>
      <c r="G147" s="60" t="s">
        <v>259</v>
      </c>
      <c r="H147" s="60" t="s">
        <v>47</v>
      </c>
      <c r="I147" s="60" t="s">
        <v>40</v>
      </c>
      <c r="J147" s="60" t="s">
        <v>41</v>
      </c>
      <c r="K147" s="59" t="s">
        <v>48</v>
      </c>
      <c r="L147" s="59" t="s">
        <v>185</v>
      </c>
      <c r="M147" s="59" t="s">
        <v>43</v>
      </c>
      <c r="N147" s="59">
        <f>VLOOKUP(A147,'[1]Carteira de Novembro'!A$2:C$203,2,FALSE)</f>
        <v>0</v>
      </c>
      <c r="O147" s="59">
        <f>VLOOKUP(A147,'[1]Carteira de Novembro'!A$2:C$203,3,FALSE)</f>
        <v>0</v>
      </c>
      <c r="P147" s="164">
        <v>397474</v>
      </c>
      <c r="Q147" s="59">
        <v>0</v>
      </c>
      <c r="R147" s="59">
        <v>5.29</v>
      </c>
      <c r="S147" s="59">
        <v>0.2</v>
      </c>
      <c r="T147" s="169">
        <v>43791</v>
      </c>
      <c r="U147" s="169">
        <f t="shared" si="2"/>
        <v>43795</v>
      </c>
      <c r="V147" s="170">
        <v>43798</v>
      </c>
      <c r="W147" s="170">
        <v>43563</v>
      </c>
      <c r="X147" s="173">
        <v>42926</v>
      </c>
      <c r="Y147" s="170">
        <v>42948</v>
      </c>
      <c r="Z147" s="166" t="s">
        <v>44</v>
      </c>
      <c r="AA147" s="166" t="s">
        <v>52</v>
      </c>
      <c r="AB147" s="166"/>
      <c r="AC147" s="166" t="s">
        <v>107</v>
      </c>
      <c r="AD147" s="166"/>
      <c r="AE147" s="166"/>
      <c r="AF147" s="166"/>
      <c r="AG147" s="166"/>
      <c r="AH147" s="166"/>
      <c r="AI147" s="166"/>
      <c r="AJ147" s="166"/>
      <c r="AK147" s="166"/>
    </row>
    <row r="148" spans="1:37">
      <c r="A148" s="161">
        <v>282641</v>
      </c>
      <c r="B148" s="157"/>
      <c r="C148" s="158" t="s">
        <v>146</v>
      </c>
      <c r="D148" s="159" t="s">
        <v>72</v>
      </c>
      <c r="E148" s="60" t="str">
        <f>VLOOKUP(A148,Plan3!$A$2:$B$4859,2,FALSE)</f>
        <v>64 - EM CONSTRUCAO</v>
      </c>
      <c r="F148" s="162">
        <v>9100698256</v>
      </c>
      <c r="G148" s="60" t="s">
        <v>260</v>
      </c>
      <c r="H148" s="60" t="s">
        <v>47</v>
      </c>
      <c r="I148" s="60" t="s">
        <v>40</v>
      </c>
      <c r="J148" s="60" t="s">
        <v>41</v>
      </c>
      <c r="K148" s="59" t="s">
        <v>48</v>
      </c>
      <c r="L148" s="59" t="s">
        <v>74</v>
      </c>
      <c r="M148" s="59" t="s">
        <v>59</v>
      </c>
      <c r="N148" s="59" t="e">
        <f>VLOOKUP(A148,'[1]Carteira de Novembro'!A$2:C$203,2,FALSE)</f>
        <v>#N/A</v>
      </c>
      <c r="O148" s="59" t="e">
        <f>VLOOKUP(A148,'[1]Carteira de Novembro'!A$2:C$203,3,FALSE)</f>
        <v>#N/A</v>
      </c>
      <c r="P148" s="165">
        <v>68741</v>
      </c>
      <c r="Q148" s="59">
        <v>12</v>
      </c>
      <c r="R148" s="59">
        <v>1.53</v>
      </c>
      <c r="S148" s="59">
        <v>0</v>
      </c>
      <c r="T148" s="169">
        <v>43791</v>
      </c>
      <c r="U148" s="169">
        <f t="shared" si="2"/>
        <v>43795</v>
      </c>
      <c r="V148" s="170">
        <v>43798</v>
      </c>
      <c r="W148" s="170">
        <v>43548</v>
      </c>
      <c r="X148" s="173">
        <v>43049</v>
      </c>
      <c r="Y148" s="170">
        <v>43070</v>
      </c>
      <c r="Z148" s="166" t="s">
        <v>105</v>
      </c>
      <c r="AA148" s="166" t="s">
        <v>106</v>
      </c>
      <c r="AB148" s="166"/>
      <c r="AC148" s="166"/>
      <c r="AD148" s="166"/>
      <c r="AE148" s="166"/>
      <c r="AF148" s="166"/>
      <c r="AG148" s="166"/>
      <c r="AH148" s="166"/>
      <c r="AI148" s="166" t="s">
        <v>261</v>
      </c>
      <c r="AJ148" s="166" t="s">
        <v>110</v>
      </c>
      <c r="AK148" s="166" t="s">
        <v>262</v>
      </c>
    </row>
    <row r="149" spans="1:37">
      <c r="A149" s="161">
        <v>291244</v>
      </c>
      <c r="B149" s="157"/>
      <c r="C149" s="158" t="s">
        <v>112</v>
      </c>
      <c r="D149" s="159" t="s">
        <v>112</v>
      </c>
      <c r="E149" s="60" t="str">
        <f>VLOOKUP(A149,Plan3!$A$2:$B$4859,2,FALSE)</f>
        <v>60 - EM PLANEJAMENTO</v>
      </c>
      <c r="F149" s="162">
        <v>9100745704</v>
      </c>
      <c r="G149" s="60" t="s">
        <v>263</v>
      </c>
      <c r="H149" s="60" t="s">
        <v>47</v>
      </c>
      <c r="I149" s="60" t="s">
        <v>40</v>
      </c>
      <c r="J149" s="60" t="s">
        <v>41</v>
      </c>
      <c r="K149" s="59" t="s">
        <v>48</v>
      </c>
      <c r="L149" s="59" t="s">
        <v>114</v>
      </c>
      <c r="M149" s="59" t="s">
        <v>43</v>
      </c>
      <c r="N149" s="166">
        <v>-7.5846341</v>
      </c>
      <c r="O149" s="166">
        <v>-37.426906</v>
      </c>
      <c r="P149" s="165">
        <v>34943</v>
      </c>
      <c r="Q149" s="59">
        <v>7</v>
      </c>
      <c r="R149" s="59">
        <v>0.62</v>
      </c>
      <c r="S149" s="59">
        <v>0</v>
      </c>
      <c r="T149" s="169">
        <v>43791</v>
      </c>
      <c r="U149" s="169">
        <f t="shared" si="2"/>
        <v>43795</v>
      </c>
      <c r="V149" s="170">
        <v>43798</v>
      </c>
      <c r="W149" s="170">
        <v>43558</v>
      </c>
      <c r="X149" s="173">
        <v>43175</v>
      </c>
      <c r="Y149" s="170">
        <v>43176</v>
      </c>
      <c r="Z149" s="166" t="s">
        <v>105</v>
      </c>
      <c r="AA149" s="166" t="s">
        <v>106</v>
      </c>
      <c r="AB149" s="166"/>
      <c r="AC149" s="166" t="s">
        <v>107</v>
      </c>
      <c r="AD149" s="166"/>
      <c r="AE149" s="166">
        <v>-37.426906</v>
      </c>
      <c r="AF149" s="166">
        <v>-7.5846341</v>
      </c>
      <c r="AG149" s="166"/>
      <c r="AH149" s="166" t="s">
        <v>264</v>
      </c>
      <c r="AI149" s="166" t="s">
        <v>126</v>
      </c>
      <c r="AJ149" s="166" t="s">
        <v>265</v>
      </c>
      <c r="AK149" s="166" t="s">
        <v>266</v>
      </c>
    </row>
    <row r="150" hidden="1" spans="1:37">
      <c r="A150" s="161">
        <v>295536</v>
      </c>
      <c r="B150" s="157"/>
      <c r="C150" s="158"/>
      <c r="D150" s="158"/>
      <c r="E150" s="60" t="str">
        <f>VLOOKUP(A150,Plan3!$A$2:$B$4859,2,FALSE)</f>
        <v>60 - UNITIZADA PAGA</v>
      </c>
      <c r="F150" s="162">
        <v>9100762309</v>
      </c>
      <c r="G150" s="60" t="s">
        <v>267</v>
      </c>
      <c r="H150" s="60" t="s">
        <v>47</v>
      </c>
      <c r="I150" s="60" t="s">
        <v>40</v>
      </c>
      <c r="J150" s="60" t="s">
        <v>41</v>
      </c>
      <c r="K150" s="59" t="s">
        <v>48</v>
      </c>
      <c r="L150" s="59" t="s">
        <v>55</v>
      </c>
      <c r="M150" s="59" t="s">
        <v>43</v>
      </c>
      <c r="N150" s="166">
        <v>-8.3421595</v>
      </c>
      <c r="O150" s="166">
        <v>-37.7927005</v>
      </c>
      <c r="P150" s="165">
        <v>366253</v>
      </c>
      <c r="Q150" s="59">
        <v>0</v>
      </c>
      <c r="R150" s="59">
        <v>4.3</v>
      </c>
      <c r="S150" s="59">
        <v>0.26</v>
      </c>
      <c r="T150" s="170">
        <v>43791</v>
      </c>
      <c r="U150" s="170"/>
      <c r="V150" s="170">
        <v>43798</v>
      </c>
      <c r="W150" s="170">
        <v>43547</v>
      </c>
      <c r="X150" s="173">
        <v>43290</v>
      </c>
      <c r="Y150" s="170">
        <v>43309</v>
      </c>
      <c r="Z150" s="166" t="s">
        <v>44</v>
      </c>
      <c r="AA150" s="166" t="s">
        <v>45</v>
      </c>
      <c r="AB150" s="166"/>
      <c r="AC150" s="166" t="s">
        <v>107</v>
      </c>
      <c r="AD150" s="166"/>
      <c r="AE150" s="166">
        <v>-37.7927005</v>
      </c>
      <c r="AF150" s="166">
        <v>-8.3421595</v>
      </c>
      <c r="AG150" s="166"/>
      <c r="AH150" s="166" t="s">
        <v>264</v>
      </c>
      <c r="AI150" s="166"/>
      <c r="AJ150" s="166"/>
      <c r="AK150" s="166"/>
    </row>
    <row r="151" spans="1:37">
      <c r="A151" s="161">
        <v>315331</v>
      </c>
      <c r="B151" s="157"/>
      <c r="C151" s="158" t="s">
        <v>49</v>
      </c>
      <c r="D151" s="159" t="s">
        <v>37</v>
      </c>
      <c r="E151" s="60" t="str">
        <f>VLOOKUP(A151,Plan3!$A$2:$B$4859,2,FALSE)</f>
        <v>64 - EM CONSTRUCAO</v>
      </c>
      <c r="F151" s="162">
        <v>9100885799</v>
      </c>
      <c r="G151" s="60" t="s">
        <v>268</v>
      </c>
      <c r="H151" s="60" t="s">
        <v>39</v>
      </c>
      <c r="I151" s="60" t="s">
        <v>40</v>
      </c>
      <c r="J151" s="60" t="s">
        <v>41</v>
      </c>
      <c r="K151" s="59" t="s">
        <v>269</v>
      </c>
      <c r="L151" s="59" t="s">
        <v>43</v>
      </c>
      <c r="M151" s="59" t="s">
        <v>43</v>
      </c>
      <c r="N151" s="166">
        <v>-7.8016755</v>
      </c>
      <c r="O151" s="166">
        <v>-37.8409583</v>
      </c>
      <c r="P151" s="165">
        <v>37973</v>
      </c>
      <c r="Q151" s="59">
        <v>10</v>
      </c>
      <c r="R151" s="59">
        <v>0</v>
      </c>
      <c r="S151" s="59">
        <v>0</v>
      </c>
      <c r="T151" s="169">
        <v>43791</v>
      </c>
      <c r="U151" s="169">
        <f t="shared" ref="U151:U203" si="3">V151-3</f>
        <v>43795</v>
      </c>
      <c r="V151" s="170">
        <v>43798</v>
      </c>
      <c r="W151" s="170"/>
      <c r="X151" s="173">
        <v>43515</v>
      </c>
      <c r="Y151" s="170">
        <v>43545</v>
      </c>
      <c r="Z151" s="166" t="s">
        <v>44</v>
      </c>
      <c r="AA151" s="166" t="s">
        <v>45</v>
      </c>
      <c r="AB151" s="166"/>
      <c r="AC151" s="166" t="s">
        <v>107</v>
      </c>
      <c r="AD151" s="166" t="s">
        <v>118</v>
      </c>
      <c r="AE151" s="166">
        <v>-37.8409583</v>
      </c>
      <c r="AF151" s="166">
        <v>-7.8016755</v>
      </c>
      <c r="AG151" s="166"/>
      <c r="AH151" s="166"/>
      <c r="AI151" s="166" t="s">
        <v>257</v>
      </c>
      <c r="AJ151" s="166" t="s">
        <v>110</v>
      </c>
      <c r="AK151" s="166" t="s">
        <v>270</v>
      </c>
    </row>
    <row r="152" spans="1:37">
      <c r="A152" s="161">
        <v>317111</v>
      </c>
      <c r="B152" s="157"/>
      <c r="C152" s="158" t="s">
        <v>271</v>
      </c>
      <c r="D152" s="159" t="s">
        <v>37</v>
      </c>
      <c r="E152" s="60" t="str">
        <f>VLOOKUP(A152,Plan3!$A$2:$B$4859,2,FALSE)</f>
        <v>64 - EM CONSTRUCAO</v>
      </c>
      <c r="F152" s="162">
        <v>9100891214</v>
      </c>
      <c r="G152" s="60" t="s">
        <v>272</v>
      </c>
      <c r="H152" s="60" t="s">
        <v>47</v>
      </c>
      <c r="I152" s="60" t="s">
        <v>40</v>
      </c>
      <c r="J152" s="60" t="s">
        <v>41</v>
      </c>
      <c r="K152" s="59" t="s">
        <v>48</v>
      </c>
      <c r="L152" s="59" t="s">
        <v>43</v>
      </c>
      <c r="M152" s="59" t="s">
        <v>43</v>
      </c>
      <c r="N152" s="166">
        <v>-8.1214133</v>
      </c>
      <c r="O152" s="166">
        <v>-38.2424587</v>
      </c>
      <c r="P152" s="165">
        <v>5317</v>
      </c>
      <c r="Q152" s="59">
        <v>2</v>
      </c>
      <c r="R152" s="59">
        <v>0.21</v>
      </c>
      <c r="S152" s="59">
        <v>0</v>
      </c>
      <c r="T152" s="169">
        <v>43791</v>
      </c>
      <c r="U152" s="169">
        <f t="shared" si="3"/>
        <v>43795</v>
      </c>
      <c r="V152" s="170">
        <v>43798</v>
      </c>
      <c r="W152" s="170">
        <v>43640</v>
      </c>
      <c r="X152" s="173">
        <v>43588</v>
      </c>
      <c r="Y152" s="170">
        <v>43588</v>
      </c>
      <c r="Z152" s="166" t="s">
        <v>44</v>
      </c>
      <c r="AA152" s="166" t="s">
        <v>52</v>
      </c>
      <c r="AB152" s="166"/>
      <c r="AC152" s="166" t="s">
        <v>107</v>
      </c>
      <c r="AD152" s="166"/>
      <c r="AE152" s="166">
        <v>-38.2424587</v>
      </c>
      <c r="AF152" s="166">
        <v>-8.1214133</v>
      </c>
      <c r="AG152" s="166"/>
      <c r="AH152" s="166"/>
      <c r="AI152" s="166" t="s">
        <v>273</v>
      </c>
      <c r="AJ152" s="166" t="s">
        <v>110</v>
      </c>
      <c r="AK152" s="166" t="s">
        <v>274</v>
      </c>
    </row>
    <row r="153" spans="1:37">
      <c r="A153" s="60">
        <v>326825</v>
      </c>
      <c r="B153" s="157"/>
      <c r="C153" s="158"/>
      <c r="D153" s="159" t="s">
        <v>116</v>
      </c>
      <c r="E153" s="60" t="e">
        <f>VLOOKUP(A153,Plan3!$A$2:$B$4859,2,FALSE)</f>
        <v>#N/A</v>
      </c>
      <c r="F153" s="162">
        <v>9100947698</v>
      </c>
      <c r="G153" s="60" t="s">
        <v>275</v>
      </c>
      <c r="H153" s="60" t="s">
        <v>47</v>
      </c>
      <c r="I153" s="60" t="s">
        <v>40</v>
      </c>
      <c r="J153" s="60" t="s">
        <v>41</v>
      </c>
      <c r="K153" s="59" t="s">
        <v>42</v>
      </c>
      <c r="L153" s="59" t="s">
        <v>159</v>
      </c>
      <c r="M153" s="59" t="s">
        <v>59</v>
      </c>
      <c r="N153" s="59" t="str">
        <f>VLOOKUP(A153,Plan2!$A$1:$F$92,5,FALSE)</f>
        <v>-8.7186393</v>
      </c>
      <c r="O153" s="59" t="str">
        <f>VLOOKUP(A153,Plan2!$A$1:$F$92,6,FALSE)</f>
        <v>-39.0387507</v>
      </c>
      <c r="P153" s="164">
        <v>52309</v>
      </c>
      <c r="Q153" s="59">
        <v>6</v>
      </c>
      <c r="R153" s="59">
        <v>0.67</v>
      </c>
      <c r="S153" s="59">
        <v>0.41</v>
      </c>
      <c r="T153" s="169">
        <v>43791</v>
      </c>
      <c r="U153" s="169">
        <f t="shared" si="3"/>
        <v>43795</v>
      </c>
      <c r="V153" s="170">
        <v>43798</v>
      </c>
      <c r="W153" s="172">
        <v>43836</v>
      </c>
      <c r="X153" s="173">
        <v>43770</v>
      </c>
      <c r="Y153" s="170">
        <v>43777</v>
      </c>
      <c r="Z153" s="166" t="s">
        <v>44</v>
      </c>
      <c r="AA153" s="59" t="s">
        <v>45</v>
      </c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</row>
    <row r="154" spans="1:37">
      <c r="A154" s="60">
        <v>327045</v>
      </c>
      <c r="B154" s="157"/>
      <c r="C154" s="158"/>
      <c r="D154" s="159" t="s">
        <v>80</v>
      </c>
      <c r="E154" s="60" t="e">
        <f>VLOOKUP(A154,Plan3!$A$2:$B$4859,2,FALSE)</f>
        <v>#N/A</v>
      </c>
      <c r="F154" s="162">
        <v>9100964632</v>
      </c>
      <c r="G154" s="60" t="s">
        <v>276</v>
      </c>
      <c r="H154" s="60" t="s">
        <v>47</v>
      </c>
      <c r="I154" s="60" t="s">
        <v>40</v>
      </c>
      <c r="J154" s="60" t="s">
        <v>41</v>
      </c>
      <c r="K154" s="59" t="s">
        <v>48</v>
      </c>
      <c r="L154" s="59" t="s">
        <v>185</v>
      </c>
      <c r="M154" s="59" t="s">
        <v>43</v>
      </c>
      <c r="N154" s="59" t="str">
        <f>VLOOKUP(A154,'[1]Carteira de Novembro'!A$2:C$203,2,FALSE)</f>
        <v>-7.7195074</v>
      </c>
      <c r="O154" s="59" t="str">
        <f>VLOOKUP(A154,'[1]Carteira de Novembro'!A$2:C$203,3,FALSE)</f>
        <v>-38.75535</v>
      </c>
      <c r="P154" s="165">
        <v>14488</v>
      </c>
      <c r="Q154" s="59">
        <v>3</v>
      </c>
      <c r="R154" s="59">
        <v>0.23</v>
      </c>
      <c r="S154" s="59">
        <v>0</v>
      </c>
      <c r="T154" s="169">
        <v>43791</v>
      </c>
      <c r="U154" s="169">
        <f t="shared" si="3"/>
        <v>43795</v>
      </c>
      <c r="V154" s="170">
        <v>43798</v>
      </c>
      <c r="W154" s="172">
        <v>43836</v>
      </c>
      <c r="X154" s="173">
        <v>43770</v>
      </c>
      <c r="Y154" s="170">
        <v>43777</v>
      </c>
      <c r="Z154" s="166" t="s">
        <v>44</v>
      </c>
      <c r="AA154" s="59" t="s">
        <v>52</v>
      </c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</row>
    <row r="155" spans="1:37">
      <c r="A155" s="60">
        <v>327256</v>
      </c>
      <c r="B155" s="157"/>
      <c r="C155" s="158"/>
      <c r="D155" s="159" t="s">
        <v>116</v>
      </c>
      <c r="E155" s="60" t="e">
        <f>VLOOKUP(A155,Plan3!$A$2:$B$4859,2,FALSE)</f>
        <v>#N/A</v>
      </c>
      <c r="F155" s="162">
        <v>9100961634</v>
      </c>
      <c r="G155" s="60" t="s">
        <v>277</v>
      </c>
      <c r="H155" s="60" t="s">
        <v>47</v>
      </c>
      <c r="I155" s="60" t="s">
        <v>40</v>
      </c>
      <c r="J155" s="60" t="s">
        <v>41</v>
      </c>
      <c r="K155" s="59" t="s">
        <v>42</v>
      </c>
      <c r="L155" s="59" t="s">
        <v>159</v>
      </c>
      <c r="M155" s="59" t="s">
        <v>59</v>
      </c>
      <c r="N155" s="59" t="str">
        <f>VLOOKUP(A155,Plan2!$A$1:$F$92,5,FALSE)</f>
        <v>-8.723617</v>
      </c>
      <c r="O155" s="59" t="str">
        <f>VLOOKUP(A155,Plan2!$A$1:$F$92,6,FALSE)</f>
        <v>-39.0505201</v>
      </c>
      <c r="P155" s="165">
        <v>15065</v>
      </c>
      <c r="Q155" s="59">
        <v>5</v>
      </c>
      <c r="R155" s="59">
        <v>0.34</v>
      </c>
      <c r="S155" s="59">
        <v>0</v>
      </c>
      <c r="T155" s="169">
        <v>43791</v>
      </c>
      <c r="U155" s="169">
        <f t="shared" si="3"/>
        <v>43795</v>
      </c>
      <c r="V155" s="170">
        <v>43798</v>
      </c>
      <c r="W155" s="170">
        <v>43836</v>
      </c>
      <c r="X155" s="173">
        <v>43770</v>
      </c>
      <c r="Y155" s="170">
        <v>43777</v>
      </c>
      <c r="Z155" s="166" t="s">
        <v>44</v>
      </c>
      <c r="AA155" s="166" t="s">
        <v>52</v>
      </c>
      <c r="AB155" s="166"/>
      <c r="AC155" s="166"/>
      <c r="AD155" s="166"/>
      <c r="AE155" s="166"/>
      <c r="AF155" s="166"/>
      <c r="AG155" s="166"/>
      <c r="AH155" s="166"/>
      <c r="AI155" s="166"/>
      <c r="AJ155" s="166"/>
      <c r="AK155" s="166"/>
    </row>
    <row r="156" spans="1:37">
      <c r="A156" s="60">
        <v>327279</v>
      </c>
      <c r="B156" s="157"/>
      <c r="C156" s="158"/>
      <c r="D156" s="159" t="s">
        <v>146</v>
      </c>
      <c r="E156" s="60" t="e">
        <f>VLOOKUP(A156,Plan3!$A$2:$B$4859,2,FALSE)</f>
        <v>#N/A</v>
      </c>
      <c r="F156" s="162">
        <v>9100963649</v>
      </c>
      <c r="G156" s="60" t="s">
        <v>278</v>
      </c>
      <c r="H156" s="60" t="s">
        <v>47</v>
      </c>
      <c r="I156" s="60" t="s">
        <v>40</v>
      </c>
      <c r="J156" s="60" t="s">
        <v>41</v>
      </c>
      <c r="K156" s="59" t="s">
        <v>48</v>
      </c>
      <c r="L156" s="59" t="s">
        <v>194</v>
      </c>
      <c r="M156" s="59" t="s">
        <v>43</v>
      </c>
      <c r="N156" s="59" t="str">
        <f>VLOOKUP(A156,Plan2!$A$1:$F$92,5,FALSE)</f>
        <v>-7.8418815</v>
      </c>
      <c r="O156" s="59" t="str">
        <f>VLOOKUP(A156,Plan2!$A$1:$F$92,6,FALSE)</f>
        <v>-37.522764</v>
      </c>
      <c r="P156" s="164">
        <v>6442</v>
      </c>
      <c r="Q156" s="59">
        <v>1</v>
      </c>
      <c r="R156" s="59">
        <v>0</v>
      </c>
      <c r="S156" s="59">
        <v>0.02</v>
      </c>
      <c r="T156" s="169">
        <v>43791</v>
      </c>
      <c r="U156" s="169">
        <f t="shared" si="3"/>
        <v>43795</v>
      </c>
      <c r="V156" s="170">
        <v>43798</v>
      </c>
      <c r="W156" s="170">
        <v>43836</v>
      </c>
      <c r="X156" s="173">
        <v>43770</v>
      </c>
      <c r="Y156" s="170">
        <v>43777</v>
      </c>
      <c r="Z156" s="166" t="s">
        <v>44</v>
      </c>
      <c r="AA156" s="59" t="s">
        <v>52</v>
      </c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</row>
    <row r="157" spans="1:37">
      <c r="A157" s="60">
        <v>327339</v>
      </c>
      <c r="B157" s="157"/>
      <c r="C157" s="158"/>
      <c r="D157" s="159" t="s">
        <v>80</v>
      </c>
      <c r="E157" s="60" t="e">
        <f>VLOOKUP(A157,Plan3!$A$2:$B$4859,2,FALSE)</f>
        <v>#N/A</v>
      </c>
      <c r="F157" s="162">
        <v>9100974142</v>
      </c>
      <c r="G157" s="60" t="s">
        <v>279</v>
      </c>
      <c r="H157" s="60" t="s">
        <v>47</v>
      </c>
      <c r="I157" s="60" t="s">
        <v>40</v>
      </c>
      <c r="J157" s="60" t="s">
        <v>41</v>
      </c>
      <c r="K157" s="59" t="s">
        <v>48</v>
      </c>
      <c r="L157" s="59" t="s">
        <v>132</v>
      </c>
      <c r="M157" s="59" t="s">
        <v>43</v>
      </c>
      <c r="N157" s="59" t="str">
        <f>VLOOKUP(A157,Plan2!$A$1:$F$92,5,FALSE)</f>
        <v>-8.0520107</v>
      </c>
      <c r="O157" s="59" t="str">
        <f>VLOOKUP(A157,Plan2!$A$1:$F$92,6,FALSE)</f>
        <v>-38.6564407</v>
      </c>
      <c r="P157" s="164">
        <v>16724</v>
      </c>
      <c r="Q157" s="59">
        <v>6</v>
      </c>
      <c r="R157" s="59">
        <v>1.4</v>
      </c>
      <c r="S157" s="59">
        <v>0</v>
      </c>
      <c r="T157" s="169">
        <v>43791</v>
      </c>
      <c r="U157" s="169">
        <f t="shared" si="3"/>
        <v>43795</v>
      </c>
      <c r="V157" s="170">
        <v>43798</v>
      </c>
      <c r="W157" s="170">
        <v>43896</v>
      </c>
      <c r="X157" s="173">
        <v>43770</v>
      </c>
      <c r="Y157" s="170">
        <v>43777</v>
      </c>
      <c r="Z157" s="166" t="s">
        <v>44</v>
      </c>
      <c r="AA157" s="166" t="s">
        <v>52</v>
      </c>
      <c r="AB157" s="166"/>
      <c r="AC157" s="166"/>
      <c r="AD157" s="166"/>
      <c r="AE157" s="166"/>
      <c r="AF157" s="166"/>
      <c r="AG157" s="166"/>
      <c r="AH157" s="166"/>
      <c r="AI157" s="166"/>
      <c r="AJ157" s="166"/>
      <c r="AK157" s="166"/>
    </row>
    <row r="158" spans="1:37">
      <c r="A158" s="60">
        <v>327340</v>
      </c>
      <c r="B158" s="157"/>
      <c r="C158" s="158"/>
      <c r="D158" s="159" t="s">
        <v>80</v>
      </c>
      <c r="E158" s="60" t="e">
        <f>VLOOKUP(A158,Plan3!$A$2:$B$4859,2,FALSE)</f>
        <v>#N/A</v>
      </c>
      <c r="F158" s="162">
        <v>9100961637</v>
      </c>
      <c r="G158" s="60" t="s">
        <v>280</v>
      </c>
      <c r="H158" s="60" t="s">
        <v>47</v>
      </c>
      <c r="I158" s="60" t="s">
        <v>40</v>
      </c>
      <c r="J158" s="60" t="s">
        <v>41</v>
      </c>
      <c r="K158" s="59" t="s">
        <v>48</v>
      </c>
      <c r="L158" s="59" t="s">
        <v>82</v>
      </c>
      <c r="M158" s="59" t="s">
        <v>59</v>
      </c>
      <c r="N158" s="59" t="str">
        <f>VLOOKUP(A158,Plan2!$A$1:$F$92,5,FALSE)</f>
        <v>-8.2930539</v>
      </c>
      <c r="O158" s="59" t="str">
        <f>VLOOKUP(A158,Plan2!$A$1:$F$92,6,FALSE)</f>
        <v>-38.6933661</v>
      </c>
      <c r="P158" s="164">
        <v>17783</v>
      </c>
      <c r="Q158" s="59">
        <v>5</v>
      </c>
      <c r="R158" s="59">
        <v>3.52</v>
      </c>
      <c r="S158" s="59">
        <v>0.06</v>
      </c>
      <c r="T158" s="169">
        <v>43791</v>
      </c>
      <c r="U158" s="169">
        <f t="shared" si="3"/>
        <v>43795</v>
      </c>
      <c r="V158" s="170">
        <v>43798</v>
      </c>
      <c r="W158" s="170">
        <v>43896</v>
      </c>
      <c r="X158" s="173">
        <v>43770</v>
      </c>
      <c r="Y158" s="170">
        <v>43777</v>
      </c>
      <c r="Z158" s="166" t="s">
        <v>44</v>
      </c>
      <c r="AA158" s="166" t="s">
        <v>45</v>
      </c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</row>
    <row r="159" spans="1:37">
      <c r="A159" s="60">
        <v>327341</v>
      </c>
      <c r="B159" s="157"/>
      <c r="C159" s="158"/>
      <c r="D159" s="159" t="s">
        <v>75</v>
      </c>
      <c r="E159" s="60" t="e">
        <f>VLOOKUP(A159,Plan3!$A$2:$B$4859,2,FALSE)</f>
        <v>#N/A</v>
      </c>
      <c r="F159" s="162">
        <v>9100979646</v>
      </c>
      <c r="G159" s="60" t="s">
        <v>281</v>
      </c>
      <c r="H159" s="60" t="s">
        <v>47</v>
      </c>
      <c r="I159" s="60" t="s">
        <v>40</v>
      </c>
      <c r="J159" s="60" t="s">
        <v>41</v>
      </c>
      <c r="K159" s="59" t="s">
        <v>48</v>
      </c>
      <c r="L159" s="59" t="s">
        <v>59</v>
      </c>
      <c r="M159" s="59" t="s">
        <v>59</v>
      </c>
      <c r="N159" s="59" t="str">
        <f>VLOOKUP(A159,'[1]Carteira de Novembro'!A$2:C$203,2,FALSE)</f>
        <v>-7.7532007</v>
      </c>
      <c r="O159" s="59" t="str">
        <f>VLOOKUP(A159,'[1]Carteira de Novembro'!A$2:C$203,3,FALSE)</f>
        <v>-39.1379391</v>
      </c>
      <c r="P159" s="164">
        <v>16194</v>
      </c>
      <c r="Q159" s="59">
        <v>3</v>
      </c>
      <c r="R159" s="59">
        <v>0.15</v>
      </c>
      <c r="S159" s="59">
        <v>0</v>
      </c>
      <c r="T159" s="169">
        <v>43791</v>
      </c>
      <c r="U159" s="169">
        <f t="shared" si="3"/>
        <v>43795</v>
      </c>
      <c r="V159" s="170">
        <v>43798</v>
      </c>
      <c r="W159" s="170">
        <v>43836</v>
      </c>
      <c r="X159" s="173">
        <v>43770</v>
      </c>
      <c r="Y159" s="170">
        <v>43777</v>
      </c>
      <c r="Z159" s="166" t="s">
        <v>44</v>
      </c>
      <c r="AA159" s="166" t="s">
        <v>45</v>
      </c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</row>
    <row r="160" spans="1:37">
      <c r="A160" s="161">
        <v>326857</v>
      </c>
      <c r="B160" s="157"/>
      <c r="C160" s="158"/>
      <c r="D160" s="159" t="s">
        <v>61</v>
      </c>
      <c r="E160" s="60" t="e">
        <f>VLOOKUP(A160,Plan3!$A$2:$B$4859,2,FALSE)</f>
        <v>#N/A</v>
      </c>
      <c r="F160" s="162">
        <v>9100970647</v>
      </c>
      <c r="G160" s="60" t="s">
        <v>282</v>
      </c>
      <c r="H160" s="60" t="s">
        <v>47</v>
      </c>
      <c r="I160" s="60" t="s">
        <v>40</v>
      </c>
      <c r="J160" s="60" t="s">
        <v>41</v>
      </c>
      <c r="K160" s="60" t="s">
        <v>97</v>
      </c>
      <c r="L160" s="59" t="s">
        <v>63</v>
      </c>
      <c r="M160" s="59" t="s">
        <v>59</v>
      </c>
      <c r="N160" s="59" t="str">
        <f>VLOOKUP(A160,'[1]Carteira de Novembro'!A$2:C$203,2,FALSE)</f>
        <v>-8.4457388</v>
      </c>
      <c r="O160" s="59" t="str">
        <f>VLOOKUP(A160,'[1]Carteira de Novembro'!A$2:C$203,3,FALSE)</f>
        <v>-38.0745881</v>
      </c>
      <c r="P160" s="165">
        <v>1754</v>
      </c>
      <c r="Q160" s="165">
        <v>1</v>
      </c>
      <c r="R160" s="59">
        <v>0</v>
      </c>
      <c r="S160" s="59">
        <v>0.06</v>
      </c>
      <c r="T160" s="169">
        <v>43791</v>
      </c>
      <c r="U160" s="169">
        <f t="shared" si="3"/>
        <v>43795</v>
      </c>
      <c r="V160" s="170">
        <v>43798</v>
      </c>
      <c r="W160" s="170"/>
      <c r="X160" s="59">
        <v>43791</v>
      </c>
      <c r="Y160" s="172">
        <v>43798</v>
      </c>
      <c r="Z160" s="59" t="s">
        <v>44</v>
      </c>
      <c r="AA160" s="59" t="s">
        <v>52</v>
      </c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</row>
    <row r="161" spans="1:37">
      <c r="A161" s="161">
        <v>328609</v>
      </c>
      <c r="B161" s="157"/>
      <c r="C161" s="158"/>
      <c r="D161" s="159" t="s">
        <v>91</v>
      </c>
      <c r="E161" s="60" t="e">
        <f>VLOOKUP(A161,Plan3!$A$2:$B$4859,2,FALSE)</f>
        <v>#N/A</v>
      </c>
      <c r="F161" s="162">
        <v>9100996150</v>
      </c>
      <c r="G161" s="60" t="s">
        <v>283</v>
      </c>
      <c r="H161" s="60" t="s">
        <v>47</v>
      </c>
      <c r="I161" s="60" t="s">
        <v>40</v>
      </c>
      <c r="J161" s="60" t="s">
        <v>41</v>
      </c>
      <c r="K161" s="59" t="s">
        <v>48</v>
      </c>
      <c r="L161" s="59" t="s">
        <v>93</v>
      </c>
      <c r="M161" s="59" t="s">
        <v>43</v>
      </c>
      <c r="N161" s="59" t="str">
        <f>VLOOKUP(A161,'[1]Carteira de Novembro'!A$2:C$203,2,FALSE)</f>
        <v>-7.8155682</v>
      </c>
      <c r="O161" s="59" t="str">
        <f>VLOOKUP(A161,'[1]Carteira de Novembro'!A$2:C$203,3,FALSE)</f>
        <v>-37.8253169</v>
      </c>
      <c r="P161" s="165">
        <v>2431</v>
      </c>
      <c r="Q161" s="180">
        <v>1</v>
      </c>
      <c r="R161" s="59">
        <v>0</v>
      </c>
      <c r="S161" s="59">
        <v>0.1</v>
      </c>
      <c r="T161" s="169">
        <v>43791</v>
      </c>
      <c r="U161" s="169">
        <f t="shared" si="3"/>
        <v>43795</v>
      </c>
      <c r="V161" s="170">
        <v>43798</v>
      </c>
      <c r="W161" s="170">
        <v>43804</v>
      </c>
      <c r="X161" s="59">
        <v>43791</v>
      </c>
      <c r="Y161" s="172">
        <v>43798</v>
      </c>
      <c r="Z161" s="59" t="s">
        <v>44</v>
      </c>
      <c r="AA161" s="59" t="s">
        <v>52</v>
      </c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</row>
    <row r="162" spans="1:37">
      <c r="A162" s="161">
        <v>328632</v>
      </c>
      <c r="B162" s="157"/>
      <c r="C162" s="158"/>
      <c r="D162" s="159" t="s">
        <v>37</v>
      </c>
      <c r="E162" s="60" t="e">
        <f>VLOOKUP(A162,Plan3!$A$2:$B$4859,2,FALSE)</f>
        <v>#N/A</v>
      </c>
      <c r="F162" s="162">
        <v>9100985644</v>
      </c>
      <c r="G162" s="60" t="s">
        <v>284</v>
      </c>
      <c r="H162" s="60" t="s">
        <v>47</v>
      </c>
      <c r="I162" s="60" t="s">
        <v>40</v>
      </c>
      <c r="J162" s="60" t="s">
        <v>41</v>
      </c>
      <c r="K162" s="59" t="s">
        <v>48</v>
      </c>
      <c r="L162" s="59" t="s">
        <v>285</v>
      </c>
      <c r="M162" s="59" t="s">
        <v>43</v>
      </c>
      <c r="N162" s="59" t="str">
        <f>VLOOKUP(A162,'[1]Carteira de Novembro'!A$2:C$203,2,FALSE)</f>
        <v>-7.7651057</v>
      </c>
      <c r="O162" s="59" t="str">
        <f>VLOOKUP(A162,'[1]Carteira de Novembro'!A$2:C$203,3,FALSE)</f>
        <v>-38.0672355</v>
      </c>
      <c r="P162" s="165">
        <v>2202</v>
      </c>
      <c r="Q162" s="180">
        <v>1</v>
      </c>
      <c r="R162" s="59">
        <v>0</v>
      </c>
      <c r="S162" s="59">
        <v>0.1</v>
      </c>
      <c r="T162" s="169">
        <v>43791</v>
      </c>
      <c r="U162" s="169">
        <f t="shared" si="3"/>
        <v>43795</v>
      </c>
      <c r="V162" s="170">
        <v>43798</v>
      </c>
      <c r="W162" s="170">
        <v>43804</v>
      </c>
      <c r="X162" s="59">
        <v>43791</v>
      </c>
      <c r="Y162" s="172">
        <v>43798</v>
      </c>
      <c r="Z162" s="59" t="s">
        <v>44</v>
      </c>
      <c r="AA162" s="59" t="s">
        <v>52</v>
      </c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</row>
    <row r="163" spans="1:37">
      <c r="A163" s="161">
        <v>328635</v>
      </c>
      <c r="B163" s="157"/>
      <c r="C163" s="158"/>
      <c r="D163" s="159" t="s">
        <v>49</v>
      </c>
      <c r="E163" s="60" t="e">
        <f>VLOOKUP(A163,Plan3!$A$2:$B$4859,2,FALSE)</f>
        <v>#N/A</v>
      </c>
      <c r="F163" s="162">
        <v>9100991150</v>
      </c>
      <c r="G163" s="60" t="s">
        <v>286</v>
      </c>
      <c r="H163" s="60" t="s">
        <v>47</v>
      </c>
      <c r="I163" s="60" t="s">
        <v>40</v>
      </c>
      <c r="J163" s="60" t="s">
        <v>41</v>
      </c>
      <c r="K163" s="59" t="s">
        <v>48</v>
      </c>
      <c r="L163" s="59" t="s">
        <v>51</v>
      </c>
      <c r="M163" s="59" t="s">
        <v>43</v>
      </c>
      <c r="N163" s="59" t="str">
        <f>VLOOKUP(A163,'[1]Carteira de Novembro'!A$2:C$203,2,FALSE)</f>
        <v>-8.0696292</v>
      </c>
      <c r="O163" s="59" t="str">
        <f>VLOOKUP(A163,'[1]Carteira de Novembro'!A$2:C$203,3,FALSE)</f>
        <v>-37.7449386</v>
      </c>
      <c r="P163" s="165">
        <v>4849</v>
      </c>
      <c r="Q163" s="180">
        <v>3</v>
      </c>
      <c r="R163" s="59">
        <v>0</v>
      </c>
      <c r="S163" s="59">
        <v>0.13</v>
      </c>
      <c r="T163" s="169">
        <v>43791</v>
      </c>
      <c r="U163" s="169">
        <f t="shared" si="3"/>
        <v>43795</v>
      </c>
      <c r="V163" s="170">
        <v>43798</v>
      </c>
      <c r="W163" s="170">
        <v>43804</v>
      </c>
      <c r="X163" s="59">
        <v>43791</v>
      </c>
      <c r="Y163" s="172">
        <v>43798</v>
      </c>
      <c r="Z163" s="59" t="s">
        <v>44</v>
      </c>
      <c r="AA163" s="59" t="s">
        <v>52</v>
      </c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</row>
    <row r="164" spans="1:37">
      <c r="A164" s="161">
        <v>328649</v>
      </c>
      <c r="B164" s="157"/>
      <c r="C164" s="158"/>
      <c r="D164" s="159" t="s">
        <v>112</v>
      </c>
      <c r="E164" s="60" t="e">
        <f>VLOOKUP(A164,Plan3!$A$2:$B$4859,2,FALSE)</f>
        <v>#N/A</v>
      </c>
      <c r="F164" s="162">
        <v>9100991149</v>
      </c>
      <c r="G164" s="60" t="s">
        <v>287</v>
      </c>
      <c r="H164" s="60" t="s">
        <v>39</v>
      </c>
      <c r="I164" s="60" t="s">
        <v>40</v>
      </c>
      <c r="J164" s="60" t="s">
        <v>41</v>
      </c>
      <c r="K164" s="59" t="s">
        <v>42</v>
      </c>
      <c r="L164" s="59" t="s">
        <v>114</v>
      </c>
      <c r="M164" s="59" t="s">
        <v>43</v>
      </c>
      <c r="N164" s="59" t="str">
        <f>VLOOKUP(A164,'[1]Carteira de Novembro'!A$2:C$203,2,FALSE)</f>
        <v>-7.5809648</v>
      </c>
      <c r="O164" s="59" t="str">
        <f>VLOOKUP(A164,'[1]Carteira de Novembro'!A$2:C$203,3,FALSE)</f>
        <v>-37.5348111</v>
      </c>
      <c r="P164" s="165">
        <v>1906</v>
      </c>
      <c r="Q164" s="180">
        <v>1</v>
      </c>
      <c r="R164" s="59">
        <v>0</v>
      </c>
      <c r="S164" s="59">
        <v>0.04</v>
      </c>
      <c r="T164" s="169">
        <v>43791</v>
      </c>
      <c r="U164" s="169">
        <f t="shared" si="3"/>
        <v>43795</v>
      </c>
      <c r="V164" s="170">
        <v>43798</v>
      </c>
      <c r="W164" s="170">
        <v>43804</v>
      </c>
      <c r="X164" s="59">
        <v>43791</v>
      </c>
      <c r="Y164" s="172">
        <v>43798</v>
      </c>
      <c r="Z164" s="59" t="s">
        <v>44</v>
      </c>
      <c r="AA164" s="59" t="s">
        <v>52</v>
      </c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</row>
    <row r="165" spans="1:37">
      <c r="A165" s="161">
        <v>328651</v>
      </c>
      <c r="B165" s="157"/>
      <c r="C165" s="158"/>
      <c r="D165" s="159" t="s">
        <v>37</v>
      </c>
      <c r="E165" s="60" t="e">
        <f>VLOOKUP(A165,Plan3!$A$2:$B$4859,2,FALSE)</f>
        <v>#N/A</v>
      </c>
      <c r="F165" s="162">
        <v>9101000149</v>
      </c>
      <c r="G165" s="60" t="s">
        <v>288</v>
      </c>
      <c r="H165" s="60" t="s">
        <v>47</v>
      </c>
      <c r="I165" s="60" t="s">
        <v>40</v>
      </c>
      <c r="J165" s="60" t="s">
        <v>41</v>
      </c>
      <c r="K165" s="59" t="s">
        <v>42</v>
      </c>
      <c r="L165" s="59" t="s">
        <v>172</v>
      </c>
      <c r="M165" s="59" t="s">
        <v>43</v>
      </c>
      <c r="N165" s="59" t="str">
        <f>VLOOKUP(A165,'[1]Carteira de Novembro'!A$2:C$203,2,FALSE)</f>
        <v>-7.9773269</v>
      </c>
      <c r="O165" s="59" t="str">
        <f>VLOOKUP(A165,'[1]Carteira de Novembro'!A$2:C$203,3,FALSE)</f>
        <v>-38.107108</v>
      </c>
      <c r="P165" s="165">
        <v>6442</v>
      </c>
      <c r="Q165" s="180">
        <v>4</v>
      </c>
      <c r="R165" s="59">
        <v>0</v>
      </c>
      <c r="S165" s="59">
        <v>0.2</v>
      </c>
      <c r="T165" s="169">
        <v>43791</v>
      </c>
      <c r="U165" s="169">
        <f t="shared" si="3"/>
        <v>43795</v>
      </c>
      <c r="V165" s="170">
        <v>43798</v>
      </c>
      <c r="W165" s="170">
        <v>43804</v>
      </c>
      <c r="X165" s="59">
        <v>43791</v>
      </c>
      <c r="Y165" s="172">
        <v>43798</v>
      </c>
      <c r="Z165" s="59" t="s">
        <v>44</v>
      </c>
      <c r="AA165" s="59" t="s">
        <v>52</v>
      </c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</row>
    <row r="166" spans="1:37">
      <c r="A166" s="161">
        <v>328667</v>
      </c>
      <c r="B166" s="157"/>
      <c r="C166" s="158"/>
      <c r="D166" s="159" t="s">
        <v>80</v>
      </c>
      <c r="E166" s="60" t="e">
        <f>VLOOKUP(A166,Plan3!$A$2:$B$4859,2,FALSE)</f>
        <v>#N/A</v>
      </c>
      <c r="F166" s="162">
        <v>9100992646</v>
      </c>
      <c r="G166" s="60" t="s">
        <v>289</v>
      </c>
      <c r="H166" s="60" t="s">
        <v>47</v>
      </c>
      <c r="I166" s="60" t="s">
        <v>40</v>
      </c>
      <c r="J166" s="60" t="s">
        <v>41</v>
      </c>
      <c r="K166" s="59" t="s">
        <v>48</v>
      </c>
      <c r="L166" s="59" t="s">
        <v>132</v>
      </c>
      <c r="M166" s="59" t="s">
        <v>43</v>
      </c>
      <c r="N166" s="59" t="str">
        <f>VLOOKUP(A166,'[1]Carteira de Novembro'!A$2:C$203,2,FALSE)</f>
        <v>-8.1452301</v>
      </c>
      <c r="O166" s="59" t="str">
        <f>VLOOKUP(A166,'[1]Carteira de Novembro'!A$2:C$203,3,FALSE)</f>
        <v>-38.7156176</v>
      </c>
      <c r="P166" s="165">
        <v>7925</v>
      </c>
      <c r="Q166" s="180">
        <v>5</v>
      </c>
      <c r="R166" s="59">
        <v>0</v>
      </c>
      <c r="S166" s="59">
        <v>0.26</v>
      </c>
      <c r="T166" s="169">
        <v>43791</v>
      </c>
      <c r="U166" s="169">
        <f t="shared" si="3"/>
        <v>43795</v>
      </c>
      <c r="V166" s="170">
        <v>43798</v>
      </c>
      <c r="W166" s="170">
        <v>43804</v>
      </c>
      <c r="X166" s="59">
        <v>43791</v>
      </c>
      <c r="Y166" s="172">
        <v>43798</v>
      </c>
      <c r="Z166" s="59" t="s">
        <v>44</v>
      </c>
      <c r="AA166" s="59" t="s">
        <v>52</v>
      </c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</row>
    <row r="167" spans="1:37">
      <c r="A167" s="161">
        <v>328707</v>
      </c>
      <c r="B167" s="157"/>
      <c r="C167" s="158"/>
      <c r="D167" s="159" t="s">
        <v>57</v>
      </c>
      <c r="E167" s="60" t="e">
        <f>VLOOKUP(A167,Plan3!$A$2:$B$4859,2,FALSE)</f>
        <v>#N/A</v>
      </c>
      <c r="F167" s="162">
        <v>9101000650</v>
      </c>
      <c r="G167" s="60" t="s">
        <v>290</v>
      </c>
      <c r="H167" s="60" t="s">
        <v>47</v>
      </c>
      <c r="I167" s="60" t="s">
        <v>40</v>
      </c>
      <c r="J167" s="60" t="s">
        <v>41</v>
      </c>
      <c r="K167" s="59" t="s">
        <v>42</v>
      </c>
      <c r="L167" s="59" t="s">
        <v>59</v>
      </c>
      <c r="M167" s="59" t="s">
        <v>59</v>
      </c>
      <c r="N167" s="59" t="str">
        <f>VLOOKUP(A167,'[1]Carteira de Novembro'!A$2:C$203,2,FALSE)</f>
        <v>-8.2065047</v>
      </c>
      <c r="O167" s="59" t="str">
        <f>VLOOKUP(A167,'[1]Carteira de Novembro'!A$2:C$203,3,FALSE)</f>
        <v>-39.1936309</v>
      </c>
      <c r="P167" s="165">
        <v>8871</v>
      </c>
      <c r="Q167" s="180">
        <v>6</v>
      </c>
      <c r="R167" s="59">
        <v>0</v>
      </c>
      <c r="S167" s="59">
        <v>0.3</v>
      </c>
      <c r="T167" s="169">
        <v>43791</v>
      </c>
      <c r="U167" s="169">
        <f t="shared" si="3"/>
        <v>43795</v>
      </c>
      <c r="V167" s="170">
        <v>43798</v>
      </c>
      <c r="W167" s="170">
        <v>43804</v>
      </c>
      <c r="X167" s="59">
        <v>43791</v>
      </c>
      <c r="Y167" s="172">
        <v>43798</v>
      </c>
      <c r="Z167" s="59" t="s">
        <v>44</v>
      </c>
      <c r="AA167" s="59" t="s">
        <v>52</v>
      </c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</row>
    <row r="168" spans="1:37">
      <c r="A168" s="161">
        <v>328715</v>
      </c>
      <c r="B168" s="157"/>
      <c r="C168" s="158"/>
      <c r="D168" s="159" t="s">
        <v>146</v>
      </c>
      <c r="E168" s="60" t="e">
        <f>VLOOKUP(A168,Plan3!$A$2:$B$4859,2,FALSE)</f>
        <v>#N/A</v>
      </c>
      <c r="F168" s="162">
        <v>9100982653</v>
      </c>
      <c r="G168" s="60" t="s">
        <v>291</v>
      </c>
      <c r="H168" s="60" t="s">
        <v>47</v>
      </c>
      <c r="I168" s="60" t="s">
        <v>40</v>
      </c>
      <c r="J168" s="60" t="s">
        <v>41</v>
      </c>
      <c r="K168" s="59" t="s">
        <v>48</v>
      </c>
      <c r="L168" s="59" t="s">
        <v>148</v>
      </c>
      <c r="M168" s="59" t="s">
        <v>43</v>
      </c>
      <c r="N168" s="59" t="str">
        <f>VLOOKUP(A168,'[1]Carteira de Novembro'!A$2:C$203,2,FALSE)</f>
        <v>-7.780348</v>
      </c>
      <c r="O168" s="59" t="str">
        <f>VLOOKUP(A168,'[1]Carteira de Novembro'!A$2:C$203,3,FALSE)</f>
        <v>-37.6059539</v>
      </c>
      <c r="P168" s="165">
        <v>6529</v>
      </c>
      <c r="Q168" s="180">
        <v>4</v>
      </c>
      <c r="R168" s="59">
        <v>0</v>
      </c>
      <c r="S168" s="59">
        <v>0.2</v>
      </c>
      <c r="T168" s="169">
        <v>43791</v>
      </c>
      <c r="U168" s="169">
        <f t="shared" si="3"/>
        <v>43795</v>
      </c>
      <c r="V168" s="170">
        <v>43798</v>
      </c>
      <c r="W168" s="170">
        <v>43804</v>
      </c>
      <c r="X168" s="59">
        <v>43791</v>
      </c>
      <c r="Y168" s="172">
        <v>43798</v>
      </c>
      <c r="Z168" s="59" t="s">
        <v>44</v>
      </c>
      <c r="AA168" s="59" t="s">
        <v>52</v>
      </c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</row>
    <row r="169" spans="1:37">
      <c r="A169" s="161">
        <v>328716</v>
      </c>
      <c r="B169" s="157"/>
      <c r="C169" s="158"/>
      <c r="D169" s="159" t="s">
        <v>37</v>
      </c>
      <c r="E169" s="60" t="e">
        <f>VLOOKUP(A169,Plan3!$A$2:$B$4859,2,FALSE)</f>
        <v>#N/A</v>
      </c>
      <c r="F169" s="162">
        <v>9101004138</v>
      </c>
      <c r="G169" s="60" t="s">
        <v>292</v>
      </c>
      <c r="H169" s="60" t="s">
        <v>47</v>
      </c>
      <c r="I169" s="60" t="s">
        <v>40</v>
      </c>
      <c r="J169" s="60" t="s">
        <v>41</v>
      </c>
      <c r="K169" s="59" t="s">
        <v>42</v>
      </c>
      <c r="L169" s="59" t="s">
        <v>43</v>
      </c>
      <c r="M169" s="59" t="s">
        <v>43</v>
      </c>
      <c r="N169" s="59" t="str">
        <f>VLOOKUP(A169,'[1]Carteira de Novembro'!A$2:C$203,2,FALSE)</f>
        <v>-7.9847655</v>
      </c>
      <c r="O169" s="59" t="str">
        <f>VLOOKUP(A169,'[1]Carteira de Novembro'!A$2:C$203,3,FALSE)</f>
        <v>-38.2648185</v>
      </c>
      <c r="P169" s="165">
        <v>4607</v>
      </c>
      <c r="Q169" s="180">
        <v>3</v>
      </c>
      <c r="R169" s="59">
        <v>0</v>
      </c>
      <c r="S169" s="59">
        <v>0.1</v>
      </c>
      <c r="T169" s="169">
        <v>43791</v>
      </c>
      <c r="U169" s="169">
        <f t="shared" si="3"/>
        <v>43795</v>
      </c>
      <c r="V169" s="170">
        <v>43798</v>
      </c>
      <c r="W169" s="170">
        <v>43804</v>
      </c>
      <c r="X169" s="59">
        <v>43791</v>
      </c>
      <c r="Y169" s="172">
        <v>43798</v>
      </c>
      <c r="Z169" s="59" t="s">
        <v>44</v>
      </c>
      <c r="AA169" s="59" t="s">
        <v>52</v>
      </c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</row>
    <row r="170" spans="1:37">
      <c r="A170" s="161">
        <v>328749</v>
      </c>
      <c r="B170" s="157"/>
      <c r="C170" s="158"/>
      <c r="D170" s="159" t="s">
        <v>112</v>
      </c>
      <c r="E170" s="60" t="e">
        <f>VLOOKUP(A170,Plan3!$A$2:$B$4859,2,FALSE)</f>
        <v>#N/A</v>
      </c>
      <c r="F170" s="162">
        <v>9101001646</v>
      </c>
      <c r="G170" s="60" t="s">
        <v>293</v>
      </c>
      <c r="H170" s="60" t="s">
        <v>39</v>
      </c>
      <c r="I170" s="60" t="s">
        <v>40</v>
      </c>
      <c r="J170" s="60" t="s">
        <v>41</v>
      </c>
      <c r="K170" s="59" t="s">
        <v>42</v>
      </c>
      <c r="L170" s="59" t="s">
        <v>114</v>
      </c>
      <c r="M170" s="59" t="s">
        <v>43</v>
      </c>
      <c r="N170" s="59" t="str">
        <f>VLOOKUP(A170,'[1]Carteira de Novembro'!A$2:C$203,2,FALSE)</f>
        <v>-7.5956309</v>
      </c>
      <c r="O170" s="59" t="str">
        <f>VLOOKUP(A170,'[1]Carteira de Novembro'!A$2:C$203,3,FALSE)</f>
        <v>-37.5477258</v>
      </c>
      <c r="P170" s="165">
        <v>5862</v>
      </c>
      <c r="Q170" s="180">
        <v>2</v>
      </c>
      <c r="R170" s="59">
        <v>0</v>
      </c>
      <c r="S170" s="59">
        <v>0.04</v>
      </c>
      <c r="T170" s="169">
        <v>43791</v>
      </c>
      <c r="U170" s="169">
        <f t="shared" si="3"/>
        <v>43795</v>
      </c>
      <c r="V170" s="170">
        <v>43798</v>
      </c>
      <c r="W170" s="170">
        <v>43807</v>
      </c>
      <c r="X170" s="59">
        <v>43791</v>
      </c>
      <c r="Y170" s="172">
        <v>43798</v>
      </c>
      <c r="Z170" s="59" t="s">
        <v>44</v>
      </c>
      <c r="AA170" s="59" t="s">
        <v>52</v>
      </c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</row>
    <row r="171" spans="1:37">
      <c r="A171" s="161">
        <v>328752</v>
      </c>
      <c r="B171" s="157"/>
      <c r="C171" s="158"/>
      <c r="D171" s="159" t="s">
        <v>37</v>
      </c>
      <c r="E171" s="60" t="e">
        <f>VLOOKUP(A171,Plan3!$A$2:$B$4859,2,FALSE)</f>
        <v>#N/A</v>
      </c>
      <c r="F171" s="162">
        <v>9101003156</v>
      </c>
      <c r="G171" s="60" t="s">
        <v>294</v>
      </c>
      <c r="H171" s="60" t="s">
        <v>47</v>
      </c>
      <c r="I171" s="60" t="s">
        <v>40</v>
      </c>
      <c r="J171" s="60" t="s">
        <v>41</v>
      </c>
      <c r="K171" s="59" t="s">
        <v>48</v>
      </c>
      <c r="L171" s="59" t="s">
        <v>285</v>
      </c>
      <c r="M171" s="59" t="s">
        <v>43</v>
      </c>
      <c r="N171" s="59" t="str">
        <f>VLOOKUP(A171,'[1]Carteira de Novembro'!A$2:C$203,2,FALSE)</f>
        <v>-7.7480356</v>
      </c>
      <c r="O171" s="59" t="str">
        <f>VLOOKUP(A171,'[1]Carteira de Novembro'!A$2:C$203,3,FALSE)</f>
        <v>-38.028768</v>
      </c>
      <c r="P171" s="165">
        <v>1861</v>
      </c>
      <c r="Q171" s="180">
        <v>1</v>
      </c>
      <c r="R171" s="59">
        <v>0</v>
      </c>
      <c r="S171" s="59">
        <v>0.07</v>
      </c>
      <c r="T171" s="169">
        <v>43791</v>
      </c>
      <c r="U171" s="169">
        <f t="shared" si="3"/>
        <v>43795</v>
      </c>
      <c r="V171" s="170">
        <v>43798</v>
      </c>
      <c r="W171" s="170">
        <v>43807</v>
      </c>
      <c r="X171" s="59">
        <v>43791</v>
      </c>
      <c r="Y171" s="172">
        <v>43798</v>
      </c>
      <c r="Z171" s="59" t="s">
        <v>44</v>
      </c>
      <c r="AA171" s="59" t="s">
        <v>52</v>
      </c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</row>
    <row r="172" spans="1:37">
      <c r="A172" s="161">
        <v>328757</v>
      </c>
      <c r="B172" s="157"/>
      <c r="C172" s="158"/>
      <c r="D172" s="159" t="s">
        <v>37</v>
      </c>
      <c r="E172" s="60" t="e">
        <f>VLOOKUP(A172,Plan3!$A$2:$B$4859,2,FALSE)</f>
        <v>#N/A</v>
      </c>
      <c r="F172" s="162">
        <v>9101004643</v>
      </c>
      <c r="G172" s="60" t="s">
        <v>295</v>
      </c>
      <c r="H172" s="60" t="s">
        <v>39</v>
      </c>
      <c r="I172" s="60" t="s">
        <v>40</v>
      </c>
      <c r="J172" s="60" t="s">
        <v>41</v>
      </c>
      <c r="K172" s="59" t="s">
        <v>42</v>
      </c>
      <c r="L172" s="59" t="s">
        <v>196</v>
      </c>
      <c r="M172" s="59" t="s">
        <v>43</v>
      </c>
      <c r="N172" s="59" t="str">
        <f>VLOOKUP(A172,'[1]Carteira de Novembro'!A$2:C$203,2,FALSE)</f>
        <v>-7.8157292</v>
      </c>
      <c r="O172" s="59" t="str">
        <f>VLOOKUP(A172,'[1]Carteira de Novembro'!A$2:C$203,3,FALSE)</f>
        <v>-38.152909</v>
      </c>
      <c r="P172" s="165">
        <v>1757</v>
      </c>
      <c r="Q172" s="180">
        <v>1</v>
      </c>
      <c r="R172" s="59">
        <v>0</v>
      </c>
      <c r="S172" s="59">
        <v>0.03</v>
      </c>
      <c r="T172" s="169">
        <v>43791</v>
      </c>
      <c r="U172" s="169">
        <f t="shared" si="3"/>
        <v>43795</v>
      </c>
      <c r="V172" s="170">
        <v>43798</v>
      </c>
      <c r="W172" s="170">
        <v>43807</v>
      </c>
      <c r="X172" s="59">
        <v>43791</v>
      </c>
      <c r="Y172" s="172">
        <v>43798</v>
      </c>
      <c r="Z172" s="59" t="s">
        <v>44</v>
      </c>
      <c r="AA172" s="59" t="s">
        <v>52</v>
      </c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</row>
    <row r="173" spans="1:37">
      <c r="A173" s="161">
        <v>328799</v>
      </c>
      <c r="B173" s="157"/>
      <c r="C173" s="158"/>
      <c r="D173" s="159" t="s">
        <v>57</v>
      </c>
      <c r="E173" s="60" t="e">
        <f>VLOOKUP(A173,Plan3!$A$2:$B$4859,2,FALSE)</f>
        <v>#N/A</v>
      </c>
      <c r="F173" s="162">
        <v>9101000160</v>
      </c>
      <c r="G173" s="60" t="s">
        <v>296</v>
      </c>
      <c r="H173" s="60" t="s">
        <v>47</v>
      </c>
      <c r="I173" s="60" t="s">
        <v>40</v>
      </c>
      <c r="J173" s="60" t="s">
        <v>41</v>
      </c>
      <c r="K173" s="59" t="s">
        <v>42</v>
      </c>
      <c r="L173" s="59" t="s">
        <v>59</v>
      </c>
      <c r="M173" s="59" t="s">
        <v>59</v>
      </c>
      <c r="N173" s="59" t="str">
        <f>VLOOKUP(A173,'[1]Carteira de Novembro'!A$2:C$203,2,FALSE)</f>
        <v>-8.1225315</v>
      </c>
      <c r="O173" s="59" t="str">
        <f>VLOOKUP(A173,'[1]Carteira de Novembro'!A$2:C$203,3,FALSE)</f>
        <v>-39.1534767</v>
      </c>
      <c r="P173" s="165">
        <v>2997</v>
      </c>
      <c r="Q173" s="180">
        <v>2</v>
      </c>
      <c r="R173" s="59">
        <v>0</v>
      </c>
      <c r="S173" s="59">
        <v>0.08</v>
      </c>
      <c r="T173" s="169">
        <v>43791</v>
      </c>
      <c r="U173" s="169">
        <f t="shared" si="3"/>
        <v>43795</v>
      </c>
      <c r="V173" s="170">
        <v>43798</v>
      </c>
      <c r="W173" s="170">
        <v>43804</v>
      </c>
      <c r="X173" s="59">
        <v>43791</v>
      </c>
      <c r="Y173" s="172">
        <v>43798</v>
      </c>
      <c r="Z173" s="59" t="s">
        <v>44</v>
      </c>
      <c r="AA173" s="59" t="s">
        <v>52</v>
      </c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</row>
    <row r="174" spans="1:37">
      <c r="A174" s="161">
        <v>328811</v>
      </c>
      <c r="B174" s="157"/>
      <c r="C174" s="158"/>
      <c r="D174" s="159" t="s">
        <v>37</v>
      </c>
      <c r="E174" s="60" t="e">
        <f>VLOOKUP(A174,Plan3!$A$2:$B$4859,2,FALSE)</f>
        <v>#N/A</v>
      </c>
      <c r="F174" s="162">
        <v>9100990674</v>
      </c>
      <c r="G174" s="60" t="s">
        <v>297</v>
      </c>
      <c r="H174" s="60" t="s">
        <v>47</v>
      </c>
      <c r="I174" s="60" t="s">
        <v>40</v>
      </c>
      <c r="J174" s="60" t="s">
        <v>41</v>
      </c>
      <c r="K174" s="59" t="s">
        <v>42</v>
      </c>
      <c r="L174" s="59" t="s">
        <v>43</v>
      </c>
      <c r="M174" s="59" t="s">
        <v>43</v>
      </c>
      <c r="N174" s="59" t="str">
        <f>VLOOKUP(A174,'[1]Carteira de Novembro'!A$2:C$203,2,FALSE)</f>
        <v>-8.019954</v>
      </c>
      <c r="O174" s="59" t="str">
        <f>VLOOKUP(A174,'[1]Carteira de Novembro'!A$2:C$203,3,FALSE)</f>
        <v>-38.3789016</v>
      </c>
      <c r="P174" s="165">
        <v>4764</v>
      </c>
      <c r="Q174" s="180">
        <v>3</v>
      </c>
      <c r="R174" s="59">
        <v>0</v>
      </c>
      <c r="S174" s="59">
        <v>0.15</v>
      </c>
      <c r="T174" s="169">
        <v>43791</v>
      </c>
      <c r="U174" s="169">
        <f t="shared" si="3"/>
        <v>43795</v>
      </c>
      <c r="V174" s="170">
        <v>43798</v>
      </c>
      <c r="W174" s="170">
        <v>43807</v>
      </c>
      <c r="X174" s="59">
        <v>43791</v>
      </c>
      <c r="Y174" s="172">
        <v>43798</v>
      </c>
      <c r="Z174" s="59" t="s">
        <v>44</v>
      </c>
      <c r="AA174" s="59" t="s">
        <v>52</v>
      </c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</row>
    <row r="175" spans="1:37">
      <c r="A175" s="60">
        <v>309017</v>
      </c>
      <c r="B175" s="157"/>
      <c r="C175" s="158"/>
      <c r="D175" s="159" t="s">
        <v>37</v>
      </c>
      <c r="E175" s="60" t="e">
        <f>VLOOKUP(A175,Plan3!$A$2:$B$4859,2,FALSE)</f>
        <v>#N/A</v>
      </c>
      <c r="F175" s="162">
        <v>9100834140</v>
      </c>
      <c r="G175" s="60" t="s">
        <v>298</v>
      </c>
      <c r="H175" s="60" t="s">
        <v>47</v>
      </c>
      <c r="I175" s="60" t="s">
        <v>40</v>
      </c>
      <c r="J175" s="60" t="s">
        <v>41</v>
      </c>
      <c r="K175" s="60" t="s">
        <v>246</v>
      </c>
      <c r="L175" s="59" t="s">
        <v>196</v>
      </c>
      <c r="M175" s="59" t="s">
        <v>43</v>
      </c>
      <c r="N175" s="59">
        <f>VLOOKUP(A175,'[1]Carteira de Novembro'!A$2:C$203,2,FALSE)</f>
        <v>0</v>
      </c>
      <c r="O175" s="59">
        <f>VLOOKUP(A175,'[1]Carteira de Novembro'!A$2:C$203,3,FALSE)</f>
        <v>0</v>
      </c>
      <c r="P175" s="165">
        <v>12511</v>
      </c>
      <c r="Q175" s="180">
        <v>2</v>
      </c>
      <c r="R175" s="59">
        <v>0.04</v>
      </c>
      <c r="S175" s="59">
        <v>0</v>
      </c>
      <c r="T175" s="169">
        <v>43791</v>
      </c>
      <c r="U175" s="169">
        <f t="shared" si="3"/>
        <v>43795</v>
      </c>
      <c r="V175" s="170">
        <v>43798</v>
      </c>
      <c r="W175" s="170">
        <v>43836</v>
      </c>
      <c r="X175" s="59">
        <v>43777</v>
      </c>
      <c r="Y175" s="172">
        <v>43784</v>
      </c>
      <c r="Z175" s="59" t="s">
        <v>44</v>
      </c>
      <c r="AA175" s="59" t="s">
        <v>45</v>
      </c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</row>
    <row r="176" spans="1:37">
      <c r="A176" s="60">
        <v>327276</v>
      </c>
      <c r="B176" s="157" t="s">
        <v>247</v>
      </c>
      <c r="C176" s="158"/>
      <c r="D176" s="159" t="s">
        <v>75</v>
      </c>
      <c r="E176" s="60" t="e">
        <f>VLOOKUP(A176,Plan3!$A$2:$B$4859,2,FALSE)</f>
        <v>#N/A</v>
      </c>
      <c r="F176" s="162">
        <v>9100960632</v>
      </c>
      <c r="G176" s="60" t="s">
        <v>299</v>
      </c>
      <c r="H176" s="60" t="s">
        <v>47</v>
      </c>
      <c r="I176" s="60" t="s">
        <v>40</v>
      </c>
      <c r="J176" s="60" t="s">
        <v>41</v>
      </c>
      <c r="K176" s="60" t="s">
        <v>246</v>
      </c>
      <c r="L176" s="59" t="s">
        <v>59</v>
      </c>
      <c r="M176" s="59" t="s">
        <v>59</v>
      </c>
      <c r="N176" s="59" t="str">
        <f>VLOOKUP(A176,'[1]Carteira de Novembro'!A$2:C$203,2,FALSE)</f>
        <v>-8.1016276</v>
      </c>
      <c r="O176" s="59" t="str">
        <f>VLOOKUP(A176,'[1]Carteira de Novembro'!A$2:C$203,3,FALSE)</f>
        <v>-39.1590923</v>
      </c>
      <c r="P176" s="165">
        <v>43141</v>
      </c>
      <c r="Q176" s="180">
        <v>6</v>
      </c>
      <c r="R176" s="59">
        <v>0.88</v>
      </c>
      <c r="S176" s="59">
        <v>0</v>
      </c>
      <c r="T176" s="169">
        <v>43791</v>
      </c>
      <c r="U176" s="169">
        <f t="shared" si="3"/>
        <v>43795</v>
      </c>
      <c r="V176" s="170">
        <v>43798</v>
      </c>
      <c r="W176" s="170">
        <v>43909</v>
      </c>
      <c r="X176" s="59">
        <v>43777</v>
      </c>
      <c r="Y176" s="172">
        <v>43784</v>
      </c>
      <c r="Z176" s="59" t="s">
        <v>44</v>
      </c>
      <c r="AA176" s="59" t="s">
        <v>45</v>
      </c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</row>
    <row r="177" spans="1:37">
      <c r="A177" s="60">
        <v>327292</v>
      </c>
      <c r="B177" s="157"/>
      <c r="C177" s="158"/>
      <c r="D177" s="159" t="s">
        <v>64</v>
      </c>
      <c r="E177" s="60" t="e">
        <f>VLOOKUP(A177,Plan3!$A$2:$B$4859,2,FALSE)</f>
        <v>#N/A</v>
      </c>
      <c r="F177" s="162">
        <v>9100975141</v>
      </c>
      <c r="G177" s="60" t="s">
        <v>300</v>
      </c>
      <c r="H177" s="60" t="s">
        <v>47</v>
      </c>
      <c r="I177" s="60" t="s">
        <v>40</v>
      </c>
      <c r="J177" s="60" t="s">
        <v>41</v>
      </c>
      <c r="K177" s="59" t="s">
        <v>48</v>
      </c>
      <c r="L177" s="59" t="s">
        <v>66</v>
      </c>
      <c r="M177" s="59" t="s">
        <v>59</v>
      </c>
      <c r="N177" s="59" t="str">
        <f>VLOOKUP(A177,'[1]Carteira de Novembro'!A$2:C$203,2,FALSE)</f>
        <v>-8.8322924</v>
      </c>
      <c r="O177" s="59" t="str">
        <f>VLOOKUP(A177,'[1]Carteira de Novembro'!A$2:C$203,3,FALSE)</f>
        <v>-38.4132135</v>
      </c>
      <c r="P177" s="165">
        <v>5799</v>
      </c>
      <c r="Q177" s="180">
        <v>1</v>
      </c>
      <c r="R177" s="59">
        <v>0.04</v>
      </c>
      <c r="S177" s="59">
        <v>0.04</v>
      </c>
      <c r="T177" s="169">
        <v>43791</v>
      </c>
      <c r="U177" s="169">
        <f t="shared" si="3"/>
        <v>43795</v>
      </c>
      <c r="V177" s="170">
        <v>43798</v>
      </c>
      <c r="W177" s="170">
        <v>43838</v>
      </c>
      <c r="X177" s="59">
        <v>43777</v>
      </c>
      <c r="Y177" s="172">
        <v>43784</v>
      </c>
      <c r="Z177" s="59" t="s">
        <v>44</v>
      </c>
      <c r="AA177" s="59" t="s">
        <v>52</v>
      </c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</row>
    <row r="178" spans="1:37">
      <c r="A178" s="60">
        <v>327303</v>
      </c>
      <c r="B178" s="157"/>
      <c r="C178" s="158"/>
      <c r="D178" s="159" t="s">
        <v>80</v>
      </c>
      <c r="E178" s="60" t="e">
        <f>VLOOKUP(A178,Plan3!$A$2:$B$4859,2,FALSE)</f>
        <v>#N/A</v>
      </c>
      <c r="F178" s="162">
        <v>9100972132</v>
      </c>
      <c r="G178" s="60" t="s">
        <v>301</v>
      </c>
      <c r="H178" s="60" t="s">
        <v>47</v>
      </c>
      <c r="I178" s="60" t="s">
        <v>40</v>
      </c>
      <c r="J178" s="60" t="s">
        <v>41</v>
      </c>
      <c r="K178" s="59" t="s">
        <v>48</v>
      </c>
      <c r="L178" s="59" t="s">
        <v>185</v>
      </c>
      <c r="M178" s="59" t="s">
        <v>43</v>
      </c>
      <c r="N178" s="59" t="str">
        <f>VLOOKUP(A178,'[1]Carteira de Novembro'!A$2:C$203,2,FALSE)</f>
        <v>-7.753501</v>
      </c>
      <c r="O178" s="59" t="str">
        <f>VLOOKUP(A178,'[1]Carteira de Novembro'!A$2:C$203,3,FALSE)</f>
        <v>-38.6988641</v>
      </c>
      <c r="P178" s="167">
        <v>4724</v>
      </c>
      <c r="Q178" s="171">
        <v>2</v>
      </c>
      <c r="R178" s="171">
        <v>0</v>
      </c>
      <c r="S178" s="171">
        <v>0.4</v>
      </c>
      <c r="T178" s="169">
        <v>43791</v>
      </c>
      <c r="U178" s="169">
        <f t="shared" si="3"/>
        <v>43795</v>
      </c>
      <c r="V178" s="170">
        <v>43798</v>
      </c>
      <c r="W178" s="170">
        <v>43838</v>
      </c>
      <c r="X178" s="173">
        <v>43777</v>
      </c>
      <c r="Y178" s="170">
        <v>43784</v>
      </c>
      <c r="Z178" s="166" t="s">
        <v>44</v>
      </c>
      <c r="AA178" s="166" t="s">
        <v>52</v>
      </c>
      <c r="AB178" s="166"/>
      <c r="AC178" s="166"/>
      <c r="AD178" s="166"/>
      <c r="AE178" s="166"/>
      <c r="AF178" s="166"/>
      <c r="AG178" s="166"/>
      <c r="AH178" s="166"/>
      <c r="AI178" s="166"/>
      <c r="AJ178" s="166"/>
      <c r="AK178" s="166"/>
    </row>
    <row r="179" spans="1:37">
      <c r="A179" s="60">
        <v>327345</v>
      </c>
      <c r="B179" s="157"/>
      <c r="C179" s="158"/>
      <c r="D179" s="159" t="s">
        <v>57</v>
      </c>
      <c r="E179" s="60" t="e">
        <f>VLOOKUP(A179,Plan3!$A$2:$B$4859,2,FALSE)</f>
        <v>#N/A</v>
      </c>
      <c r="F179" s="162">
        <v>9100885436</v>
      </c>
      <c r="G179" s="60" t="s">
        <v>302</v>
      </c>
      <c r="H179" s="60" t="s">
        <v>47</v>
      </c>
      <c r="I179" s="60" t="s">
        <v>40</v>
      </c>
      <c r="J179" s="60" t="s">
        <v>41</v>
      </c>
      <c r="K179" s="59" t="s">
        <v>48</v>
      </c>
      <c r="L179" s="59" t="s">
        <v>86</v>
      </c>
      <c r="M179" s="59" t="s">
        <v>59</v>
      </c>
      <c r="N179" s="59" t="str">
        <f>VLOOKUP(A179,'[1]Carteira de Novembro'!A$2:C$203,2,FALSE)</f>
        <v>-8.1667006</v>
      </c>
      <c r="O179" s="59" t="str">
        <f>VLOOKUP(A179,'[1]Carteira de Novembro'!A$2:C$203,3,FALSE)</f>
        <v>-39.4989448</v>
      </c>
      <c r="P179" s="164">
        <v>43266</v>
      </c>
      <c r="Q179" s="59">
        <v>15</v>
      </c>
      <c r="R179" s="59">
        <v>1.9</v>
      </c>
      <c r="S179" s="59">
        <v>0</v>
      </c>
      <c r="T179" s="169">
        <v>43791</v>
      </c>
      <c r="U179" s="169">
        <f t="shared" si="3"/>
        <v>43795</v>
      </c>
      <c r="V179" s="170">
        <v>43798</v>
      </c>
      <c r="W179" s="170">
        <v>43898</v>
      </c>
      <c r="X179" s="173">
        <v>43777</v>
      </c>
      <c r="Y179" s="170">
        <v>43784</v>
      </c>
      <c r="Z179" s="166" t="s">
        <v>44</v>
      </c>
      <c r="AA179" s="59" t="s">
        <v>45</v>
      </c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</row>
    <row r="180" spans="1:37">
      <c r="A180" s="60">
        <v>327361</v>
      </c>
      <c r="B180" s="157"/>
      <c r="C180" s="158"/>
      <c r="D180" s="159" t="s">
        <v>37</v>
      </c>
      <c r="E180" s="60" t="e">
        <f>VLOOKUP(A180,Plan3!$A$2:$B$4859,2,FALSE)</f>
        <v>#N/A</v>
      </c>
      <c r="F180" s="162">
        <v>9100958145</v>
      </c>
      <c r="G180" s="60" t="s">
        <v>303</v>
      </c>
      <c r="H180" s="60" t="s">
        <v>47</v>
      </c>
      <c r="I180" s="60" t="s">
        <v>40</v>
      </c>
      <c r="J180" s="60" t="s">
        <v>41</v>
      </c>
      <c r="K180" s="59" t="s">
        <v>42</v>
      </c>
      <c r="L180" s="59" t="s">
        <v>285</v>
      </c>
      <c r="M180" s="59" t="s">
        <v>43</v>
      </c>
      <c r="N180" s="59" t="str">
        <f>VLOOKUP(A180,'[1]Carteira de Novembro'!A$2:C$203,2,FALSE)</f>
        <v>-7.8289614</v>
      </c>
      <c r="O180" s="59" t="str">
        <f>VLOOKUP(A180,'[1]Carteira de Novembro'!A$2:C$203,3,FALSE)</f>
        <v>-38.1184717</v>
      </c>
      <c r="P180" s="164">
        <v>5093</v>
      </c>
      <c r="Q180" s="59">
        <v>2</v>
      </c>
      <c r="R180" s="59">
        <v>0.03</v>
      </c>
      <c r="S180" s="59">
        <v>0.03</v>
      </c>
      <c r="T180" s="169">
        <v>43791</v>
      </c>
      <c r="U180" s="169">
        <f t="shared" si="3"/>
        <v>43795</v>
      </c>
      <c r="V180" s="170">
        <v>43798</v>
      </c>
      <c r="W180" s="170">
        <v>43838</v>
      </c>
      <c r="X180" s="173">
        <v>43777</v>
      </c>
      <c r="Y180" s="170">
        <v>43784</v>
      </c>
      <c r="Z180" s="166" t="s">
        <v>44</v>
      </c>
      <c r="AA180" s="59" t="s">
        <v>52</v>
      </c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</row>
    <row r="181" spans="1:37">
      <c r="A181" s="60">
        <v>327375</v>
      </c>
      <c r="B181" s="157"/>
      <c r="C181" s="158"/>
      <c r="D181" s="159" t="s">
        <v>95</v>
      </c>
      <c r="E181" s="60" t="e">
        <f>VLOOKUP(A181,Plan3!$A$2:$B$4859,2,FALSE)</f>
        <v>#N/A</v>
      </c>
      <c r="F181" s="162">
        <v>9100958638</v>
      </c>
      <c r="G181" s="60" t="s">
        <v>304</v>
      </c>
      <c r="H181" s="60" t="s">
        <v>47</v>
      </c>
      <c r="I181" s="60" t="s">
        <v>40</v>
      </c>
      <c r="J181" s="60" t="s">
        <v>41</v>
      </c>
      <c r="K181" s="59" t="s">
        <v>48</v>
      </c>
      <c r="L181" s="59" t="s">
        <v>208</v>
      </c>
      <c r="M181" s="59" t="s">
        <v>43</v>
      </c>
      <c r="N181" s="59">
        <f>VLOOKUP(A181,'[1]Carteira de Novembro'!A$2:C$203,2,FALSE)</f>
        <v>0</v>
      </c>
      <c r="O181" s="59">
        <f>VLOOKUP(A181,'[1]Carteira de Novembro'!A$2:C$203,3,FALSE)</f>
        <v>0</v>
      </c>
      <c r="P181" s="164">
        <v>111251</v>
      </c>
      <c r="Q181" s="59">
        <v>39</v>
      </c>
      <c r="R181" s="59">
        <v>5.1</v>
      </c>
      <c r="S181" s="59">
        <v>0</v>
      </c>
      <c r="T181" s="169">
        <v>43791</v>
      </c>
      <c r="U181" s="169">
        <f t="shared" si="3"/>
        <v>43795</v>
      </c>
      <c r="V181" s="170">
        <v>43798</v>
      </c>
      <c r="W181" s="170">
        <v>43898</v>
      </c>
      <c r="X181" s="173">
        <v>43777</v>
      </c>
      <c r="Y181" s="170">
        <v>43784</v>
      </c>
      <c r="Z181" s="166" t="s">
        <v>44</v>
      </c>
      <c r="AA181" s="59" t="s">
        <v>45</v>
      </c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</row>
    <row r="182" spans="1:37">
      <c r="A182" s="60">
        <v>327421</v>
      </c>
      <c r="B182" s="157"/>
      <c r="C182" s="158"/>
      <c r="D182" s="159" t="s">
        <v>49</v>
      </c>
      <c r="E182" s="60" t="e">
        <f>VLOOKUP(A182,Plan3!$A$2:$B$4859,2,FALSE)</f>
        <v>#N/A</v>
      </c>
      <c r="F182" s="162">
        <v>9100977141</v>
      </c>
      <c r="G182" s="60" t="s">
        <v>305</v>
      </c>
      <c r="H182" s="60" t="s">
        <v>47</v>
      </c>
      <c r="I182" s="60" t="s">
        <v>40</v>
      </c>
      <c r="J182" s="60" t="s">
        <v>41</v>
      </c>
      <c r="K182" s="59" t="s">
        <v>48</v>
      </c>
      <c r="L182" s="59" t="s">
        <v>51</v>
      </c>
      <c r="M182" s="59" t="s">
        <v>43</v>
      </c>
      <c r="N182" s="59" t="str">
        <f>VLOOKUP(A182,Plan2!$A$1:$F$92,5,FALSE)</f>
        <v>-8.0498802</v>
      </c>
      <c r="O182" s="59" t="str">
        <f>VLOOKUP(A182,Plan2!$A$1:$F$92,6,FALSE)</f>
        <v>-37.6952999</v>
      </c>
      <c r="P182" s="164">
        <v>17111</v>
      </c>
      <c r="Q182" s="59">
        <v>5</v>
      </c>
      <c r="R182" s="59">
        <v>0.23</v>
      </c>
      <c r="S182" s="59">
        <v>0.05</v>
      </c>
      <c r="T182" s="169">
        <v>43791</v>
      </c>
      <c r="U182" s="169">
        <f t="shared" si="3"/>
        <v>43795</v>
      </c>
      <c r="V182" s="170">
        <v>43798</v>
      </c>
      <c r="W182" s="170">
        <v>43838</v>
      </c>
      <c r="X182" s="173">
        <v>43777</v>
      </c>
      <c r="Y182" s="170">
        <v>43784</v>
      </c>
      <c r="Z182" s="166" t="s">
        <v>44</v>
      </c>
      <c r="AA182" s="59" t="s">
        <v>52</v>
      </c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</row>
    <row r="183" spans="1:37">
      <c r="A183" s="60">
        <v>327422</v>
      </c>
      <c r="B183" s="157"/>
      <c r="C183" s="158"/>
      <c r="D183" s="159" t="s">
        <v>153</v>
      </c>
      <c r="E183" s="60" t="e">
        <f>VLOOKUP(A183,Plan3!$A$2:$B$4859,2,FALSE)</f>
        <v>#N/A</v>
      </c>
      <c r="F183" s="162">
        <v>9100977638</v>
      </c>
      <c r="G183" s="60" t="s">
        <v>306</v>
      </c>
      <c r="H183" s="60" t="s">
        <v>47</v>
      </c>
      <c r="I183" s="60" t="s">
        <v>40</v>
      </c>
      <c r="J183" s="60" t="s">
        <v>41</v>
      </c>
      <c r="K183" s="59" t="s">
        <v>42</v>
      </c>
      <c r="L183" s="59" t="s">
        <v>84</v>
      </c>
      <c r="M183" s="59" t="s">
        <v>59</v>
      </c>
      <c r="N183" s="59" t="str">
        <f>VLOOKUP(A183,Plan2!$A$1:$F$92,5,FALSE)</f>
        <v>-9.2458651</v>
      </c>
      <c r="O183" s="59" t="str">
        <f>VLOOKUP(A183,Plan2!$A$1:$F$92,6,FALSE)</f>
        <v>-38.2408099</v>
      </c>
      <c r="P183" s="164">
        <v>42085</v>
      </c>
      <c r="Q183" s="59">
        <v>20</v>
      </c>
      <c r="R183" s="59">
        <v>1.1</v>
      </c>
      <c r="S183" s="59">
        <v>0.1</v>
      </c>
      <c r="T183" s="169">
        <v>43791</v>
      </c>
      <c r="U183" s="169">
        <f t="shared" si="3"/>
        <v>43795</v>
      </c>
      <c r="V183" s="170">
        <v>43798</v>
      </c>
      <c r="W183" s="170">
        <v>43898</v>
      </c>
      <c r="X183" s="173">
        <v>43777</v>
      </c>
      <c r="Y183" s="170">
        <v>43784</v>
      </c>
      <c r="Z183" s="166" t="s">
        <v>44</v>
      </c>
      <c r="AA183" s="59" t="s">
        <v>52</v>
      </c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</row>
    <row r="184" spans="1:37">
      <c r="A184" s="60">
        <v>327442</v>
      </c>
      <c r="B184" s="157"/>
      <c r="C184" s="158"/>
      <c r="D184" s="159" t="s">
        <v>112</v>
      </c>
      <c r="E184" s="60" t="e">
        <f>VLOOKUP(A184,Plan3!$A$2:$B$4859,2,FALSE)</f>
        <v>#N/A</v>
      </c>
      <c r="F184" s="162">
        <v>9100979133</v>
      </c>
      <c r="G184" s="60" t="s">
        <v>307</v>
      </c>
      <c r="H184" s="60" t="s">
        <v>39</v>
      </c>
      <c r="I184" s="60" t="s">
        <v>40</v>
      </c>
      <c r="J184" s="60" t="s">
        <v>41</v>
      </c>
      <c r="K184" s="59" t="s">
        <v>48</v>
      </c>
      <c r="L184" s="59" t="s">
        <v>114</v>
      </c>
      <c r="M184" s="59" t="s">
        <v>43</v>
      </c>
      <c r="N184" s="59" t="str">
        <f>VLOOKUP(A184,'[1]Carteira de Novembro'!A$2:C$203,2,FALSE)</f>
        <v>-7.6193966</v>
      </c>
      <c r="O184" s="59" t="str">
        <f>VLOOKUP(A184,'[1]Carteira de Novembro'!A$2:C$203,3,FALSE)</f>
        <v>-37.5431512</v>
      </c>
      <c r="P184" s="164">
        <v>5989</v>
      </c>
      <c r="Q184" s="59">
        <v>2</v>
      </c>
      <c r="R184" s="59">
        <v>0</v>
      </c>
      <c r="S184" s="59">
        <v>0.05</v>
      </c>
      <c r="T184" s="169">
        <v>43791</v>
      </c>
      <c r="U184" s="169">
        <f t="shared" si="3"/>
        <v>43795</v>
      </c>
      <c r="V184" s="170">
        <v>43798</v>
      </c>
      <c r="W184" s="170">
        <v>43838</v>
      </c>
      <c r="X184" s="173">
        <v>43777</v>
      </c>
      <c r="Y184" s="170">
        <v>43784</v>
      </c>
      <c r="Z184" s="166" t="s">
        <v>44</v>
      </c>
      <c r="AA184" s="59" t="s">
        <v>52</v>
      </c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</row>
    <row r="185" spans="1:37">
      <c r="A185" s="60">
        <v>327473</v>
      </c>
      <c r="B185" s="157"/>
      <c r="C185" s="158"/>
      <c r="D185" s="159" t="s">
        <v>91</v>
      </c>
      <c r="E185" s="60" t="e">
        <f>VLOOKUP(A185,Plan3!$A$2:$B$4859,2,FALSE)</f>
        <v>#N/A</v>
      </c>
      <c r="F185" s="162">
        <v>9100959639</v>
      </c>
      <c r="G185" s="60" t="s">
        <v>308</v>
      </c>
      <c r="H185" s="60" t="s">
        <v>47</v>
      </c>
      <c r="I185" s="60" t="s">
        <v>40</v>
      </c>
      <c r="J185" s="60" t="s">
        <v>41</v>
      </c>
      <c r="K185" s="59" t="s">
        <v>42</v>
      </c>
      <c r="L185" s="59" t="s">
        <v>285</v>
      </c>
      <c r="M185" s="59" t="s">
        <v>43</v>
      </c>
      <c r="N185" s="59" t="str">
        <f>VLOOKUP(A185,'[1]Carteira de Novembro'!A$2:C$203,2,FALSE)</f>
        <v>-7.8610807</v>
      </c>
      <c r="O185" s="59" t="str">
        <f>VLOOKUP(A185,'[1]Carteira de Novembro'!A$2:C$203,3,FALSE)</f>
        <v>-38.0084505</v>
      </c>
      <c r="P185" s="164">
        <v>3510</v>
      </c>
      <c r="Q185" s="59">
        <v>2</v>
      </c>
      <c r="R185" s="59">
        <v>0</v>
      </c>
      <c r="S185" s="59">
        <v>0.05</v>
      </c>
      <c r="T185" s="169">
        <v>43791</v>
      </c>
      <c r="U185" s="169">
        <f t="shared" si="3"/>
        <v>43795</v>
      </c>
      <c r="V185" s="170">
        <v>43798</v>
      </c>
      <c r="W185" s="170">
        <v>43838</v>
      </c>
      <c r="X185" s="173">
        <v>43777</v>
      </c>
      <c r="Y185" s="170">
        <v>43784</v>
      </c>
      <c r="Z185" s="166" t="s">
        <v>44</v>
      </c>
      <c r="AA185" s="59" t="s">
        <v>52</v>
      </c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</row>
    <row r="186" spans="1:37">
      <c r="A186" s="60">
        <v>327484</v>
      </c>
      <c r="B186" s="157"/>
      <c r="C186" s="158"/>
      <c r="D186" s="159" t="s">
        <v>57</v>
      </c>
      <c r="E186" s="60" t="e">
        <f>VLOOKUP(A186,Plan3!$A$2:$B$4859,2,FALSE)</f>
        <v>#N/A</v>
      </c>
      <c r="F186" s="162">
        <v>9100974145</v>
      </c>
      <c r="G186" s="60" t="s">
        <v>309</v>
      </c>
      <c r="H186" s="60" t="s">
        <v>47</v>
      </c>
      <c r="I186" s="60" t="s">
        <v>40</v>
      </c>
      <c r="J186" s="60" t="s">
        <v>41</v>
      </c>
      <c r="K186" s="59" t="s">
        <v>48</v>
      </c>
      <c r="L186" s="59" t="s">
        <v>59</v>
      </c>
      <c r="M186" s="59" t="s">
        <v>59</v>
      </c>
      <c r="N186" s="59" t="str">
        <f>VLOOKUP(A186,'[1]Carteira de Novembro'!A$2:C$203,2,FALSE)</f>
        <v>-8.1829935</v>
      </c>
      <c r="O186" s="59" t="str">
        <f>VLOOKUP(A186,'[1]Carteira de Novembro'!A$2:C$203,3,FALSE)</f>
        <v>-39.2439091</v>
      </c>
      <c r="P186" s="164">
        <v>10529</v>
      </c>
      <c r="Q186" s="59">
        <v>2</v>
      </c>
      <c r="R186" s="59">
        <v>0.2</v>
      </c>
      <c r="S186" s="59">
        <v>0</v>
      </c>
      <c r="T186" s="169">
        <v>43791</v>
      </c>
      <c r="U186" s="169">
        <f t="shared" si="3"/>
        <v>43795</v>
      </c>
      <c r="V186" s="170">
        <v>43798</v>
      </c>
      <c r="W186" s="170">
        <v>43838</v>
      </c>
      <c r="X186" s="173">
        <v>43777</v>
      </c>
      <c r="Y186" s="170">
        <v>43784</v>
      </c>
      <c r="Z186" s="166" t="s">
        <v>44</v>
      </c>
      <c r="AA186" s="59" t="s">
        <v>52</v>
      </c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</row>
    <row r="187" spans="1:37">
      <c r="A187" s="60">
        <v>327489</v>
      </c>
      <c r="B187" s="157"/>
      <c r="C187" s="158"/>
      <c r="D187" s="159" t="s">
        <v>61</v>
      </c>
      <c r="E187" s="60" t="e">
        <f>VLOOKUP(A187,Plan3!$A$2:$B$4859,2,FALSE)</f>
        <v>#N/A</v>
      </c>
      <c r="F187" s="162">
        <v>9100970156</v>
      </c>
      <c r="G187" s="60" t="s">
        <v>310</v>
      </c>
      <c r="H187" s="60" t="s">
        <v>47</v>
      </c>
      <c r="I187" s="60" t="s">
        <v>40</v>
      </c>
      <c r="J187" s="60" t="s">
        <v>41</v>
      </c>
      <c r="K187" s="59" t="s">
        <v>48</v>
      </c>
      <c r="L187" s="59" t="s">
        <v>210</v>
      </c>
      <c r="M187" s="59" t="s">
        <v>59</v>
      </c>
      <c r="N187" s="59" t="str">
        <f>VLOOKUP(A187,Plan2!$A$1:$F$92,5,FALSE)</f>
        <v>-8.7754452</v>
      </c>
      <c r="O187" s="59" t="str">
        <f>VLOOKUP(A187,Plan2!$A$1:$F$92,6,FALSE)</f>
        <v>-38.7654956</v>
      </c>
      <c r="P187" s="164">
        <v>42326</v>
      </c>
      <c r="Q187" s="59">
        <v>13</v>
      </c>
      <c r="R187" s="59">
        <v>0.26</v>
      </c>
      <c r="S187" s="59">
        <v>0.38</v>
      </c>
      <c r="T187" s="169">
        <v>43791</v>
      </c>
      <c r="U187" s="169">
        <f t="shared" si="3"/>
        <v>43795</v>
      </c>
      <c r="V187" s="170">
        <v>43798</v>
      </c>
      <c r="W187" s="170">
        <v>43843</v>
      </c>
      <c r="X187" s="173">
        <v>43777</v>
      </c>
      <c r="Y187" s="170">
        <v>43784</v>
      </c>
      <c r="Z187" s="166" t="s">
        <v>44</v>
      </c>
      <c r="AA187" s="59" t="s">
        <v>52</v>
      </c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</row>
    <row r="188" spans="1:37">
      <c r="A188" s="60">
        <v>327490</v>
      </c>
      <c r="B188" s="157"/>
      <c r="C188" s="158"/>
      <c r="D188" s="159" t="s">
        <v>116</v>
      </c>
      <c r="E188" s="60" t="e">
        <f>VLOOKUP(A188,Plan3!$A$2:$B$4859,2,FALSE)</f>
        <v>#N/A</v>
      </c>
      <c r="F188" s="162">
        <v>9100968136</v>
      </c>
      <c r="G188" s="60" t="s">
        <v>311</v>
      </c>
      <c r="H188" s="60" t="s">
        <v>47</v>
      </c>
      <c r="I188" s="60" t="s">
        <v>40</v>
      </c>
      <c r="J188" s="60" t="s">
        <v>41</v>
      </c>
      <c r="K188" s="59" t="s">
        <v>42</v>
      </c>
      <c r="L188" s="59" t="s">
        <v>159</v>
      </c>
      <c r="M188" s="59" t="s">
        <v>59</v>
      </c>
      <c r="N188" s="59" t="str">
        <f>VLOOKUP(A188,Plan2!$A$1:$F$92,5,FALSE)</f>
        <v>-8.7194429</v>
      </c>
      <c r="O188" s="59" t="str">
        <f>VLOOKUP(A188,Plan2!$A$1:$F$92,6,FALSE)</f>
        <v>-39.047617</v>
      </c>
      <c r="P188" s="164">
        <v>25525</v>
      </c>
      <c r="Q188" s="59">
        <v>8</v>
      </c>
      <c r="R188" s="59">
        <v>0.2</v>
      </c>
      <c r="S188" s="59">
        <v>0.19</v>
      </c>
      <c r="T188" s="169">
        <v>43791</v>
      </c>
      <c r="U188" s="169">
        <f t="shared" si="3"/>
        <v>43795</v>
      </c>
      <c r="V188" s="170">
        <v>43798</v>
      </c>
      <c r="W188" s="170">
        <v>43838</v>
      </c>
      <c r="X188" s="173">
        <v>43777</v>
      </c>
      <c r="Y188" s="170">
        <v>43784</v>
      </c>
      <c r="Z188" s="166" t="s">
        <v>44</v>
      </c>
      <c r="AA188" s="59" t="s">
        <v>52</v>
      </c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</row>
    <row r="189" spans="1:37">
      <c r="A189" s="60">
        <v>327493</v>
      </c>
      <c r="B189" s="157"/>
      <c r="C189" s="158"/>
      <c r="D189" s="159" t="s">
        <v>75</v>
      </c>
      <c r="E189" s="60" t="e">
        <f>VLOOKUP(A189,Plan3!$A$2:$B$4859,2,FALSE)</f>
        <v>#N/A</v>
      </c>
      <c r="F189" s="162">
        <v>9100969139</v>
      </c>
      <c r="G189" s="60" t="s">
        <v>312</v>
      </c>
      <c r="H189" s="60" t="s">
        <v>47</v>
      </c>
      <c r="I189" s="60" t="s">
        <v>40</v>
      </c>
      <c r="J189" s="60" t="s">
        <v>41</v>
      </c>
      <c r="K189" s="59" t="s">
        <v>48</v>
      </c>
      <c r="L189" s="59" t="s">
        <v>77</v>
      </c>
      <c r="M189" s="59" t="s">
        <v>59</v>
      </c>
      <c r="N189" s="59" t="str">
        <f>VLOOKUP(A189,'[1]Carteira de Novembro'!A$2:C$203,2,FALSE)</f>
        <v>-7.8887556</v>
      </c>
      <c r="O189" s="59" t="str">
        <f>VLOOKUP(A189,'[1]Carteira de Novembro'!A$2:C$203,3,FALSE)</f>
        <v>-39.3624516</v>
      </c>
      <c r="P189" s="164">
        <v>6308</v>
      </c>
      <c r="Q189" s="59">
        <v>2</v>
      </c>
      <c r="R189" s="59">
        <v>0.16</v>
      </c>
      <c r="S189" s="59">
        <v>0</v>
      </c>
      <c r="T189" s="169">
        <v>43791</v>
      </c>
      <c r="U189" s="169">
        <f t="shared" si="3"/>
        <v>43795</v>
      </c>
      <c r="V189" s="170">
        <v>43798</v>
      </c>
      <c r="W189" s="170">
        <v>43838</v>
      </c>
      <c r="X189" s="173">
        <v>43777</v>
      </c>
      <c r="Y189" s="170">
        <v>43784</v>
      </c>
      <c r="Z189" s="166" t="s">
        <v>44</v>
      </c>
      <c r="AA189" s="59" t="s">
        <v>52</v>
      </c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</row>
    <row r="190" spans="1:37">
      <c r="A190" s="60">
        <v>327495</v>
      </c>
      <c r="B190" s="157"/>
      <c r="C190" s="158"/>
      <c r="D190" s="159" t="s">
        <v>61</v>
      </c>
      <c r="E190" s="60" t="e">
        <f>VLOOKUP(A190,Plan3!$A$2:$B$4859,2,FALSE)</f>
        <v>#N/A</v>
      </c>
      <c r="F190" s="162">
        <v>9100970638</v>
      </c>
      <c r="G190" s="60" t="s">
        <v>313</v>
      </c>
      <c r="H190" s="60" t="s">
        <v>47</v>
      </c>
      <c r="I190" s="60" t="s">
        <v>40</v>
      </c>
      <c r="J190" s="60" t="s">
        <v>41</v>
      </c>
      <c r="K190" s="59" t="s">
        <v>48</v>
      </c>
      <c r="L190" s="59" t="s">
        <v>63</v>
      </c>
      <c r="M190" s="59" t="s">
        <v>59</v>
      </c>
      <c r="N190" s="59" t="str">
        <f>VLOOKUP(A190,Plan2!$A$1:$F$92,5,FALSE)</f>
        <v>-8.379456</v>
      </c>
      <c r="O190" s="59" t="str">
        <f>VLOOKUP(A190,Plan2!$A$1:$F$92,6,FALSE)</f>
        <v>-38.511716</v>
      </c>
      <c r="P190" s="164">
        <v>4360</v>
      </c>
      <c r="Q190" s="59">
        <v>1</v>
      </c>
      <c r="R190" s="59">
        <v>0</v>
      </c>
      <c r="S190" s="59">
        <v>0</v>
      </c>
      <c r="T190" s="169">
        <v>43791</v>
      </c>
      <c r="U190" s="169">
        <f t="shared" si="3"/>
        <v>43795</v>
      </c>
      <c r="V190" s="170">
        <v>43798</v>
      </c>
      <c r="W190" s="170">
        <v>43838</v>
      </c>
      <c r="X190" s="173">
        <v>43777</v>
      </c>
      <c r="Y190" s="170">
        <v>43784</v>
      </c>
      <c r="Z190" s="166" t="s">
        <v>44</v>
      </c>
      <c r="AA190" s="59" t="s">
        <v>52</v>
      </c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</row>
    <row r="191" spans="1:37">
      <c r="A191" s="60">
        <v>328493</v>
      </c>
      <c r="B191" s="157"/>
      <c r="C191" s="158" t="s">
        <v>152</v>
      </c>
      <c r="D191" s="159" t="s">
        <v>61</v>
      </c>
      <c r="E191" s="60" t="str">
        <f>VLOOKUP(A191,Plan3!$A$2:$B$4859,2,FALSE)</f>
        <v>64 - EM CONSTRUCAO</v>
      </c>
      <c r="F191" s="162">
        <v>9100992700</v>
      </c>
      <c r="G191" s="60" t="s">
        <v>314</v>
      </c>
      <c r="H191" s="60" t="s">
        <v>47</v>
      </c>
      <c r="I191" s="60" t="s">
        <v>40</v>
      </c>
      <c r="J191" s="60" t="s">
        <v>41</v>
      </c>
      <c r="K191" s="59" t="s">
        <v>269</v>
      </c>
      <c r="L191" s="59" t="s">
        <v>63</v>
      </c>
      <c r="M191" s="59" t="s">
        <v>59</v>
      </c>
      <c r="N191" s="59" t="str">
        <f>VLOOKUP(A191,Plan2!$A$1:$F$92,5,FALSE)</f>
        <v>-8.6025069</v>
      </c>
      <c r="O191" s="59" t="str">
        <f>VLOOKUP(A191,Plan2!$A$1:$F$92,6,FALSE)</f>
        <v>-38.5785665</v>
      </c>
      <c r="P191" s="165">
        <v>4042</v>
      </c>
      <c r="Q191" s="59">
        <v>0</v>
      </c>
      <c r="R191" s="59">
        <v>0</v>
      </c>
      <c r="S191" s="59">
        <v>0</v>
      </c>
      <c r="T191" s="169">
        <v>43770</v>
      </c>
      <c r="U191" s="169">
        <f t="shared" si="3"/>
        <v>43796</v>
      </c>
      <c r="V191" s="170">
        <v>43799</v>
      </c>
      <c r="W191" s="170"/>
      <c r="X191" s="174">
        <v>43770</v>
      </c>
      <c r="Y191" s="170">
        <v>43799</v>
      </c>
      <c r="Z191" s="166" t="s">
        <v>44</v>
      </c>
      <c r="AA191" s="166" t="s">
        <v>52</v>
      </c>
      <c r="AB191" s="166"/>
      <c r="AC191" s="166"/>
      <c r="AD191" s="166"/>
      <c r="AE191" s="166"/>
      <c r="AF191" s="166"/>
      <c r="AG191" s="166"/>
      <c r="AH191" s="166"/>
      <c r="AI191" s="166"/>
      <c r="AJ191" s="166"/>
      <c r="AK191" s="166"/>
    </row>
    <row r="192" spans="1:37">
      <c r="A192" s="60">
        <v>319855</v>
      </c>
      <c r="B192" s="157"/>
      <c r="C192" s="158"/>
      <c r="D192" s="159" t="s">
        <v>37</v>
      </c>
      <c r="E192" s="60" t="e">
        <f>VLOOKUP(A192,Plan3!$A$2:$B$4859,2,FALSE)</f>
        <v>#N/A</v>
      </c>
      <c r="F192" s="162">
        <v>9100867003</v>
      </c>
      <c r="G192" s="60" t="s">
        <v>315</v>
      </c>
      <c r="H192" s="60" t="s">
        <v>316</v>
      </c>
      <c r="I192" s="60" t="s">
        <v>317</v>
      </c>
      <c r="J192" s="60" t="s">
        <v>318</v>
      </c>
      <c r="K192" s="60" t="s">
        <v>319</v>
      </c>
      <c r="L192" s="59" t="s">
        <v>43</v>
      </c>
      <c r="M192" s="59" t="s">
        <v>43</v>
      </c>
      <c r="N192" s="59">
        <v>-8.1353831</v>
      </c>
      <c r="O192" s="59">
        <v>-38.445866</v>
      </c>
      <c r="P192" s="165">
        <v>3565</v>
      </c>
      <c r="Q192" s="59">
        <v>0</v>
      </c>
      <c r="R192" s="59">
        <v>0</v>
      </c>
      <c r="S192" s="59">
        <v>0</v>
      </c>
      <c r="T192" s="169">
        <v>43797</v>
      </c>
      <c r="U192" s="169">
        <f t="shared" si="3"/>
        <v>43796</v>
      </c>
      <c r="V192" s="170">
        <v>43799</v>
      </c>
      <c r="W192" s="170"/>
      <c r="X192" s="173">
        <v>43797</v>
      </c>
      <c r="Y192" s="170">
        <v>43799</v>
      </c>
      <c r="Z192" s="166" t="s">
        <v>44</v>
      </c>
      <c r="AA192" s="59" t="s">
        <v>45</v>
      </c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</row>
    <row r="193" spans="1:37">
      <c r="A193" s="60">
        <v>327114</v>
      </c>
      <c r="B193" s="157"/>
      <c r="C193" s="158"/>
      <c r="D193" s="159" t="s">
        <v>61</v>
      </c>
      <c r="E193" s="60" t="e">
        <f>VLOOKUP(A193,Plan3!$A$2:$B$4859,2,FALSE)</f>
        <v>#N/A</v>
      </c>
      <c r="F193" s="162">
        <v>9100940772</v>
      </c>
      <c r="G193" s="60" t="s">
        <v>320</v>
      </c>
      <c r="H193" s="60" t="s">
        <v>321</v>
      </c>
      <c r="I193" s="60" t="s">
        <v>322</v>
      </c>
      <c r="J193" s="60" t="s">
        <v>323</v>
      </c>
      <c r="K193" s="59" t="s">
        <v>269</v>
      </c>
      <c r="L193" s="59" t="s">
        <v>63</v>
      </c>
      <c r="M193" s="59" t="s">
        <v>59</v>
      </c>
      <c r="N193" s="59" t="str">
        <f>VLOOKUP(A193,Plan2!$A$1:$F$92,5,FALSE)</f>
        <v>-8.599462</v>
      </c>
      <c r="O193" s="59" t="str">
        <f>VLOOKUP(A193,Plan2!$A$1:$F$92,6,FALSE)</f>
        <v>-38.5762459</v>
      </c>
      <c r="P193" s="165">
        <v>431</v>
      </c>
      <c r="Q193" s="59">
        <v>1</v>
      </c>
      <c r="R193" s="59">
        <v>0</v>
      </c>
      <c r="S193" s="59">
        <v>0</v>
      </c>
      <c r="T193" s="169">
        <v>43770</v>
      </c>
      <c r="U193" s="169">
        <f t="shared" si="3"/>
        <v>43796</v>
      </c>
      <c r="V193" s="170">
        <v>43799</v>
      </c>
      <c r="W193" s="172"/>
      <c r="X193" s="173">
        <v>43739</v>
      </c>
      <c r="Y193" s="170">
        <v>43769</v>
      </c>
      <c r="Z193" s="166" t="s">
        <v>44</v>
      </c>
      <c r="AA193" s="59" t="s">
        <v>45</v>
      </c>
      <c r="AB193" s="59"/>
      <c r="AC193" s="59" t="s">
        <v>107</v>
      </c>
      <c r="AD193" s="59"/>
      <c r="AE193" s="59"/>
      <c r="AF193" s="59"/>
      <c r="AG193" s="59"/>
      <c r="AH193" s="59"/>
      <c r="AI193" s="59"/>
      <c r="AJ193" s="59"/>
      <c r="AK193" s="59"/>
    </row>
    <row r="194" spans="1:37">
      <c r="A194" s="60">
        <v>327178</v>
      </c>
      <c r="B194" s="157"/>
      <c r="C194" s="158"/>
      <c r="D194" s="159" t="s">
        <v>64</v>
      </c>
      <c r="E194" s="60" t="e">
        <f>VLOOKUP(A194,Plan3!$A$2:$B$4859,2,FALSE)</f>
        <v>#N/A</v>
      </c>
      <c r="F194" s="162">
        <v>9100939951</v>
      </c>
      <c r="G194" s="60" t="s">
        <v>324</v>
      </c>
      <c r="H194" s="60" t="s">
        <v>321</v>
      </c>
      <c r="I194" s="60" t="s">
        <v>322</v>
      </c>
      <c r="J194" s="60" t="s">
        <v>323</v>
      </c>
      <c r="K194" s="59" t="s">
        <v>269</v>
      </c>
      <c r="L194" s="59" t="s">
        <v>66</v>
      </c>
      <c r="M194" s="59" t="s">
        <v>59</v>
      </c>
      <c r="N194" s="59">
        <f>VLOOKUP(A194,'[1]Carteira de Novembro'!A$2:C$203,2,FALSE)</f>
        <v>0</v>
      </c>
      <c r="O194" s="59">
        <f>VLOOKUP(A194,'[1]Carteira de Novembro'!A$2:C$203,3,FALSE)</f>
        <v>0</v>
      </c>
      <c r="P194" s="165">
        <v>431</v>
      </c>
      <c r="Q194" s="59">
        <v>1</v>
      </c>
      <c r="R194" s="59">
        <v>0</v>
      </c>
      <c r="S194" s="59">
        <v>0</v>
      </c>
      <c r="T194" s="169">
        <v>43770</v>
      </c>
      <c r="U194" s="169">
        <f t="shared" si="3"/>
        <v>43796</v>
      </c>
      <c r="V194" s="170">
        <v>43799</v>
      </c>
      <c r="W194" s="172"/>
      <c r="X194" s="173">
        <v>43739</v>
      </c>
      <c r="Y194" s="170">
        <v>43769</v>
      </c>
      <c r="Z194" s="166" t="s">
        <v>44</v>
      </c>
      <c r="AA194" s="59" t="s">
        <v>45</v>
      </c>
      <c r="AB194" s="59"/>
      <c r="AC194" s="59" t="s">
        <v>107</v>
      </c>
      <c r="AD194" s="59"/>
      <c r="AE194" s="59"/>
      <c r="AF194" s="59"/>
      <c r="AG194" s="59"/>
      <c r="AH194" s="59"/>
      <c r="AI194" s="59"/>
      <c r="AJ194" s="59"/>
      <c r="AK194" s="59"/>
    </row>
    <row r="195" spans="1:37">
      <c r="A195" s="60">
        <v>327207</v>
      </c>
      <c r="B195" s="157"/>
      <c r="C195" s="158"/>
      <c r="D195" s="159" t="s">
        <v>72</v>
      </c>
      <c r="E195" s="60" t="e">
        <f>VLOOKUP(A195,Plan3!$A$2:$B$4859,2,FALSE)</f>
        <v>#N/A</v>
      </c>
      <c r="F195" s="162">
        <v>9100939979</v>
      </c>
      <c r="G195" s="60" t="s">
        <v>325</v>
      </c>
      <c r="H195" s="60" t="s">
        <v>321</v>
      </c>
      <c r="I195" s="60" t="s">
        <v>322</v>
      </c>
      <c r="J195" s="60" t="s">
        <v>323</v>
      </c>
      <c r="K195" s="59" t="s">
        <v>269</v>
      </c>
      <c r="L195" s="59" t="s">
        <v>74</v>
      </c>
      <c r="M195" s="59" t="s">
        <v>59</v>
      </c>
      <c r="N195" s="59" t="str">
        <f>VLOOKUP(A195,Plan2!$A$1:$F$92,5,FALSE)</f>
        <v>-8.5122165</v>
      </c>
      <c r="O195" s="59" t="str">
        <f>VLOOKUP(A195,Plan2!$A$1:$F$92,6,FALSE)</f>
        <v>-39.3219621</v>
      </c>
      <c r="P195" s="164">
        <v>431</v>
      </c>
      <c r="Q195" s="59">
        <v>1</v>
      </c>
      <c r="R195" s="59">
        <v>0</v>
      </c>
      <c r="S195" s="59">
        <v>0</v>
      </c>
      <c r="T195" s="169">
        <v>43770</v>
      </c>
      <c r="U195" s="169">
        <f t="shared" si="3"/>
        <v>43796</v>
      </c>
      <c r="V195" s="170">
        <v>43799</v>
      </c>
      <c r="W195" s="172"/>
      <c r="X195" s="173">
        <v>43739</v>
      </c>
      <c r="Y195" s="170">
        <v>43769</v>
      </c>
      <c r="Z195" s="166" t="s">
        <v>44</v>
      </c>
      <c r="AA195" s="59" t="s">
        <v>45</v>
      </c>
      <c r="AB195" s="59"/>
      <c r="AC195" s="59" t="s">
        <v>107</v>
      </c>
      <c r="AD195" s="59"/>
      <c r="AE195" s="59"/>
      <c r="AF195" s="59"/>
      <c r="AG195" s="59"/>
      <c r="AH195" s="59"/>
      <c r="AI195" s="59"/>
      <c r="AJ195" s="59"/>
      <c r="AK195" s="59"/>
    </row>
    <row r="196" spans="1:37">
      <c r="A196" s="161">
        <v>316877</v>
      </c>
      <c r="B196" s="157"/>
      <c r="C196" s="158"/>
      <c r="D196" s="159" t="s">
        <v>146</v>
      </c>
      <c r="E196" s="60" t="e">
        <f>VLOOKUP(A196,Plan3!$A$2:$B$4859,2,FALSE)</f>
        <v>#N/A</v>
      </c>
      <c r="F196" s="162">
        <v>9100832815</v>
      </c>
      <c r="G196" s="60" t="s">
        <v>326</v>
      </c>
      <c r="H196" s="60" t="s">
        <v>47</v>
      </c>
      <c r="I196" s="60" t="s">
        <v>40</v>
      </c>
      <c r="J196" s="60" t="s">
        <v>41</v>
      </c>
      <c r="K196" s="59" t="s">
        <v>48</v>
      </c>
      <c r="L196" s="59" t="s">
        <v>194</v>
      </c>
      <c r="M196" s="59" t="s">
        <v>43</v>
      </c>
      <c r="N196" s="59">
        <f>VLOOKUP(A196,'[1]Carteira de Novembro'!A$2:C$203,2,FALSE)</f>
        <v>0</v>
      </c>
      <c r="O196" s="59">
        <f>VLOOKUP(A196,'[1]Carteira de Novembro'!A$2:C$203,3,FALSE)</f>
        <v>0</v>
      </c>
      <c r="P196" s="164">
        <v>12307</v>
      </c>
      <c r="Q196" s="59">
        <v>3</v>
      </c>
      <c r="R196" s="59">
        <v>0.32</v>
      </c>
      <c r="S196" s="59">
        <v>0</v>
      </c>
      <c r="T196" s="169">
        <v>43791</v>
      </c>
      <c r="U196" s="169">
        <f t="shared" si="3"/>
        <v>43825</v>
      </c>
      <c r="V196" s="170">
        <v>43828</v>
      </c>
      <c r="W196" s="170">
        <v>43871</v>
      </c>
      <c r="X196" s="174">
        <v>43791</v>
      </c>
      <c r="Y196" s="170">
        <v>43828</v>
      </c>
      <c r="Z196" s="166" t="s">
        <v>44</v>
      </c>
      <c r="AA196" s="59" t="s">
        <v>327</v>
      </c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</row>
    <row r="197" spans="1:37">
      <c r="A197" s="161">
        <v>328817</v>
      </c>
      <c r="B197" s="157"/>
      <c r="C197" s="158"/>
      <c r="D197" s="159" t="s">
        <v>72</v>
      </c>
      <c r="E197" s="60" t="e">
        <f>VLOOKUP(A197,Plan3!$A$2:$B$4859,2,FALSE)</f>
        <v>#N/A</v>
      </c>
      <c r="F197" s="162">
        <v>9100983649</v>
      </c>
      <c r="G197" s="60" t="s">
        <v>328</v>
      </c>
      <c r="H197" s="60"/>
      <c r="I197" s="60"/>
      <c r="J197" s="60" t="s">
        <v>41</v>
      </c>
      <c r="K197" s="59" t="s">
        <v>42</v>
      </c>
      <c r="L197" s="59" t="s">
        <v>74</v>
      </c>
      <c r="M197" s="59" t="s">
        <v>59</v>
      </c>
      <c r="N197" s="59" t="str">
        <f>VLOOKUP(A197,'[1]Carteira de Novembro'!A$2:C$203,2,FALSE)</f>
        <v>-8.5317647</v>
      </c>
      <c r="O197" s="59" t="str">
        <f>VLOOKUP(A197,'[1]Carteira de Novembro'!A$2:C$203,3,FALSE)</f>
        <v>-39.4444275</v>
      </c>
      <c r="P197" s="164">
        <v>9244</v>
      </c>
      <c r="Q197" s="59">
        <v>2</v>
      </c>
      <c r="R197" s="59">
        <v>0</v>
      </c>
      <c r="S197" s="59">
        <v>0.02</v>
      </c>
      <c r="T197" s="169">
        <v>43791</v>
      </c>
      <c r="U197" s="169">
        <f t="shared" si="3"/>
        <v>43825</v>
      </c>
      <c r="V197" s="170">
        <v>43828</v>
      </c>
      <c r="W197" s="170">
        <v>43871</v>
      </c>
      <c r="X197" s="174">
        <v>43791</v>
      </c>
      <c r="Y197" s="170">
        <v>43828</v>
      </c>
      <c r="Z197" s="166" t="s">
        <v>44</v>
      </c>
      <c r="AA197" s="166" t="s">
        <v>327</v>
      </c>
      <c r="AB197" s="166"/>
      <c r="AC197" s="166"/>
      <c r="AD197" s="166"/>
      <c r="AE197" s="166"/>
      <c r="AF197" s="166"/>
      <c r="AG197" s="166"/>
      <c r="AH197" s="166"/>
      <c r="AI197" s="166"/>
      <c r="AJ197" s="166"/>
      <c r="AK197" s="166"/>
    </row>
    <row r="198" spans="1:37">
      <c r="A198" s="161">
        <v>328873</v>
      </c>
      <c r="B198" s="157"/>
      <c r="C198" s="158"/>
      <c r="D198" s="159" t="s">
        <v>75</v>
      </c>
      <c r="E198" s="60" t="e">
        <f>VLOOKUP(A198,Plan3!$A$2:$B$4859,2,FALSE)</f>
        <v>#N/A</v>
      </c>
      <c r="F198" s="162">
        <v>9100989206</v>
      </c>
      <c r="G198" s="60" t="s">
        <v>329</v>
      </c>
      <c r="H198" s="60"/>
      <c r="I198" s="60"/>
      <c r="J198" s="60" t="s">
        <v>41</v>
      </c>
      <c r="K198" s="59" t="s">
        <v>48</v>
      </c>
      <c r="L198" s="59" t="s">
        <v>77</v>
      </c>
      <c r="M198" s="59" t="s">
        <v>59</v>
      </c>
      <c r="N198" s="59" t="str">
        <f>VLOOKUP(A198,'[1]Carteira de Novembro'!A$2:C$203,2,FALSE)</f>
        <v>-7.9575547</v>
      </c>
      <c r="O198" s="59" t="str">
        <f>VLOOKUP(A198,'[1]Carteira de Novembro'!A$2:C$203,3,FALSE)</f>
        <v>-39.3020348</v>
      </c>
      <c r="P198" s="164">
        <v>8781</v>
      </c>
      <c r="Q198" s="59">
        <v>6</v>
      </c>
      <c r="R198" s="59">
        <v>0</v>
      </c>
      <c r="S198" s="59">
        <v>0.31</v>
      </c>
      <c r="T198" s="169">
        <v>43791</v>
      </c>
      <c r="U198" s="169">
        <f t="shared" si="3"/>
        <v>43825</v>
      </c>
      <c r="V198" s="170">
        <v>43828</v>
      </c>
      <c r="W198" s="170">
        <v>43811</v>
      </c>
      <c r="X198" s="174">
        <v>43791</v>
      </c>
      <c r="Y198" s="170">
        <v>43828</v>
      </c>
      <c r="Z198" s="166" t="s">
        <v>44</v>
      </c>
      <c r="AA198" s="166" t="s">
        <v>327</v>
      </c>
      <c r="AB198" s="166"/>
      <c r="AC198" s="166"/>
      <c r="AD198" s="166"/>
      <c r="AE198" s="166"/>
      <c r="AF198" s="166"/>
      <c r="AG198" s="166"/>
      <c r="AH198" s="166"/>
      <c r="AI198" s="166"/>
      <c r="AJ198" s="166"/>
      <c r="AK198" s="166"/>
    </row>
    <row r="199" spans="1:37">
      <c r="A199" s="161">
        <v>328874</v>
      </c>
      <c r="B199" s="157"/>
      <c r="C199" s="158"/>
      <c r="D199" s="159" t="s">
        <v>57</v>
      </c>
      <c r="E199" s="60" t="e">
        <f>VLOOKUP(A199,Plan3!$A$2:$B$4859,2,FALSE)</f>
        <v>#N/A</v>
      </c>
      <c r="F199" s="162">
        <v>9101001651</v>
      </c>
      <c r="G199" s="60" t="s">
        <v>330</v>
      </c>
      <c r="H199" s="60"/>
      <c r="I199" s="60"/>
      <c r="J199" s="60" t="s">
        <v>41</v>
      </c>
      <c r="K199" s="59" t="s">
        <v>48</v>
      </c>
      <c r="L199" s="59" t="s">
        <v>71</v>
      </c>
      <c r="M199" s="59" t="s">
        <v>59</v>
      </c>
      <c r="N199" s="59" t="str">
        <f>VLOOKUP(A199,'[1]Carteira de Novembro'!A$2:C$203,2,FALSE)</f>
        <v>-7.9771602</v>
      </c>
      <c r="O199" s="59" t="str">
        <f>VLOOKUP(A199,'[1]Carteira de Novembro'!A$2:C$203,3,FALSE)</f>
        <v>-38.9658282</v>
      </c>
      <c r="P199" s="164">
        <v>10146</v>
      </c>
      <c r="Q199" s="59">
        <v>3</v>
      </c>
      <c r="R199" s="59">
        <v>0.26</v>
      </c>
      <c r="S199" s="59">
        <v>0</v>
      </c>
      <c r="T199" s="169">
        <v>43791</v>
      </c>
      <c r="U199" s="169">
        <f t="shared" si="3"/>
        <v>43825</v>
      </c>
      <c r="V199" s="170">
        <v>43828</v>
      </c>
      <c r="W199" s="170">
        <v>43871</v>
      </c>
      <c r="X199" s="174">
        <v>43791</v>
      </c>
      <c r="Y199" s="170">
        <v>43828</v>
      </c>
      <c r="Z199" s="166" t="s">
        <v>44</v>
      </c>
      <c r="AA199" s="166" t="s">
        <v>327</v>
      </c>
      <c r="AB199" s="166"/>
      <c r="AC199" s="166"/>
      <c r="AD199" s="166"/>
      <c r="AE199" s="166"/>
      <c r="AF199" s="166"/>
      <c r="AG199" s="166"/>
      <c r="AH199" s="166"/>
      <c r="AI199" s="166"/>
      <c r="AJ199" s="166"/>
      <c r="AK199" s="166"/>
    </row>
    <row r="200" spans="1:37">
      <c r="A200" s="161">
        <v>328891</v>
      </c>
      <c r="B200" s="157"/>
      <c r="C200" s="158"/>
      <c r="D200" s="159" t="s">
        <v>153</v>
      </c>
      <c r="E200" s="60" t="e">
        <f>VLOOKUP(A200,Plan3!$A$2:$B$4859,2,FALSE)</f>
        <v>#N/A</v>
      </c>
      <c r="F200" s="162">
        <v>9100997675</v>
      </c>
      <c r="G200" s="60" t="s">
        <v>331</v>
      </c>
      <c r="H200" s="60"/>
      <c r="I200" s="60"/>
      <c r="J200" s="60" t="s">
        <v>41</v>
      </c>
      <c r="K200" s="59" t="s">
        <v>48</v>
      </c>
      <c r="L200" s="59" t="s">
        <v>141</v>
      </c>
      <c r="M200" s="59" t="s">
        <v>59</v>
      </c>
      <c r="N200" s="59" t="str">
        <f>VLOOKUP(A200,'[1]Carteira de Novembro'!A$2:C$203,2,FALSE)</f>
        <v>-9.1018682</v>
      </c>
      <c r="O200" s="59" t="str">
        <f>VLOOKUP(A200,'[1]Carteira de Novembro'!A$2:C$203,3,FALSE)</f>
        <v>-38.0691718</v>
      </c>
      <c r="P200" s="165">
        <v>41350</v>
      </c>
      <c r="Q200" s="59">
        <v>11</v>
      </c>
      <c r="R200" s="59">
        <v>0.35</v>
      </c>
      <c r="S200" s="59">
        <v>0.13</v>
      </c>
      <c r="T200" s="169">
        <v>43791</v>
      </c>
      <c r="U200" s="169">
        <f t="shared" si="3"/>
        <v>43825</v>
      </c>
      <c r="V200" s="170">
        <v>43828</v>
      </c>
      <c r="W200" s="170">
        <v>43871</v>
      </c>
      <c r="X200" s="174">
        <v>43791</v>
      </c>
      <c r="Y200" s="170">
        <v>43828</v>
      </c>
      <c r="Z200" s="166" t="s">
        <v>44</v>
      </c>
      <c r="AA200" s="166" t="s">
        <v>327</v>
      </c>
      <c r="AB200" s="166"/>
      <c r="AC200" s="166"/>
      <c r="AD200" s="166"/>
      <c r="AE200" s="166"/>
      <c r="AF200" s="166"/>
      <c r="AG200" s="166"/>
      <c r="AH200" s="166"/>
      <c r="AI200" s="166"/>
      <c r="AJ200" s="166"/>
      <c r="AK200" s="166"/>
    </row>
    <row r="201" spans="1:37">
      <c r="A201" s="161">
        <v>328905</v>
      </c>
      <c r="B201" s="157"/>
      <c r="C201" s="158"/>
      <c r="D201" s="159" t="s">
        <v>95</v>
      </c>
      <c r="E201" s="60" t="e">
        <f>VLOOKUP(A201,Plan3!$A$2:$B$4859,2,FALSE)</f>
        <v>#N/A</v>
      </c>
      <c r="F201" s="162">
        <v>9100995147</v>
      </c>
      <c r="G201" s="60" t="s">
        <v>332</v>
      </c>
      <c r="H201" s="60"/>
      <c r="I201" s="60"/>
      <c r="J201" s="60" t="s">
        <v>41</v>
      </c>
      <c r="K201" s="59" t="s">
        <v>48</v>
      </c>
      <c r="L201" s="59" t="s">
        <v>333</v>
      </c>
      <c r="M201" s="59" t="s">
        <v>43</v>
      </c>
      <c r="N201" s="59" t="str">
        <f>VLOOKUP(A201,'[1]Carteira de Novembro'!A$2:C$203,2,FALSE)</f>
        <v>-7.3600468</v>
      </c>
      <c r="O201" s="59" t="str">
        <f>VLOOKUP(A201,'[1]Carteira de Novembro'!A$2:C$203,3,FALSE)</f>
        <v>-37.3387007</v>
      </c>
      <c r="P201" s="164">
        <v>1892</v>
      </c>
      <c r="Q201" s="59">
        <v>1</v>
      </c>
      <c r="R201" s="59">
        <v>0</v>
      </c>
      <c r="S201" s="59">
        <v>0.04</v>
      </c>
      <c r="T201" s="169">
        <v>43791</v>
      </c>
      <c r="U201" s="169">
        <f t="shared" si="3"/>
        <v>43825</v>
      </c>
      <c r="V201" s="170">
        <v>43828</v>
      </c>
      <c r="W201" s="170">
        <v>43811</v>
      </c>
      <c r="X201" s="174">
        <v>43791</v>
      </c>
      <c r="Y201" s="170">
        <v>43828</v>
      </c>
      <c r="Z201" s="166" t="s">
        <v>44</v>
      </c>
      <c r="AA201" s="166" t="s">
        <v>327</v>
      </c>
      <c r="AB201" s="166"/>
      <c r="AC201" s="166"/>
      <c r="AD201" s="166"/>
      <c r="AE201" s="166"/>
      <c r="AF201" s="166"/>
      <c r="AG201" s="166"/>
      <c r="AH201" s="166"/>
      <c r="AI201" s="166"/>
      <c r="AJ201" s="166"/>
      <c r="AK201" s="166"/>
    </row>
    <row r="202" spans="1:37">
      <c r="A202" s="161">
        <v>328908</v>
      </c>
      <c r="B202" s="157"/>
      <c r="C202" s="158"/>
      <c r="D202" s="159" t="s">
        <v>80</v>
      </c>
      <c r="E202" s="60" t="e">
        <f>VLOOKUP(A202,Plan3!$A$2:$B$4859,2,FALSE)</f>
        <v>#N/A</v>
      </c>
      <c r="F202" s="162">
        <v>9100993654</v>
      </c>
      <c r="G202" s="60" t="s">
        <v>334</v>
      </c>
      <c r="H202" s="60"/>
      <c r="I202" s="60"/>
      <c r="J202" s="60" t="s">
        <v>41</v>
      </c>
      <c r="K202" s="59" t="s">
        <v>48</v>
      </c>
      <c r="L202" s="59" t="s">
        <v>82</v>
      </c>
      <c r="M202" s="59" t="s">
        <v>59</v>
      </c>
      <c r="N202" s="59" t="str">
        <f>VLOOKUP(A202,'[1]Carteira de Novembro'!A$2:C$203,2,FALSE)</f>
        <v>-8.3727383</v>
      </c>
      <c r="O202" s="59" t="str">
        <f>VLOOKUP(A202,'[1]Carteira de Novembro'!A$2:C$203,3,FALSE)</f>
        <v>-38.6593281</v>
      </c>
      <c r="P202" s="165">
        <v>16360</v>
      </c>
      <c r="Q202" s="59">
        <v>4</v>
      </c>
      <c r="R202" s="59">
        <v>0.31</v>
      </c>
      <c r="S202" s="59">
        <v>0</v>
      </c>
      <c r="T202" s="169">
        <v>43791</v>
      </c>
      <c r="U202" s="169">
        <f t="shared" si="3"/>
        <v>43825</v>
      </c>
      <c r="V202" s="170">
        <v>43828</v>
      </c>
      <c r="W202" s="170">
        <v>43871</v>
      </c>
      <c r="X202" s="174">
        <v>43791</v>
      </c>
      <c r="Y202" s="170">
        <v>43828</v>
      </c>
      <c r="Z202" s="166" t="s">
        <v>44</v>
      </c>
      <c r="AA202" s="166" t="s">
        <v>327</v>
      </c>
      <c r="AB202" s="166"/>
      <c r="AC202" s="166"/>
      <c r="AD202" s="166"/>
      <c r="AE202" s="166"/>
      <c r="AF202" s="166"/>
      <c r="AG202" s="166"/>
      <c r="AH202" s="166"/>
      <c r="AI202" s="166"/>
      <c r="AJ202" s="166"/>
      <c r="AK202" s="166"/>
    </row>
    <row r="203" spans="1:37">
      <c r="A203" s="161">
        <v>329168</v>
      </c>
      <c r="B203" s="157"/>
      <c r="C203" s="158"/>
      <c r="D203" s="159" t="s">
        <v>91</v>
      </c>
      <c r="E203" s="60" t="e">
        <f>VLOOKUP(A203,Plan3!$A$2:$B$4859,2,FALSE)</f>
        <v>#N/A</v>
      </c>
      <c r="F203" s="162">
        <v>9100880594</v>
      </c>
      <c r="G203" s="60" t="s">
        <v>335</v>
      </c>
      <c r="H203" s="60"/>
      <c r="I203" s="60"/>
      <c r="J203" s="60" t="s">
        <v>41</v>
      </c>
      <c r="K203" s="59" t="s">
        <v>48</v>
      </c>
      <c r="L203" s="59" t="s">
        <v>134</v>
      </c>
      <c r="M203" s="59" t="s">
        <v>43</v>
      </c>
      <c r="N203" s="59" t="str">
        <f>VLOOKUP(A203,'[1]Carteira de Novembro'!A$2:C$203,2,FALSE)</f>
        <v>-7.742334</v>
      </c>
      <c r="O203" s="59" t="str">
        <f>VLOOKUP(A203,'[1]Carteira de Novembro'!A$2:C$203,3,FALSE)</f>
        <v>-37.8011659</v>
      </c>
      <c r="P203" s="165">
        <v>26161</v>
      </c>
      <c r="Q203" s="59">
        <v>12</v>
      </c>
      <c r="R203" s="59">
        <v>0.58</v>
      </c>
      <c r="S203" s="59">
        <v>0.33</v>
      </c>
      <c r="T203" s="169">
        <v>43791</v>
      </c>
      <c r="U203" s="169">
        <f t="shared" si="3"/>
        <v>43825</v>
      </c>
      <c r="V203" s="170">
        <v>43828</v>
      </c>
      <c r="W203" s="170">
        <v>43868</v>
      </c>
      <c r="X203" s="174">
        <v>43791</v>
      </c>
      <c r="Y203" s="170">
        <v>43828</v>
      </c>
      <c r="Z203" s="166" t="s">
        <v>44</v>
      </c>
      <c r="AA203" s="166" t="s">
        <v>327</v>
      </c>
      <c r="AB203" s="166"/>
      <c r="AC203" s="166"/>
      <c r="AD203" s="166"/>
      <c r="AE203" s="166"/>
      <c r="AF203" s="166"/>
      <c r="AG203" s="166"/>
      <c r="AH203" s="166"/>
      <c r="AI203" s="166"/>
      <c r="AJ203" s="166"/>
      <c r="AK203" s="166"/>
    </row>
    <row r="216" spans="1:2">
      <c r="A216" s="60"/>
      <c r="B216" s="148"/>
    </row>
  </sheetData>
  <autoFilter ref="A1:AB203">
    <filterColumn colId="4">
      <filters>
        <filter val="#N/D"/>
        <filter val="64 - EM CONSTRUCAO"/>
        <filter val="60 - EM PLANEJAMENTO"/>
      </filters>
    </filterColumn>
    <extLst/>
  </autoFilter>
  <sortState ref="A2:AK203">
    <sortCondition ref="V2:V203"/>
  </sortState>
  <conditionalFormatting sqref="A175:A177">
    <cfRule type="duplicateValues" dxfId="14" priority="23"/>
  </conditionalFormatting>
  <conditionalFormatting sqref="A178:A188">
    <cfRule type="duplicateValues" dxfId="14" priority="26"/>
  </conditionalFormatting>
  <conditionalFormatting sqref="A189:A203">
    <cfRule type="duplicateValues" dxfId="14" priority="28"/>
  </conditionalFormatting>
  <conditionalFormatting sqref="F175:F177">
    <cfRule type="duplicateValues" dxfId="14" priority="11"/>
  </conditionalFormatting>
  <conditionalFormatting sqref="F178:F188">
    <cfRule type="duplicateValues" dxfId="14" priority="8"/>
  </conditionalFormatting>
  <conditionalFormatting sqref="F189:F203">
    <cfRule type="duplicateValues" dxfId="14" priority="19"/>
  </conditionalFormatting>
  <conditionalFormatting sqref="A204:A1048576;A1:A174">
    <cfRule type="duplicateValues" dxfId="14" priority="20"/>
  </conditionalFormatting>
  <conditionalFormatting sqref="A204:A1048576;A1:A177">
    <cfRule type="duplicateValues" dxfId="14" priority="24"/>
  </conditionalFormatting>
  <conditionalFormatting sqref="F204:F1048576;F1:F174">
    <cfRule type="duplicateValues" dxfId="14" priority="13"/>
  </conditionalFormatting>
  <pageMargins left="0.787401575" right="0.787401575" top="0.984251969" bottom="0.984251969" header="0.4921259845" footer="0.4921259845"/>
  <pageSetup paperSize="9" orientation="portrait"/>
  <headerFooter/>
  <drawing r:id="rId2"/>
  <legacyDrawing r:id="rId3"/>
  <controls>
    <mc:AlternateContent xmlns:mc="http://schemas.openxmlformats.org/markup-compatibility/2006">
      <mc:Choice Requires="x14">
        <control shapeId="1025" r:id="rId4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42545</xdr:colOff>
                <xdr:row>1</xdr:row>
                <xdr:rowOff>38100</xdr:rowOff>
              </to>
            </anchor>
          </controlPr>
        </control>
      </mc:Choice>
      <mc:Fallback>
        <control shapeId="1025" r:id="rId4"/>
      </mc:Fallback>
    </mc:AlternateContent>
    <mc:AlternateContent xmlns:mc="http://schemas.openxmlformats.org/markup-compatibility/2006">
      <mc:Choice Requires="x14">
        <control shapeId="1026" r:id="rId6">
          <control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42545</xdr:colOff>
                <xdr:row>1</xdr:row>
                <xdr:rowOff>38100</xdr:rowOff>
              </to>
            </anchor>
          </controlPr>
        </control>
      </mc:Choice>
      <mc:Fallback>
        <control shapeId="1026" r:id="rId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42"/>
  <sheetViews>
    <sheetView workbookViewId="0">
      <selection activeCell="A35" sqref="A35"/>
    </sheetView>
  </sheetViews>
  <sheetFormatPr defaultColWidth="9" defaultRowHeight="15.75" outlineLevelCol="1"/>
  <cols>
    <col min="2" max="2" width="20.2866666666667" customWidth="1"/>
  </cols>
  <sheetData>
    <row r="1" spans="1:2">
      <c r="A1" s="17" t="s">
        <v>1335</v>
      </c>
      <c r="B1" t="s">
        <v>1336</v>
      </c>
    </row>
    <row r="2" hidden="1" spans="1:2">
      <c r="A2" s="18">
        <v>326967</v>
      </c>
      <c r="B2" t="e">
        <f>VLOOKUP(A2,Plan3!$A$2:$B$4859,2,FALSE)</f>
        <v>#N/A</v>
      </c>
    </row>
    <row r="3" spans="1:2">
      <c r="A3" s="19">
        <v>316231</v>
      </c>
      <c r="B3" t="str">
        <f>VLOOKUP(A3,Plan3!$A$2:$B$4859,2,FALSE)</f>
        <v>64 - EM CONSTRUCAO</v>
      </c>
    </row>
    <row r="4" hidden="1" spans="1:2">
      <c r="A4" s="18">
        <v>327516</v>
      </c>
      <c r="B4" t="e">
        <f>VLOOKUP(A4,Plan3!$A$2:$B$4859,2,FALSE)</f>
        <v>#N/A</v>
      </c>
    </row>
    <row r="5" hidden="1" spans="1:2">
      <c r="A5" s="20">
        <v>328109</v>
      </c>
      <c r="B5" t="e">
        <f>VLOOKUP(A5,Plan3!$A$2:$B$4859,2,FALSE)</f>
        <v>#N/A</v>
      </c>
    </row>
    <row r="6" hidden="1" spans="1:2">
      <c r="A6" s="21">
        <v>328229</v>
      </c>
      <c r="B6" t="e">
        <f>VLOOKUP(A6,Plan3!$A$2:$B$4859,2,FALSE)</f>
        <v>#N/A</v>
      </c>
    </row>
    <row r="7" hidden="1" spans="1:2">
      <c r="A7" s="22">
        <v>328233</v>
      </c>
      <c r="B7" t="e">
        <f>VLOOKUP(A7,Plan3!$A$2:$B$4859,2,FALSE)</f>
        <v>#N/A</v>
      </c>
    </row>
    <row r="8" hidden="1" spans="1:2">
      <c r="A8" s="18">
        <v>327779</v>
      </c>
      <c r="B8" t="e">
        <f>VLOOKUP(A8,Plan3!$A$2:$B$4859,2,FALSE)</f>
        <v>#N/A</v>
      </c>
    </row>
    <row r="9" hidden="1" spans="1:2">
      <c r="A9" s="20">
        <v>328344</v>
      </c>
      <c r="B9" t="e">
        <f>VLOOKUP(A9,Plan3!$A$2:$B$4859,2,FALSE)</f>
        <v>#N/A</v>
      </c>
    </row>
    <row r="10" hidden="1" spans="1:2">
      <c r="A10" s="18">
        <v>328421</v>
      </c>
      <c r="B10" t="e">
        <f>VLOOKUP(A10,Plan3!$A$2:$B$4859,2,FALSE)</f>
        <v>#N/A</v>
      </c>
    </row>
    <row r="11" hidden="1" spans="1:2">
      <c r="A11" s="20">
        <v>327895</v>
      </c>
      <c r="B11" t="e">
        <f>VLOOKUP(A11,Plan3!$A$2:$B$4859,2,FALSE)</f>
        <v>#N/A</v>
      </c>
    </row>
    <row r="12" hidden="1" spans="1:2">
      <c r="A12" s="22">
        <v>328024</v>
      </c>
      <c r="B12" t="e">
        <f>VLOOKUP(A12,Plan3!$A$2:$B$4859,2,FALSE)</f>
        <v>#N/A</v>
      </c>
    </row>
    <row r="13" hidden="1" spans="1:2">
      <c r="A13" s="23">
        <v>327570</v>
      </c>
      <c r="B13" t="e">
        <f>VLOOKUP(A13,Plan3!$A$2:$B$4859,2,FALSE)</f>
        <v>#N/A</v>
      </c>
    </row>
    <row r="14" hidden="1" spans="1:2">
      <c r="A14" s="20">
        <v>327571</v>
      </c>
      <c r="B14" t="e">
        <f>VLOOKUP(A14,Plan3!$A$2:$B$4859,2,FALSE)</f>
        <v>#N/A</v>
      </c>
    </row>
    <row r="15" hidden="1" spans="1:2">
      <c r="A15" s="24">
        <v>328313</v>
      </c>
      <c r="B15" t="e">
        <f>VLOOKUP(A15,Plan3!$A$2:$B$4859,2,FALSE)</f>
        <v>#N/A</v>
      </c>
    </row>
    <row r="16" spans="1:2">
      <c r="A16" s="25">
        <v>323274</v>
      </c>
      <c r="B16" t="str">
        <f>VLOOKUP(A16,Plan3!$A$2:$B$4859,2,FALSE)</f>
        <v>64 - EM CONSTRUCAO</v>
      </c>
    </row>
    <row r="17" spans="1:2">
      <c r="A17" s="20">
        <v>324414</v>
      </c>
      <c r="B17" t="str">
        <f>VLOOKUP(A17,Plan3!$A$2:$B$4859,2,FALSE)</f>
        <v>64 - EM CONSTRUCAO</v>
      </c>
    </row>
    <row r="18" hidden="1" spans="1:2">
      <c r="A18" s="26">
        <v>328150</v>
      </c>
      <c r="B18" t="e">
        <f>VLOOKUP(A18,Plan3!$A$2:$B$4859,2,FALSE)</f>
        <v>#N/A</v>
      </c>
    </row>
    <row r="19" hidden="1" spans="1:2">
      <c r="A19" s="24">
        <v>328186</v>
      </c>
      <c r="B19" t="e">
        <f>VLOOKUP(A19,Plan3!$A$2:$B$4859,2,FALSE)</f>
        <v>#N/A</v>
      </c>
    </row>
    <row r="20" spans="1:2">
      <c r="A20" s="18">
        <v>324271</v>
      </c>
      <c r="B20" t="str">
        <f>VLOOKUP(A20,Plan3!$A$2:$B$4859,2,FALSE)</f>
        <v>64 - EM CONSTRUCAO</v>
      </c>
    </row>
    <row r="21" hidden="1" spans="1:2">
      <c r="A21" s="18">
        <v>327972</v>
      </c>
      <c r="B21" t="e">
        <f>VLOOKUP(A21,Plan3!$A$2:$B$4859,2,FALSE)</f>
        <v>#N/A</v>
      </c>
    </row>
    <row r="22" hidden="1" spans="1:2">
      <c r="A22" s="27">
        <v>327976</v>
      </c>
      <c r="B22" t="e">
        <f>VLOOKUP(A22,Plan3!$A$2:$B$4859,2,FALSE)</f>
        <v>#N/A</v>
      </c>
    </row>
    <row r="23" hidden="1" spans="1:2">
      <c r="A23" s="22">
        <v>328455</v>
      </c>
      <c r="B23" t="e">
        <f>VLOOKUP(A23,Plan3!$A$2:$B$4859,2,FALSE)</f>
        <v>#N/A</v>
      </c>
    </row>
    <row r="24" hidden="1" spans="1:2">
      <c r="A24" s="28">
        <v>327953</v>
      </c>
      <c r="B24" t="e">
        <f>VLOOKUP(A24,Plan3!$A$2:$B$4859,2,FALSE)</f>
        <v>#N/A</v>
      </c>
    </row>
    <row r="25" hidden="1" spans="1:2">
      <c r="A25" s="18">
        <v>327970</v>
      </c>
      <c r="B25" t="e">
        <f>VLOOKUP(A25,Plan3!$A$2:$B$4859,2,FALSE)</f>
        <v>#N/A</v>
      </c>
    </row>
    <row r="26" hidden="1" spans="1:2">
      <c r="A26" s="27">
        <v>327237</v>
      </c>
      <c r="B26" t="e">
        <f>VLOOKUP(A26,Plan3!$A$2:$B$4859,2,FALSE)</f>
        <v>#N/A</v>
      </c>
    </row>
    <row r="27" hidden="1" spans="1:2">
      <c r="A27" s="29">
        <v>327267</v>
      </c>
      <c r="B27" t="e">
        <f>VLOOKUP(A27,Plan3!$A$2:$B$4859,2,FALSE)</f>
        <v>#N/A</v>
      </c>
    </row>
    <row r="28" hidden="1" spans="1:2">
      <c r="A28" s="18">
        <v>327548</v>
      </c>
      <c r="B28" t="e">
        <f>VLOOKUP(A28,Plan3!$A$2:$B$4859,2,FALSE)</f>
        <v>#N/A</v>
      </c>
    </row>
    <row r="29" hidden="1" spans="1:2">
      <c r="A29" s="21">
        <v>327554</v>
      </c>
      <c r="B29" t="e">
        <f>VLOOKUP(A29,Plan3!$A$2:$B$4859,2,FALSE)</f>
        <v>#N/A</v>
      </c>
    </row>
    <row r="30" hidden="1" spans="1:2">
      <c r="A30" s="19">
        <v>327560</v>
      </c>
      <c r="B30" t="e">
        <f>VLOOKUP(A30,Plan3!$A$2:$B$4859,2,FALSE)</f>
        <v>#N/A</v>
      </c>
    </row>
    <row r="31" spans="1:2">
      <c r="A31" s="22">
        <v>322484</v>
      </c>
      <c r="B31" t="str">
        <f>VLOOKUP(A31,Plan3!$A$2:$B$4859,2,FALSE)</f>
        <v>64 - EM CONSTRUCAO</v>
      </c>
    </row>
    <row r="32" hidden="1" spans="1:2">
      <c r="A32" s="25">
        <v>327480</v>
      </c>
      <c r="B32" t="e">
        <f>VLOOKUP(A32,Plan3!$A$2:$B$4859,2,FALSE)</f>
        <v>#N/A</v>
      </c>
    </row>
    <row r="33" hidden="1" spans="1:2">
      <c r="A33" s="22">
        <v>327378</v>
      </c>
      <c r="B33" t="e">
        <f>VLOOKUP(A33,Plan3!$A$2:$B$4859,2,FALSE)</f>
        <v>#N/A</v>
      </c>
    </row>
    <row r="34" hidden="1" spans="1:2">
      <c r="A34" s="30">
        <v>327441</v>
      </c>
      <c r="B34" t="e">
        <f>VLOOKUP(A34,Plan3!$A$2:$B$4859,2,FALSE)</f>
        <v>#N/A</v>
      </c>
    </row>
    <row r="35" spans="1:2">
      <c r="A35" s="18">
        <v>328506</v>
      </c>
      <c r="B35" t="str">
        <f>VLOOKUP(A35,Plan3!$A$2:$B$4859,2,FALSE)</f>
        <v>64 - EM CONSTRUCAO</v>
      </c>
    </row>
    <row r="36" hidden="1" spans="1:2">
      <c r="A36" s="18">
        <v>328195</v>
      </c>
      <c r="B36" t="e">
        <f>VLOOKUP(A36,Plan3!$A$2:$B$4859,2,FALSE)</f>
        <v>#N/A</v>
      </c>
    </row>
    <row r="37" hidden="1" spans="1:2">
      <c r="A37" s="22">
        <v>328235</v>
      </c>
      <c r="B37" t="e">
        <f>VLOOKUP(A37,Plan3!$A$2:$B$4859,2,FALSE)</f>
        <v>#N/A</v>
      </c>
    </row>
    <row r="38" hidden="1" spans="1:2">
      <c r="A38" s="22">
        <v>327817</v>
      </c>
      <c r="B38" t="e">
        <f>VLOOKUP(A38,Plan3!$A$2:$B$4859,2,FALSE)</f>
        <v>#N/A</v>
      </c>
    </row>
    <row r="39" hidden="1" spans="1:2">
      <c r="A39" s="31">
        <v>328305</v>
      </c>
      <c r="B39" t="e">
        <f>VLOOKUP(A39,Plan3!$A$2:$B$4859,2,FALSE)</f>
        <v>#N/A</v>
      </c>
    </row>
    <row r="40" hidden="1" spans="1:2">
      <c r="A40" s="18">
        <v>328418</v>
      </c>
      <c r="B40" t="e">
        <f>VLOOKUP(A40,Plan3!$A$2:$B$4859,2,FALSE)</f>
        <v>#N/A</v>
      </c>
    </row>
    <row r="41" hidden="1" spans="1:2">
      <c r="A41" s="19">
        <v>327881</v>
      </c>
      <c r="B41" t="e">
        <f>VLOOKUP(A41,Plan3!$A$2:$B$4859,2,FALSE)</f>
        <v>#N/A</v>
      </c>
    </row>
    <row r="42" hidden="1" spans="1:2">
      <c r="A42" s="18">
        <v>327552</v>
      </c>
      <c r="B42" t="e">
        <f>VLOOKUP(A42,Plan3!$A$2:$B$4859,2,FALSE)</f>
        <v>#N/A</v>
      </c>
    </row>
  </sheetData>
  <autoFilter ref="A1:B42">
    <filterColumn colId="1">
      <customFilters>
        <customFilter operator="equal" val="64 - EM CONSTRUCAO"/>
      </customFilters>
    </filterColumn>
    <extLst/>
  </autoFilter>
  <pageMargins left="0.511811024" right="0.511811024" top="0.787401575" bottom="0.787401575" header="0.31496062" footer="0.31496062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opLeftCell="A7" workbookViewId="0">
      <selection activeCell="A1" sqref="A1:G11"/>
    </sheetView>
  </sheetViews>
  <sheetFormatPr defaultColWidth="9" defaultRowHeight="15.75" outlineLevelCol="6"/>
  <cols>
    <col min="1" max="1" width="25.7133333333333" customWidth="1"/>
  </cols>
  <sheetData>
    <row r="1" ht="21" customHeight="1" spans="1:7">
      <c r="A1" s="1" t="s">
        <v>1337</v>
      </c>
      <c r="B1" s="2"/>
      <c r="C1" s="2"/>
      <c r="D1" s="2"/>
      <c r="E1" s="14"/>
      <c r="F1" s="1" t="s">
        <v>1338</v>
      </c>
      <c r="G1" s="14"/>
    </row>
    <row r="2" ht="17.25" spans="1:7">
      <c r="A2" s="3" t="s">
        <v>1339</v>
      </c>
      <c r="B2" s="4" t="s">
        <v>1340</v>
      </c>
      <c r="C2" s="4" t="s">
        <v>1341</v>
      </c>
      <c r="D2" s="5" t="s">
        <v>1342</v>
      </c>
      <c r="E2" s="5" t="s">
        <v>1343</v>
      </c>
      <c r="F2" s="4" t="s">
        <v>1344</v>
      </c>
      <c r="G2" s="4" t="s">
        <v>1342</v>
      </c>
    </row>
    <row r="3" ht="21.75" spans="1:7">
      <c r="A3" s="6" t="s">
        <v>1345</v>
      </c>
      <c r="B3" s="7" t="s">
        <v>1346</v>
      </c>
      <c r="C3" s="8">
        <v>132285.12</v>
      </c>
      <c r="D3" s="9">
        <v>132285.12</v>
      </c>
      <c r="E3" s="15" t="s">
        <v>1347</v>
      </c>
      <c r="F3" s="7" t="s">
        <v>1348</v>
      </c>
      <c r="G3" s="7" t="s">
        <v>1348</v>
      </c>
    </row>
    <row r="4" ht="21" spans="1:7">
      <c r="A4" s="6" t="s">
        <v>1349</v>
      </c>
      <c r="B4" s="7" t="s">
        <v>1346</v>
      </c>
      <c r="C4" s="8">
        <v>7748.86</v>
      </c>
      <c r="D4" s="9">
        <v>7748.86</v>
      </c>
      <c r="E4" s="15" t="s">
        <v>1347</v>
      </c>
      <c r="F4" s="7" t="s">
        <v>1348</v>
      </c>
      <c r="G4" s="7" t="s">
        <v>1348</v>
      </c>
    </row>
    <row r="5" spans="1:7">
      <c r="A5" s="6" t="s">
        <v>1350</v>
      </c>
      <c r="B5" s="7" t="s">
        <v>1346</v>
      </c>
      <c r="C5" s="8">
        <v>7728.01</v>
      </c>
      <c r="D5" s="9">
        <v>7728.01</v>
      </c>
      <c r="E5" s="15" t="s">
        <v>1347</v>
      </c>
      <c r="F5" s="7" t="s">
        <v>1348</v>
      </c>
      <c r="G5" s="7" t="s">
        <v>1348</v>
      </c>
    </row>
    <row r="6" ht="21" spans="1:7">
      <c r="A6" s="6" t="s">
        <v>1351</v>
      </c>
      <c r="B6" s="7" t="s">
        <v>1346</v>
      </c>
      <c r="C6" s="8">
        <v>244141.38</v>
      </c>
      <c r="D6" s="9">
        <v>244141.38</v>
      </c>
      <c r="E6" s="15" t="s">
        <v>1347</v>
      </c>
      <c r="F6" s="7" t="s">
        <v>1348</v>
      </c>
      <c r="G6" s="7" t="s">
        <v>1348</v>
      </c>
    </row>
    <row r="7" spans="1:7">
      <c r="A7" s="6" t="s">
        <v>1352</v>
      </c>
      <c r="B7" s="7" t="s">
        <v>1346</v>
      </c>
      <c r="C7" s="8">
        <v>145600.49</v>
      </c>
      <c r="D7" s="9">
        <v>145600.49</v>
      </c>
      <c r="E7" s="15" t="s">
        <v>1347</v>
      </c>
      <c r="F7" s="7" t="s">
        <v>1348</v>
      </c>
      <c r="G7" s="7" t="s">
        <v>1348</v>
      </c>
    </row>
    <row r="8" ht="22.5" spans="1:7">
      <c r="A8" s="6" t="s">
        <v>1353</v>
      </c>
      <c r="B8" s="7" t="s">
        <v>1346</v>
      </c>
      <c r="C8" s="8">
        <v>199289.53</v>
      </c>
      <c r="D8" s="9">
        <v>199289.53</v>
      </c>
      <c r="E8" s="15" t="s">
        <v>1347</v>
      </c>
      <c r="F8" s="7" t="s">
        <v>1348</v>
      </c>
      <c r="G8" s="7" t="s">
        <v>1348</v>
      </c>
    </row>
    <row r="9" spans="1:7">
      <c r="A9" s="6" t="s">
        <v>1354</v>
      </c>
      <c r="B9" s="7" t="s">
        <v>1346</v>
      </c>
      <c r="C9" s="8">
        <v>153835.31</v>
      </c>
      <c r="D9" s="9">
        <v>153835.31</v>
      </c>
      <c r="E9" s="15" t="s">
        <v>1347</v>
      </c>
      <c r="F9" s="7" t="s">
        <v>1348</v>
      </c>
      <c r="G9" s="7" t="s">
        <v>1348</v>
      </c>
    </row>
    <row r="10" spans="1:7">
      <c r="A10" s="6" t="s">
        <v>1355</v>
      </c>
      <c r="B10" s="7" t="s">
        <v>1346</v>
      </c>
      <c r="C10" s="8">
        <v>10837.27</v>
      </c>
      <c r="D10" s="9">
        <v>10837.27</v>
      </c>
      <c r="E10" s="15" t="s">
        <v>1347</v>
      </c>
      <c r="F10" s="7" t="s">
        <v>1348</v>
      </c>
      <c r="G10" s="7" t="s">
        <v>1348</v>
      </c>
    </row>
    <row r="11" spans="1:7">
      <c r="A11" s="10" t="s">
        <v>387</v>
      </c>
      <c r="B11" s="11" t="s">
        <v>1356</v>
      </c>
      <c r="C11" s="12">
        <v>901465.95</v>
      </c>
      <c r="D11" s="13">
        <v>901465.95</v>
      </c>
      <c r="E11" s="16">
        <v>0</v>
      </c>
      <c r="F11" s="11" t="s">
        <v>1348</v>
      </c>
      <c r="G11" s="11" t="s">
        <v>1348</v>
      </c>
    </row>
  </sheetData>
  <mergeCells count="2">
    <mergeCell ref="A1:E1"/>
    <mergeCell ref="F1:G1"/>
  </mergeCells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67"/>
  <sheetViews>
    <sheetView showGridLines="0" zoomScale="85" zoomScaleNormal="85" workbookViewId="0">
      <selection activeCell="G36" sqref="G36"/>
    </sheetView>
  </sheetViews>
  <sheetFormatPr defaultColWidth="9" defaultRowHeight="15.75" outlineLevelCol="6"/>
  <cols>
    <col min="1" max="1" width="33.14" customWidth="1"/>
    <col min="2" max="2" width="20" customWidth="1"/>
    <col min="3" max="3" width="14.7133333333333" customWidth="1"/>
    <col min="5" max="5" width="15.4266666666667" customWidth="1"/>
    <col min="6" max="6" width="20" customWidth="1"/>
    <col min="7" max="7" width="14.8533333333333" customWidth="1"/>
  </cols>
  <sheetData>
    <row r="3" spans="1:7">
      <c r="A3" t="s">
        <v>12</v>
      </c>
      <c r="B3" t="s">
        <v>9</v>
      </c>
      <c r="C3" t="s">
        <v>336</v>
      </c>
      <c r="E3" t="s">
        <v>12</v>
      </c>
      <c r="F3" t="s">
        <v>9</v>
      </c>
      <c r="G3" t="s">
        <v>337</v>
      </c>
    </row>
    <row r="4" spans="1:3">
      <c r="A4" t="s">
        <v>43</v>
      </c>
      <c r="B4" t="s">
        <v>41</v>
      </c>
      <c r="C4" s="146">
        <v>439</v>
      </c>
    </row>
    <row r="5" spans="2:3">
      <c r="B5" t="s">
        <v>104</v>
      </c>
      <c r="C5" s="146">
        <v>7</v>
      </c>
    </row>
    <row r="6" spans="2:3">
      <c r="B6" t="s">
        <v>318</v>
      </c>
      <c r="C6" s="146">
        <v>0</v>
      </c>
    </row>
    <row r="7" spans="2:3">
      <c r="B7" t="s">
        <v>338</v>
      </c>
      <c r="C7" s="146">
        <v>13</v>
      </c>
    </row>
    <row r="8" spans="1:3">
      <c r="A8" t="s">
        <v>339</v>
      </c>
      <c r="C8" s="146">
        <v>459</v>
      </c>
    </row>
    <row r="9" spans="1:3">
      <c r="A9" t="s">
        <v>59</v>
      </c>
      <c r="B9" t="s">
        <v>41</v>
      </c>
      <c r="C9" s="146">
        <v>322</v>
      </c>
    </row>
    <row r="10" spans="2:3">
      <c r="B10" t="s">
        <v>104</v>
      </c>
      <c r="C10" s="146">
        <v>2</v>
      </c>
    </row>
    <row r="11" spans="2:3">
      <c r="B11" t="s">
        <v>323</v>
      </c>
      <c r="C11" s="146">
        <v>3</v>
      </c>
    </row>
    <row r="12" spans="2:3">
      <c r="B12" t="s">
        <v>338</v>
      </c>
      <c r="C12" s="146">
        <v>26</v>
      </c>
    </row>
    <row r="13" spans="1:3">
      <c r="A13" t="s">
        <v>340</v>
      </c>
      <c r="C13" s="146">
        <v>353</v>
      </c>
    </row>
    <row r="31" spans="1:7">
      <c r="A31" t="s">
        <v>12</v>
      </c>
      <c r="B31" t="s">
        <v>9</v>
      </c>
      <c r="C31" t="s">
        <v>341</v>
      </c>
      <c r="E31" t="s">
        <v>12</v>
      </c>
      <c r="F31" t="s">
        <v>9</v>
      </c>
      <c r="G31" t="s">
        <v>342</v>
      </c>
    </row>
    <row r="32" spans="5:7">
      <c r="E32" t="s">
        <v>43</v>
      </c>
      <c r="F32" t="s">
        <v>41</v>
      </c>
      <c r="G32" s="146">
        <v>103</v>
      </c>
    </row>
    <row r="33" spans="6:7">
      <c r="F33" t="s">
        <v>104</v>
      </c>
      <c r="G33" s="146">
        <v>1</v>
      </c>
    </row>
    <row r="34" spans="6:7">
      <c r="F34" t="s">
        <v>318</v>
      </c>
      <c r="G34" s="146">
        <v>1</v>
      </c>
    </row>
    <row r="35" spans="5:7">
      <c r="E35" t="s">
        <v>339</v>
      </c>
      <c r="G35" s="146">
        <v>105</v>
      </c>
    </row>
    <row r="36" spans="5:7">
      <c r="E36" t="s">
        <v>59</v>
      </c>
      <c r="F36" t="s">
        <v>41</v>
      </c>
      <c r="G36" s="146">
        <v>93</v>
      </c>
    </row>
    <row r="37" spans="6:7">
      <c r="F37" t="s">
        <v>104</v>
      </c>
      <c r="G37" s="146">
        <v>1</v>
      </c>
    </row>
    <row r="38" spans="6:7">
      <c r="F38" t="s">
        <v>323</v>
      </c>
      <c r="G38" s="146">
        <v>3</v>
      </c>
    </row>
    <row r="39" spans="5:7">
      <c r="E39" t="s">
        <v>340</v>
      </c>
      <c r="G39" s="146">
        <v>97</v>
      </c>
    </row>
    <row r="58" spans="1:2">
      <c r="A58" t="s">
        <v>343</v>
      </c>
      <c r="B58" t="s">
        <v>342</v>
      </c>
    </row>
    <row r="59" spans="1:2">
      <c r="A59" s="80" t="s">
        <v>43</v>
      </c>
      <c r="B59" s="146">
        <v>105</v>
      </c>
    </row>
    <row r="60" spans="1:2">
      <c r="A60" s="82" t="s">
        <v>41</v>
      </c>
      <c r="B60" s="146">
        <v>103</v>
      </c>
    </row>
    <row r="61" spans="1:2">
      <c r="A61" s="82" t="s">
        <v>104</v>
      </c>
      <c r="B61" s="146">
        <v>1</v>
      </c>
    </row>
    <row r="62" spans="1:2">
      <c r="A62" s="82" t="s">
        <v>318</v>
      </c>
      <c r="B62" s="146">
        <v>1</v>
      </c>
    </row>
    <row r="63" spans="1:2">
      <c r="A63" s="80" t="s">
        <v>59</v>
      </c>
      <c r="B63" s="146">
        <v>97</v>
      </c>
    </row>
    <row r="64" spans="1:2">
      <c r="A64" s="82" t="s">
        <v>41</v>
      </c>
      <c r="B64" s="146">
        <v>93</v>
      </c>
    </row>
    <row r="65" spans="1:2">
      <c r="A65" s="82" t="s">
        <v>104</v>
      </c>
      <c r="B65" s="146">
        <v>1</v>
      </c>
    </row>
    <row r="66" spans="1:2">
      <c r="A66" s="82" t="s">
        <v>323</v>
      </c>
      <c r="B66" s="146">
        <v>3</v>
      </c>
    </row>
    <row r="67" spans="1:2">
      <c r="A67" s="80" t="s">
        <v>344</v>
      </c>
      <c r="B67" s="146">
        <v>202</v>
      </c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2"/>
  <sheetViews>
    <sheetView showGridLines="0" zoomScale="70" zoomScaleNormal="70" topLeftCell="A34" workbookViewId="0">
      <selection activeCell="K152" sqref="K152"/>
    </sheetView>
  </sheetViews>
  <sheetFormatPr defaultColWidth="9" defaultRowHeight="15.75"/>
  <cols>
    <col min="1" max="16384" width="9.14" style="130"/>
  </cols>
  <sheetData>
    <row r="1" ht="16.5" spans="1:25">
      <c r="A1"/>
      <c r="Y1"/>
    </row>
    <row r="2" spans="1:25">
      <c r="A2"/>
      <c r="B2" s="131" t="s">
        <v>345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9"/>
      <c r="Y2"/>
    </row>
    <row r="3" spans="1:25">
      <c r="A3"/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40"/>
      <c r="Y3"/>
    </row>
    <row r="4" spans="1:25">
      <c r="A4"/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40"/>
      <c r="Y4"/>
    </row>
    <row r="5" ht="16.5" spans="1:25">
      <c r="A5"/>
      <c r="B5" s="135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41"/>
      <c r="Y5"/>
    </row>
    <row r="6" customHeight="1" spans="1:25">
      <c r="A6"/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40"/>
      <c r="Y6"/>
    </row>
    <row r="7" spans="1:25">
      <c r="A7"/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42"/>
      <c r="Y7"/>
    </row>
    <row r="8" spans="1:25">
      <c r="A8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42"/>
      <c r="Y8"/>
    </row>
    <row r="9" spans="1:25">
      <c r="A9"/>
      <c r="B9" s="137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42"/>
      <c r="Y9"/>
    </row>
    <row r="10" spans="1:25">
      <c r="A10"/>
      <c r="B10" s="137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42"/>
      <c r="Y10"/>
    </row>
    <row r="11" spans="1:25">
      <c r="A11"/>
      <c r="B11" s="137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42"/>
      <c r="Y11"/>
    </row>
    <row r="12" spans="1:25">
      <c r="A12"/>
      <c r="B12" s="137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42"/>
      <c r="Y12"/>
    </row>
    <row r="13" spans="1:25">
      <c r="A13"/>
      <c r="B13" s="137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42"/>
      <c r="Y13"/>
    </row>
    <row r="14" spans="1:25">
      <c r="A14"/>
      <c r="B14" s="137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42"/>
      <c r="Y14"/>
    </row>
    <row r="15" spans="1:25">
      <c r="A15"/>
      <c r="B15" s="137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42"/>
      <c r="Y15"/>
    </row>
    <row r="16" spans="1:25">
      <c r="A16"/>
      <c r="B16" s="137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42"/>
      <c r="Y16"/>
    </row>
    <row r="17" spans="1:25">
      <c r="A17"/>
      <c r="B17" s="137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42"/>
      <c r="Y17"/>
    </row>
    <row r="18" spans="1:25">
      <c r="A18"/>
      <c r="B18" s="137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42"/>
      <c r="Y18"/>
    </row>
    <row r="19" spans="1:25">
      <c r="A19"/>
      <c r="B19" s="137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42"/>
      <c r="Y19"/>
    </row>
    <row r="20" spans="1:25">
      <c r="A20"/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42"/>
      <c r="Y20"/>
    </row>
    <row r="21" spans="1:25">
      <c r="A21"/>
      <c r="B21" s="137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42"/>
      <c r="Y21"/>
    </row>
    <row r="22" spans="1:25">
      <c r="A22"/>
      <c r="B22" s="137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42"/>
      <c r="Y22"/>
    </row>
    <row r="23" spans="1:25">
      <c r="A23"/>
      <c r="B23" s="137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42"/>
      <c r="Y23"/>
    </row>
    <row r="24" spans="1:25">
      <c r="A24"/>
      <c r="B24" s="137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42"/>
      <c r="Y24"/>
    </row>
    <row r="25" spans="1:25">
      <c r="A25"/>
      <c r="B25" s="137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42"/>
      <c r="Y25"/>
    </row>
    <row r="26" spans="1:25">
      <c r="A26"/>
      <c r="B26" s="137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42"/>
      <c r="Y26"/>
    </row>
    <row r="27" spans="1:25">
      <c r="A27"/>
      <c r="B27" s="137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42"/>
      <c r="Y27"/>
    </row>
    <row r="28" spans="1:25">
      <c r="A28"/>
      <c r="B28" s="137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42"/>
      <c r="Y28"/>
    </row>
    <row r="29" spans="1:25">
      <c r="A29"/>
      <c r="B29" s="137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42"/>
      <c r="Y29"/>
    </row>
    <row r="30" spans="1:25">
      <c r="A30"/>
      <c r="B30" s="137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42"/>
      <c r="Y30"/>
    </row>
    <row r="31" spans="1:25">
      <c r="A31"/>
      <c r="B31" s="137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42"/>
      <c r="Y31"/>
    </row>
    <row r="32" spans="1:25">
      <c r="A32"/>
      <c r="B32" s="137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42"/>
      <c r="Y32"/>
    </row>
    <row r="33" spans="1:25">
      <c r="A33"/>
      <c r="B33" s="137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42"/>
      <c r="Y33"/>
    </row>
    <row r="34" spans="1:25">
      <c r="A34"/>
      <c r="B34" s="137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42"/>
      <c r="Y34"/>
    </row>
    <row r="35" spans="1:25">
      <c r="A35"/>
      <c r="B35" s="137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42"/>
      <c r="Y35"/>
    </row>
    <row r="36" spans="1:25">
      <c r="A36"/>
      <c r="B36" s="137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42"/>
      <c r="Y36"/>
    </row>
    <row r="37" spans="1:25">
      <c r="A37"/>
      <c r="B37" s="137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42"/>
      <c r="Y37"/>
    </row>
    <row r="38" spans="1:25">
      <c r="A38"/>
      <c r="B38" s="137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42"/>
      <c r="Y38"/>
    </row>
    <row r="39" spans="1:25">
      <c r="A39"/>
      <c r="B39" s="137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42"/>
      <c r="Y39"/>
    </row>
    <row r="40" spans="1:25">
      <c r="A40"/>
      <c r="B40" s="137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42"/>
      <c r="Y40"/>
    </row>
    <row r="41" spans="1:25">
      <c r="A41"/>
      <c r="B41" s="137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42"/>
      <c r="Y41"/>
    </row>
    <row r="42" spans="1:25">
      <c r="A42"/>
      <c r="B42" s="137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42"/>
      <c r="Y42"/>
    </row>
    <row r="43" spans="1:25">
      <c r="A43"/>
      <c r="B43" s="137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42"/>
      <c r="Y43"/>
    </row>
    <row r="44" spans="1:25">
      <c r="A44"/>
      <c r="B44" s="137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42"/>
      <c r="Y44"/>
    </row>
    <row r="45" spans="1:25">
      <c r="A45"/>
      <c r="B45" s="137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42"/>
      <c r="Y45"/>
    </row>
    <row r="46" spans="1:25">
      <c r="A46"/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42"/>
      <c r="Y46"/>
    </row>
    <row r="47" spans="1:25">
      <c r="A47"/>
      <c r="B47" s="137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42"/>
      <c r="Y47"/>
    </row>
    <row r="48" spans="1:25">
      <c r="A48"/>
      <c r="B48" s="137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42"/>
      <c r="Y48"/>
    </row>
    <row r="49" spans="1:25">
      <c r="A49"/>
      <c r="B49" s="137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42"/>
      <c r="Y49"/>
    </row>
    <row r="50" spans="1:25">
      <c r="A50"/>
      <c r="B50" s="137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42"/>
      <c r="Y50"/>
    </row>
    <row r="51" spans="1:25">
      <c r="A51"/>
      <c r="B51" s="137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42"/>
      <c r="Y51"/>
    </row>
    <row r="52" spans="1:25">
      <c r="A52"/>
      <c r="B52" s="137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42"/>
      <c r="Y52"/>
    </row>
    <row r="53" spans="1:25">
      <c r="A53"/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42"/>
      <c r="Y53"/>
    </row>
    <row r="54" spans="1:25">
      <c r="A54"/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42"/>
      <c r="Y54"/>
    </row>
    <row r="55" spans="1:25">
      <c r="A55"/>
      <c r="B55" s="137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42"/>
      <c r="Y55"/>
    </row>
    <row r="56" spans="1:25">
      <c r="A56"/>
      <c r="B56" s="137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42"/>
      <c r="Y56"/>
    </row>
    <row r="57" spans="1:25">
      <c r="A57"/>
      <c r="B57" s="137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42"/>
      <c r="Y57"/>
    </row>
    <row r="58" spans="1:25">
      <c r="A58"/>
      <c r="B58" s="137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42"/>
      <c r="Y58"/>
    </row>
    <row r="59" spans="1:25">
      <c r="A59"/>
      <c r="B59" s="137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42"/>
      <c r="Y59"/>
    </row>
    <row r="60" spans="1:25">
      <c r="A60"/>
      <c r="B60" s="137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42"/>
      <c r="Y60"/>
    </row>
    <row r="61" spans="1:25">
      <c r="A61"/>
      <c r="B61" s="137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42"/>
      <c r="Y61"/>
    </row>
    <row r="62" spans="1:25">
      <c r="A62"/>
      <c r="B62" s="137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42"/>
      <c r="Y62"/>
    </row>
    <row r="63" spans="1:25">
      <c r="A63"/>
      <c r="B63" s="137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42"/>
      <c r="Y63"/>
    </row>
    <row r="64" spans="1:25">
      <c r="A64"/>
      <c r="B64" s="137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42"/>
      <c r="Y64"/>
    </row>
    <row r="65" spans="1:25">
      <c r="A65"/>
      <c r="B65" s="137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42"/>
      <c r="Y65"/>
    </row>
    <row r="66" spans="1:25">
      <c r="A66"/>
      <c r="B66" s="137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42"/>
      <c r="Y66"/>
    </row>
    <row r="67" spans="1:25">
      <c r="A67"/>
      <c r="B67" s="137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42"/>
      <c r="Y67"/>
    </row>
    <row r="68" spans="1:25">
      <c r="A68"/>
      <c r="B68" s="137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42"/>
      <c r="Y68"/>
    </row>
    <row r="69" spans="1:25">
      <c r="A69"/>
      <c r="B69" s="137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42"/>
      <c r="Y69"/>
    </row>
    <row r="70" spans="1:25">
      <c r="A70"/>
      <c r="B70" s="137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42"/>
      <c r="Y70"/>
    </row>
    <row r="71" spans="1:25">
      <c r="A71"/>
      <c r="B71" s="137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42"/>
      <c r="Y71"/>
    </row>
    <row r="72" spans="1:25">
      <c r="A72"/>
      <c r="B72" s="137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42"/>
      <c r="Y72"/>
    </row>
    <row r="73" spans="1:25">
      <c r="A73"/>
      <c r="B73" s="137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42"/>
      <c r="Y73"/>
    </row>
    <row r="74" spans="1:25">
      <c r="A74"/>
      <c r="B74" s="137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42"/>
      <c r="Y74"/>
    </row>
    <row r="75" spans="1:25">
      <c r="A75"/>
      <c r="B75" s="137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42"/>
      <c r="Y75"/>
    </row>
    <row r="76" spans="1:25">
      <c r="A76"/>
      <c r="B76" s="137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42"/>
      <c r="Y76"/>
    </row>
    <row r="77" spans="1:25">
      <c r="A77"/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42"/>
      <c r="Y77"/>
    </row>
    <row r="78" spans="1:25">
      <c r="A78"/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42"/>
      <c r="Y78"/>
    </row>
    <row r="79" spans="1:25">
      <c r="A79"/>
      <c r="B79" s="137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42"/>
      <c r="Y79"/>
    </row>
    <row r="80" hidden="1" spans="1:25">
      <c r="A80"/>
      <c r="B80" s="137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42"/>
      <c r="Y80"/>
    </row>
    <row r="81" hidden="1" spans="1:25">
      <c r="A81"/>
      <c r="B81" s="137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42"/>
      <c r="Y81"/>
    </row>
    <row r="82" hidden="1" spans="1:25">
      <c r="A82"/>
      <c r="B82" s="137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42"/>
      <c r="Y82"/>
    </row>
    <row r="83" hidden="1" spans="1:25">
      <c r="A83"/>
      <c r="B83" s="137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42"/>
      <c r="Y83"/>
    </row>
    <row r="84" hidden="1" spans="1:25">
      <c r="A84"/>
      <c r="B84" s="137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42"/>
      <c r="Y84"/>
    </row>
    <row r="85" hidden="1" spans="1:25">
      <c r="A85"/>
      <c r="B85" s="137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42"/>
      <c r="Y85"/>
    </row>
    <row r="86" hidden="1" spans="1:25">
      <c r="A86"/>
      <c r="B86" s="137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42"/>
      <c r="Y86"/>
    </row>
    <row r="87" hidden="1" spans="1:25">
      <c r="A87"/>
      <c r="B87" s="137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42"/>
      <c r="Y87"/>
    </row>
    <row r="88" hidden="1" spans="1:25">
      <c r="A88"/>
      <c r="B88" s="137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42"/>
      <c r="Y88"/>
    </row>
    <row r="89" hidden="1" spans="1:25">
      <c r="A89"/>
      <c r="B89" s="137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42"/>
      <c r="Y89"/>
    </row>
    <row r="90" hidden="1" spans="1:25">
      <c r="A90"/>
      <c r="B90" s="137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42"/>
      <c r="Y90"/>
    </row>
    <row r="91" hidden="1" spans="1:25">
      <c r="A91"/>
      <c r="B91" s="137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42"/>
      <c r="Y91"/>
    </row>
    <row r="92" hidden="1" spans="1:25">
      <c r="A92"/>
      <c r="B92" s="137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42"/>
      <c r="Y92"/>
    </row>
    <row r="93" hidden="1" spans="1:25">
      <c r="A93"/>
      <c r="B93" s="137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42"/>
      <c r="Y93"/>
    </row>
    <row r="94" hidden="1" spans="1:25">
      <c r="A94"/>
      <c r="B94" s="137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42"/>
      <c r="Y94"/>
    </row>
    <row r="95" hidden="1" spans="1:25">
      <c r="A95"/>
      <c r="B95" s="137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42"/>
      <c r="Y95"/>
    </row>
    <row r="96" hidden="1" spans="1:25">
      <c r="A96"/>
      <c r="B96" s="137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42"/>
      <c r="Y96"/>
    </row>
    <row r="97" hidden="1" spans="1:25">
      <c r="A97"/>
      <c r="B97" s="137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42"/>
      <c r="Y97"/>
    </row>
    <row r="98" hidden="1" spans="1:25">
      <c r="A98"/>
      <c r="B98" s="137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42"/>
      <c r="Y98"/>
    </row>
    <row r="99" hidden="1" spans="1:25">
      <c r="A99"/>
      <c r="B99" s="137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42"/>
      <c r="Y99"/>
    </row>
    <row r="100" hidden="1" spans="1:25">
      <c r="A100"/>
      <c r="B100" s="137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42"/>
      <c r="Y100"/>
    </row>
    <row r="101" hidden="1" spans="1:25">
      <c r="A101"/>
      <c r="B101" s="137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42"/>
      <c r="Y101"/>
    </row>
    <row r="102" hidden="1" spans="1:25">
      <c r="A102"/>
      <c r="B102" s="137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42"/>
      <c r="Y102"/>
    </row>
    <row r="103" hidden="1" spans="1:25">
      <c r="A103"/>
      <c r="B103" s="137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42"/>
      <c r="Y103"/>
    </row>
    <row r="104" hidden="1" spans="1:25">
      <c r="A104"/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42"/>
      <c r="Y104"/>
    </row>
    <row r="105" hidden="1" spans="1:25">
      <c r="A105"/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42"/>
      <c r="Y105"/>
    </row>
    <row r="106" hidden="1" spans="1:25">
      <c r="A106"/>
      <c r="B106" s="137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42"/>
      <c r="Y106"/>
    </row>
    <row r="107" hidden="1" spans="1:25">
      <c r="A107"/>
      <c r="B107" s="137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42"/>
      <c r="Y107"/>
    </row>
    <row r="108" hidden="1" spans="1:25">
      <c r="A108"/>
      <c r="B108" s="137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42"/>
      <c r="Y108"/>
    </row>
    <row r="109" ht="16.5" hidden="1" spans="1:25">
      <c r="A109"/>
      <c r="B109" s="143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5"/>
      <c r="Y109"/>
    </row>
    <row r="110" hidden="1" spans="1:25">
      <c r="A110"/>
      <c r="Y110"/>
    </row>
    <row r="111" spans="1:25">
      <c r="A111"/>
      <c r="Y111"/>
    </row>
    <row r="112" spans="1:25">
      <c r="A112"/>
      <c r="Y112"/>
    </row>
  </sheetData>
  <mergeCells count="1">
    <mergeCell ref="B2:X5"/>
  </mergeCells>
  <pageMargins left="0.511811024" right="0.511811024" top="0.787401575" bottom="0.787401575" header="0.31496062" footer="0.31496062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T41"/>
  <sheetViews>
    <sheetView showGridLines="0" workbookViewId="0">
      <selection activeCell="C47" sqref="C47"/>
    </sheetView>
  </sheetViews>
  <sheetFormatPr defaultColWidth="9" defaultRowHeight="15.75"/>
  <cols>
    <col min="1" max="1" width="2.71333333333333" customWidth="1"/>
    <col min="2" max="2" width="33.14" customWidth="1"/>
    <col min="3" max="3" width="20" style="78" customWidth="1"/>
    <col min="4" max="4" width="22.8533333333333" style="78" customWidth="1"/>
    <col min="5" max="5" width="14.7133333333333" style="78" customWidth="1"/>
    <col min="6" max="6" width="14.8533333333333" style="78" customWidth="1"/>
    <col min="8" max="8" width="43.7133333333333" customWidth="1"/>
    <col min="10" max="279" width="7" customWidth="1"/>
    <col min="280" max="280" width="10.7133333333333" customWidth="1"/>
  </cols>
  <sheetData>
    <row r="2" spans="2:6">
      <c r="B2" t="s">
        <v>346</v>
      </c>
      <c r="C2" s="79" t="s">
        <v>342</v>
      </c>
      <c r="D2" t="s">
        <v>336</v>
      </c>
      <c r="E2" t="s">
        <v>341</v>
      </c>
      <c r="F2" t="s">
        <v>337</v>
      </c>
    </row>
    <row r="3" s="78" customFormat="1" spans="2:280">
      <c r="B3" s="80" t="s">
        <v>43</v>
      </c>
      <c r="C3" s="81"/>
      <c r="D3" s="81"/>
      <c r="E3" s="81"/>
      <c r="F3" s="8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</row>
    <row r="4" spans="2:6">
      <c r="B4" s="82" t="s">
        <v>41</v>
      </c>
      <c r="C4" s="81">
        <v>103</v>
      </c>
      <c r="D4" s="81">
        <v>452</v>
      </c>
      <c r="E4" s="81">
        <v>9.69</v>
      </c>
      <c r="F4" s="81">
        <v>21.52</v>
      </c>
    </row>
    <row r="5" spans="2:6">
      <c r="B5" s="82" t="s">
        <v>104</v>
      </c>
      <c r="C5" s="81">
        <v>1</v>
      </c>
      <c r="D5" s="81">
        <v>7</v>
      </c>
      <c r="E5" s="81">
        <v>0.25</v>
      </c>
      <c r="F5" s="81">
        <v>0.2</v>
      </c>
    </row>
    <row r="6" spans="2:6">
      <c r="B6" s="82" t="s">
        <v>318</v>
      </c>
      <c r="C6" s="81">
        <v>1</v>
      </c>
      <c r="D6" s="81">
        <v>0</v>
      </c>
      <c r="E6" s="81">
        <v>0</v>
      </c>
      <c r="F6" s="81">
        <v>0</v>
      </c>
    </row>
    <row r="7" spans="2:6">
      <c r="B7" s="80" t="s">
        <v>59</v>
      </c>
      <c r="C7" s="81"/>
      <c r="D7" s="81"/>
      <c r="E7" s="81"/>
      <c r="F7" s="81"/>
    </row>
    <row r="8" spans="2:6">
      <c r="B8" s="82" t="s">
        <v>323</v>
      </c>
      <c r="C8" s="81">
        <v>3</v>
      </c>
      <c r="D8" s="81">
        <v>3</v>
      </c>
      <c r="E8" s="81">
        <v>0</v>
      </c>
      <c r="F8" s="81">
        <v>0</v>
      </c>
    </row>
    <row r="9" spans="2:6">
      <c r="B9" s="82" t="s">
        <v>41</v>
      </c>
      <c r="C9" s="81">
        <v>93</v>
      </c>
      <c r="D9" s="81">
        <v>348</v>
      </c>
      <c r="E9" s="81">
        <v>9.34</v>
      </c>
      <c r="F9" s="81">
        <v>20.83</v>
      </c>
    </row>
    <row r="10" spans="2:6">
      <c r="B10" s="82" t="s">
        <v>104</v>
      </c>
      <c r="C10" s="81">
        <v>1</v>
      </c>
      <c r="D10" s="81">
        <v>2</v>
      </c>
      <c r="E10" s="81">
        <v>0</v>
      </c>
      <c r="F10" s="81">
        <v>0</v>
      </c>
    </row>
    <row r="11" spans="2:6">
      <c r="B11" s="83" t="s">
        <v>344</v>
      </c>
      <c r="C11" s="84">
        <v>202</v>
      </c>
      <c r="D11" s="84">
        <v>812</v>
      </c>
      <c r="E11" s="84">
        <v>19.28</v>
      </c>
      <c r="F11" s="84">
        <v>42.55</v>
      </c>
    </row>
    <row r="12" spans="3:6">
      <c r="C12"/>
      <c r="D12"/>
      <c r="E12"/>
      <c r="F12"/>
    </row>
    <row r="13" spans="3:6">
      <c r="C13"/>
      <c r="D13"/>
      <c r="E13"/>
      <c r="F13"/>
    </row>
    <row r="14" spans="3:6">
      <c r="C14"/>
      <c r="D14"/>
      <c r="E14"/>
      <c r="F14"/>
    </row>
    <row r="15" spans="3:6">
      <c r="C15"/>
      <c r="D15"/>
      <c r="E15"/>
      <c r="F15"/>
    </row>
    <row r="16" spans="3:6">
      <c r="C16"/>
      <c r="D16"/>
      <c r="E16"/>
      <c r="F16"/>
    </row>
    <row r="17" spans="3:6">
      <c r="C17"/>
      <c r="D17"/>
      <c r="E17"/>
      <c r="F17"/>
    </row>
    <row r="18" spans="3:6">
      <c r="C18"/>
      <c r="D18"/>
      <c r="E18"/>
      <c r="F18"/>
    </row>
    <row r="19" spans="3:6">
      <c r="C19"/>
      <c r="D19"/>
      <c r="E19"/>
      <c r="F19"/>
    </row>
    <row r="20" spans="3:6">
      <c r="C20"/>
      <c r="D20"/>
      <c r="E20"/>
      <c r="F20"/>
    </row>
    <row r="21" spans="3:6">
      <c r="C21"/>
      <c r="D21"/>
      <c r="E21"/>
      <c r="F21"/>
    </row>
    <row r="22" ht="16.5" spans="3:6">
      <c r="C22"/>
      <c r="D22"/>
      <c r="E22"/>
      <c r="F22"/>
    </row>
    <row r="23" ht="16.5" spans="2:8">
      <c r="B23" s="85" t="s">
        <v>43</v>
      </c>
      <c r="C23" s="86"/>
      <c r="D23" s="87"/>
      <c r="E23" s="111" t="s">
        <v>347</v>
      </c>
      <c r="F23" s="112"/>
      <c r="G23" s="104"/>
      <c r="H23" s="113" t="s">
        <v>348</v>
      </c>
    </row>
    <row r="24" spans="2:8">
      <c r="B24" s="88" t="s">
        <v>349</v>
      </c>
      <c r="C24" s="89" t="s">
        <v>350</v>
      </c>
      <c r="D24" s="90" t="s">
        <v>351</v>
      </c>
      <c r="E24" s="114" t="s">
        <v>350</v>
      </c>
      <c r="F24" s="115" t="s">
        <v>351</v>
      </c>
      <c r="G24" s="104"/>
      <c r="H24" s="116" t="s">
        <v>352</v>
      </c>
    </row>
    <row r="25" ht="16.5" spans="2:8">
      <c r="B25" s="91" t="s">
        <v>18</v>
      </c>
      <c r="C25" s="92"/>
      <c r="D25" s="93"/>
      <c r="E25" s="117">
        <f>C25/3</f>
        <v>0</v>
      </c>
      <c r="F25" s="118"/>
      <c r="G25" s="104"/>
      <c r="H25" s="119" t="s">
        <v>353</v>
      </c>
    </row>
    <row r="26" ht="16.5" spans="2:8">
      <c r="B26" s="91" t="s">
        <v>354</v>
      </c>
      <c r="C26" s="92"/>
      <c r="D26" s="94"/>
      <c r="E26" s="117">
        <f>C26/2.5</f>
        <v>0</v>
      </c>
      <c r="F26" s="120">
        <f>D26/2</f>
        <v>0</v>
      </c>
      <c r="G26" s="104"/>
      <c r="H26" s="119" t="s">
        <v>355</v>
      </c>
    </row>
    <row r="27" ht="16.5" spans="2:8">
      <c r="B27" s="91" t="s">
        <v>356</v>
      </c>
      <c r="C27" s="92">
        <f>SUM(D4:D6)</f>
        <v>459</v>
      </c>
      <c r="D27" s="93"/>
      <c r="E27" s="117">
        <f>C27/(2.2*23)</f>
        <v>9.07114624505929</v>
      </c>
      <c r="F27" s="118"/>
      <c r="G27" s="104"/>
      <c r="H27" s="121" t="s">
        <v>357</v>
      </c>
    </row>
    <row r="28" ht="16.5" spans="2:8">
      <c r="B28" s="95" t="s">
        <v>358</v>
      </c>
      <c r="C28" s="96"/>
      <c r="D28" s="97">
        <f>C6</f>
        <v>1</v>
      </c>
      <c r="E28" s="122"/>
      <c r="F28" s="123">
        <f>D28/(0.5*24)</f>
        <v>0.0833333333333333</v>
      </c>
      <c r="G28" s="104"/>
      <c r="H28" s="124" t="s">
        <v>359</v>
      </c>
    </row>
    <row r="29" ht="16.5" spans="2:8">
      <c r="B29" s="98" t="s">
        <v>360</v>
      </c>
      <c r="C29" s="99">
        <f>SUM(E25:E28)</f>
        <v>9.07114624505929</v>
      </c>
      <c r="D29" s="100">
        <f>SUM(F25:F28)</f>
        <v>0.0833333333333333</v>
      </c>
      <c r="E29" s="125"/>
      <c r="F29" s="126"/>
      <c r="G29" s="104"/>
      <c r="H29" s="103"/>
    </row>
    <row r="30" ht="16.5" hidden="1" spans="2:8">
      <c r="B30" s="98" t="s">
        <v>361</v>
      </c>
      <c r="C30" s="101">
        <f>C29/12</f>
        <v>0.755928853754941</v>
      </c>
      <c r="D30" s="102">
        <f>D29/2</f>
        <v>0.0416666666666667</v>
      </c>
      <c r="E30" s="127"/>
      <c r="F30" s="104"/>
      <c r="G30" s="104"/>
      <c r="H30" s="103"/>
    </row>
    <row r="31" ht="16.5" spans="2:8">
      <c r="B31" s="103"/>
      <c r="C31" s="104"/>
      <c r="D31" s="104"/>
      <c r="E31" s="128"/>
      <c r="F31" s="104"/>
      <c r="G31" s="104"/>
      <c r="H31" s="103"/>
    </row>
    <row r="32" ht="16.5" spans="2:8">
      <c r="B32" s="85" t="s">
        <v>59</v>
      </c>
      <c r="C32" s="86"/>
      <c r="D32" s="87"/>
      <c r="E32" s="111" t="s">
        <v>347</v>
      </c>
      <c r="F32" s="112"/>
      <c r="G32" s="104"/>
      <c r="H32" s="113" t="s">
        <v>362</v>
      </c>
    </row>
    <row r="33" spans="2:8">
      <c r="B33" s="88" t="s">
        <v>349</v>
      </c>
      <c r="C33" s="89" t="s">
        <v>350</v>
      </c>
      <c r="D33" s="90" t="s">
        <v>351</v>
      </c>
      <c r="E33" s="114" t="s">
        <v>350</v>
      </c>
      <c r="F33" s="115" t="s">
        <v>351</v>
      </c>
      <c r="G33" s="104"/>
      <c r="H33" s="116" t="s">
        <v>363</v>
      </c>
    </row>
    <row r="34" ht="16.5" spans="2:8">
      <c r="B34" s="91" t="s">
        <v>18</v>
      </c>
      <c r="C34" s="105"/>
      <c r="D34" s="93"/>
      <c r="E34" s="117">
        <f>C34/3</f>
        <v>0</v>
      </c>
      <c r="F34" s="118"/>
      <c r="G34" s="104"/>
      <c r="H34" s="119" t="s">
        <v>364</v>
      </c>
    </row>
    <row r="35" ht="16.5" spans="2:8">
      <c r="B35" s="91" t="s">
        <v>354</v>
      </c>
      <c r="C35" s="92"/>
      <c r="D35" s="93"/>
      <c r="E35" s="117"/>
      <c r="F35" s="120">
        <f>D35/2</f>
        <v>0</v>
      </c>
      <c r="G35" s="104"/>
      <c r="H35" s="119" t="s">
        <v>355</v>
      </c>
    </row>
    <row r="36" ht="16.5" spans="2:8">
      <c r="B36" s="91" t="s">
        <v>356</v>
      </c>
      <c r="C36" s="92">
        <f>SUM(D8:D10)</f>
        <v>353</v>
      </c>
      <c r="D36" s="93"/>
      <c r="E36" s="117">
        <f>C36/(2.2*23)</f>
        <v>6.97628458498024</v>
      </c>
      <c r="F36" s="118"/>
      <c r="G36" s="104"/>
      <c r="H36" s="119" t="s">
        <v>357</v>
      </c>
    </row>
    <row r="37" ht="16.5" spans="2:8">
      <c r="B37" s="95" t="s">
        <v>358</v>
      </c>
      <c r="C37" s="96"/>
      <c r="D37" s="97">
        <f>C8</f>
        <v>3</v>
      </c>
      <c r="E37" s="122"/>
      <c r="F37" s="123">
        <f>D37/(0.5*22)</f>
        <v>0.272727272727273</v>
      </c>
      <c r="G37" s="104"/>
      <c r="H37" s="124" t="s">
        <v>359</v>
      </c>
    </row>
    <row r="38" ht="16.5" spans="2:8">
      <c r="B38" s="106" t="s">
        <v>360</v>
      </c>
      <c r="C38" s="107">
        <f>SUM(E34:E37)</f>
        <v>6.97628458498024</v>
      </c>
      <c r="D38" s="108">
        <f>SUM(F34:F37)</f>
        <v>0.272727272727273</v>
      </c>
      <c r="E38" s="129"/>
      <c r="F38" s="129"/>
      <c r="G38" s="104"/>
      <c r="H38" s="103"/>
    </row>
    <row r="39" ht="16.5" hidden="1" spans="2:8">
      <c r="B39" s="106" t="s">
        <v>361</v>
      </c>
      <c r="C39" s="109">
        <f>C38/11</f>
        <v>0.634207689543658</v>
      </c>
      <c r="D39" s="110">
        <f>D38/2</f>
        <v>0.136363636363636</v>
      </c>
      <c r="E39" s="129"/>
      <c r="F39" s="129"/>
      <c r="G39" s="104"/>
      <c r="H39" s="103"/>
    </row>
    <row r="41" ht="16.5" spans="2:4">
      <c r="B41" s="98" t="s">
        <v>365</v>
      </c>
      <c r="C41" s="101">
        <f>SUM(C29,C38)/22</f>
        <v>0.729428674092706</v>
      </c>
      <c r="D41" s="101">
        <f>SUM(D29,D38)/4</f>
        <v>0.0890151515151515</v>
      </c>
    </row>
  </sheetData>
  <mergeCells count="4">
    <mergeCell ref="B23:D23"/>
    <mergeCell ref="E23:F23"/>
    <mergeCell ref="B32:D32"/>
    <mergeCell ref="E32:F32"/>
  </mergeCells>
  <pageMargins left="0.511811024" right="0.511811024" top="0.787401575" bottom="0.787401575" header="0.31496062" footer="0.31496062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M1" sqref="M1:P8"/>
    </sheetView>
  </sheetViews>
  <sheetFormatPr defaultColWidth="9" defaultRowHeight="15.75"/>
  <cols>
    <col min="1" max="1" width="14.7133333333333" customWidth="1"/>
    <col min="5" max="5" width="14.7133333333333" customWidth="1"/>
    <col min="9" max="9" width="16" customWidth="1"/>
    <col min="13" max="13" width="14.7133333333333" customWidth="1"/>
  </cols>
  <sheetData>
    <row r="1" ht="31.5" customHeight="1" spans="1:16">
      <c r="A1" s="63" t="s">
        <v>366</v>
      </c>
      <c r="B1" s="63"/>
      <c r="C1" s="63" t="s">
        <v>367</v>
      </c>
      <c r="D1" s="64" t="s">
        <v>368</v>
      </c>
      <c r="E1" s="63" t="s">
        <v>369</v>
      </c>
      <c r="F1" s="63"/>
      <c r="G1" s="63" t="s">
        <v>367</v>
      </c>
      <c r="H1" s="64" t="s">
        <v>368</v>
      </c>
      <c r="I1" s="63" t="s">
        <v>370</v>
      </c>
      <c r="J1" s="63"/>
      <c r="K1" s="63" t="s">
        <v>367</v>
      </c>
      <c r="L1" s="64" t="s">
        <v>368</v>
      </c>
      <c r="M1" s="63" t="s">
        <v>371</v>
      </c>
      <c r="N1" s="63"/>
      <c r="O1" s="63" t="s">
        <v>367</v>
      </c>
      <c r="P1" s="64" t="s">
        <v>368</v>
      </c>
    </row>
    <row r="2" spans="1:16">
      <c r="A2" s="65" t="s">
        <v>372</v>
      </c>
      <c r="B2" s="65" t="s">
        <v>356</v>
      </c>
      <c r="C2" s="65"/>
      <c r="D2" s="66"/>
      <c r="E2" s="65" t="s">
        <v>372</v>
      </c>
      <c r="F2" s="65" t="s">
        <v>356</v>
      </c>
      <c r="G2" s="65"/>
      <c r="H2" s="66"/>
      <c r="I2" s="65" t="s">
        <v>372</v>
      </c>
      <c r="J2" s="65" t="s">
        <v>356</v>
      </c>
      <c r="K2" s="65"/>
      <c r="L2" s="66"/>
      <c r="M2" s="65" t="s">
        <v>372</v>
      </c>
      <c r="N2" s="65" t="s">
        <v>356</v>
      </c>
      <c r="O2" s="65"/>
      <c r="P2" s="66"/>
    </row>
    <row r="3" spans="1:16">
      <c r="A3" s="67" t="s">
        <v>373</v>
      </c>
      <c r="B3" s="67">
        <v>8</v>
      </c>
      <c r="C3" s="67">
        <v>0</v>
      </c>
      <c r="D3" s="68">
        <f>B3-C3</f>
        <v>8</v>
      </c>
      <c r="E3" s="67" t="s">
        <v>61</v>
      </c>
      <c r="F3" s="67">
        <v>12</v>
      </c>
      <c r="G3" s="67">
        <v>17</v>
      </c>
      <c r="H3" s="68">
        <f>F3-G3</f>
        <v>-5</v>
      </c>
      <c r="I3" s="74" t="s">
        <v>49</v>
      </c>
      <c r="J3" s="67">
        <v>4</v>
      </c>
      <c r="K3" s="67">
        <v>2</v>
      </c>
      <c r="L3" s="68">
        <f>J3-K3</f>
        <v>2</v>
      </c>
      <c r="M3" s="77" t="s">
        <v>374</v>
      </c>
      <c r="N3" s="67">
        <v>14</v>
      </c>
      <c r="O3" s="67">
        <v>8</v>
      </c>
      <c r="P3" s="68">
        <f>N3-O3</f>
        <v>6</v>
      </c>
    </row>
    <row r="4" spans="1:16">
      <c r="A4" s="67" t="s">
        <v>375</v>
      </c>
      <c r="B4" s="67">
        <v>5</v>
      </c>
      <c r="C4" s="67">
        <v>0</v>
      </c>
      <c r="D4" s="68">
        <f t="shared" ref="D4:D8" si="0">B4-C4</f>
        <v>5</v>
      </c>
      <c r="E4" s="67" t="s">
        <v>376</v>
      </c>
      <c r="F4" s="67">
        <v>19</v>
      </c>
      <c r="G4" s="67">
        <v>0</v>
      </c>
      <c r="H4" s="68">
        <f t="shared" ref="H4:H8" si="1">F4-G4</f>
        <v>19</v>
      </c>
      <c r="I4" s="75" t="s">
        <v>377</v>
      </c>
      <c r="J4" s="67">
        <v>10</v>
      </c>
      <c r="K4" s="67">
        <v>0</v>
      </c>
      <c r="L4" s="68">
        <f t="shared" ref="L4:L8" si="2">J4-K4</f>
        <v>10</v>
      </c>
      <c r="M4" s="77" t="s">
        <v>378</v>
      </c>
      <c r="N4" s="67">
        <v>13</v>
      </c>
      <c r="O4" s="67">
        <v>14</v>
      </c>
      <c r="P4" s="68">
        <f t="shared" ref="P4:P8" si="3">N4-O4</f>
        <v>-1</v>
      </c>
    </row>
    <row r="5" spans="1:16">
      <c r="A5" s="67" t="s">
        <v>379</v>
      </c>
      <c r="B5" s="67">
        <v>5</v>
      </c>
      <c r="C5" s="67">
        <v>0</v>
      </c>
      <c r="D5" s="68">
        <f t="shared" si="0"/>
        <v>5</v>
      </c>
      <c r="E5" s="67" t="s">
        <v>380</v>
      </c>
      <c r="F5" s="67">
        <v>6</v>
      </c>
      <c r="G5" s="67">
        <v>3</v>
      </c>
      <c r="H5" s="68">
        <f t="shared" si="1"/>
        <v>3</v>
      </c>
      <c r="I5" s="75" t="s">
        <v>381</v>
      </c>
      <c r="J5" s="67">
        <v>10</v>
      </c>
      <c r="K5" s="67">
        <v>11</v>
      </c>
      <c r="L5" s="68">
        <f t="shared" si="2"/>
        <v>-1</v>
      </c>
      <c r="M5" s="77" t="s">
        <v>382</v>
      </c>
      <c r="N5" s="67">
        <v>14</v>
      </c>
      <c r="O5" s="67">
        <v>0</v>
      </c>
      <c r="P5" s="68">
        <f t="shared" si="3"/>
        <v>14</v>
      </c>
    </row>
    <row r="6" spans="1:16">
      <c r="A6" s="67" t="s">
        <v>75</v>
      </c>
      <c r="B6" s="67">
        <v>5</v>
      </c>
      <c r="C6" s="67">
        <v>0</v>
      </c>
      <c r="D6" s="68">
        <f t="shared" si="0"/>
        <v>5</v>
      </c>
      <c r="E6" s="67" t="s">
        <v>91</v>
      </c>
      <c r="F6" s="67">
        <v>8</v>
      </c>
      <c r="G6" s="67">
        <v>3</v>
      </c>
      <c r="H6" s="68">
        <f t="shared" si="1"/>
        <v>5</v>
      </c>
      <c r="I6" s="75" t="s">
        <v>153</v>
      </c>
      <c r="J6" s="67">
        <v>6</v>
      </c>
      <c r="K6" s="67">
        <v>7</v>
      </c>
      <c r="L6" s="68">
        <f t="shared" si="2"/>
        <v>-1</v>
      </c>
      <c r="M6" s="67" t="s">
        <v>383</v>
      </c>
      <c r="N6" s="67" t="s">
        <v>384</v>
      </c>
      <c r="O6" s="67">
        <v>0</v>
      </c>
      <c r="P6" s="68" t="e">
        <f t="shared" si="3"/>
        <v>#VALUE!</v>
      </c>
    </row>
    <row r="7" spans="1:16">
      <c r="A7" s="67" t="s">
        <v>95</v>
      </c>
      <c r="B7" s="67">
        <v>5</v>
      </c>
      <c r="C7" s="67">
        <v>8</v>
      </c>
      <c r="D7" s="68">
        <f t="shared" si="0"/>
        <v>-3</v>
      </c>
      <c r="E7" s="67" t="s">
        <v>385</v>
      </c>
      <c r="F7" s="67">
        <v>25</v>
      </c>
      <c r="G7" s="67">
        <v>16</v>
      </c>
      <c r="H7" s="68">
        <f t="shared" si="1"/>
        <v>9</v>
      </c>
      <c r="I7" s="75" t="s">
        <v>72</v>
      </c>
      <c r="J7" s="67">
        <v>7</v>
      </c>
      <c r="K7" s="67">
        <v>9</v>
      </c>
      <c r="L7" s="68">
        <f t="shared" si="2"/>
        <v>-2</v>
      </c>
      <c r="M7" s="67" t="s">
        <v>386</v>
      </c>
      <c r="N7" s="67" t="s">
        <v>384</v>
      </c>
      <c r="O7" s="67">
        <v>0</v>
      </c>
      <c r="P7" s="68" t="e">
        <f t="shared" si="3"/>
        <v>#VALUE!</v>
      </c>
    </row>
    <row r="8" spans="1:16">
      <c r="A8" s="69" t="s">
        <v>387</v>
      </c>
      <c r="B8" s="65">
        <f>SUM(B3:B7)</f>
        <v>28</v>
      </c>
      <c r="C8" s="65">
        <f>SUM(C3:C7)</f>
        <v>8</v>
      </c>
      <c r="D8" s="68">
        <f t="shared" si="0"/>
        <v>20</v>
      </c>
      <c r="E8" s="69" t="s">
        <v>387</v>
      </c>
      <c r="F8" s="65">
        <f>SUM(F3:F7)</f>
        <v>70</v>
      </c>
      <c r="G8" s="65">
        <f>SUM(G3:G7)</f>
        <v>39</v>
      </c>
      <c r="H8" s="68">
        <f t="shared" si="1"/>
        <v>31</v>
      </c>
      <c r="I8" s="76" t="s">
        <v>387</v>
      </c>
      <c r="J8" s="65">
        <f>SUM(J3:J7)</f>
        <v>37</v>
      </c>
      <c r="K8" s="65">
        <f>SUM(K3:K7)</f>
        <v>29</v>
      </c>
      <c r="L8" s="68">
        <f t="shared" si="2"/>
        <v>8</v>
      </c>
      <c r="M8" s="76" t="s">
        <v>387</v>
      </c>
      <c r="N8" s="65">
        <f>SUM(N3:N5)</f>
        <v>41</v>
      </c>
      <c r="O8" s="65">
        <f>SUM(O3:O7)</f>
        <v>22</v>
      </c>
      <c r="P8" s="68">
        <f t="shared" si="3"/>
        <v>19</v>
      </c>
    </row>
    <row r="10" spans="1:4">
      <c r="A10" s="70" t="s">
        <v>388</v>
      </c>
      <c r="B10" s="70">
        <f>SUM(B8,F8,J8,N8)</f>
        <v>176</v>
      </c>
      <c r="C10" s="70"/>
      <c r="D10" s="70"/>
    </row>
    <row r="11" spans="1:2">
      <c r="A11" t="s">
        <v>368</v>
      </c>
      <c r="B11">
        <f>D8+H8+L8+P8</f>
        <v>78</v>
      </c>
    </row>
    <row r="15" spans="1:1">
      <c r="A15" s="71"/>
    </row>
    <row r="16" spans="1:1">
      <c r="A16" s="72"/>
    </row>
    <row r="17" spans="1:1">
      <c r="A17" s="72"/>
    </row>
    <row r="18" spans="1:1">
      <c r="A18" s="72"/>
    </row>
    <row r="19" spans="1:1">
      <c r="A19" s="72"/>
    </row>
    <row r="20" spans="1:1">
      <c r="A20" s="72"/>
    </row>
    <row r="21" spans="1:1">
      <c r="A21" s="73"/>
    </row>
    <row r="22" spans="1:1">
      <c r="A22" s="73"/>
    </row>
    <row r="23" spans="1:1">
      <c r="A23" s="73"/>
    </row>
  </sheetData>
  <mergeCells count="4">
    <mergeCell ref="A1:B1"/>
    <mergeCell ref="E1:F1"/>
    <mergeCell ref="I1:J1"/>
    <mergeCell ref="M1:N1"/>
  </mergeCells>
  <pageMargins left="0.511811024" right="0.511811024" top="0.787401575" bottom="0.787401575" header="0.31496062" footer="0.3149606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workbookViewId="0">
      <selection activeCell="A1" sqref="A1:F92"/>
    </sheetView>
  </sheetViews>
  <sheetFormatPr defaultColWidth="9" defaultRowHeight="15.75" outlineLevelCol="5"/>
  <cols>
    <col min="3" max="3" width="42.7133333333333" customWidth="1"/>
    <col min="4" max="4" width="23.7133333333333" customWidth="1"/>
    <col min="5" max="5" width="10.2866666666667" customWidth="1"/>
    <col min="6" max="6" width="11.2866666666667" customWidth="1"/>
  </cols>
  <sheetData>
    <row r="1" spans="1:6">
      <c r="A1" s="60">
        <v>327475</v>
      </c>
      <c r="B1" s="60" t="e">
        <v>#N/A</v>
      </c>
      <c r="C1" s="60" t="s">
        <v>147</v>
      </c>
      <c r="D1" s="60" t="s">
        <v>148</v>
      </c>
      <c r="E1" s="62" t="s">
        <v>389</v>
      </c>
      <c r="F1" s="62" t="s">
        <v>390</v>
      </c>
    </row>
    <row r="2" spans="1:6">
      <c r="A2" s="60">
        <v>327552</v>
      </c>
      <c r="B2" s="60" t="e">
        <v>#N/A</v>
      </c>
      <c r="C2" s="60" t="s">
        <v>229</v>
      </c>
      <c r="D2" s="60" t="s">
        <v>148</v>
      </c>
      <c r="E2" s="62" t="s">
        <v>391</v>
      </c>
      <c r="F2" s="62" t="s">
        <v>392</v>
      </c>
    </row>
    <row r="3" spans="1:6">
      <c r="A3" s="60">
        <v>328257</v>
      </c>
      <c r="B3" s="60" t="e">
        <v>#N/A</v>
      </c>
      <c r="C3" s="60" t="s">
        <v>243</v>
      </c>
      <c r="D3" s="60" t="s">
        <v>148</v>
      </c>
      <c r="E3" s="62" t="s">
        <v>393</v>
      </c>
      <c r="F3" s="62" t="s">
        <v>394</v>
      </c>
    </row>
    <row r="4" spans="1:6">
      <c r="A4" s="60">
        <v>326349</v>
      </c>
      <c r="B4" s="60" t="e">
        <v>#N/A</v>
      </c>
      <c r="C4" s="60" t="s">
        <v>245</v>
      </c>
      <c r="D4" s="60" t="s">
        <v>148</v>
      </c>
      <c r="E4" s="62" t="s">
        <v>395</v>
      </c>
      <c r="F4" s="62" t="s">
        <v>396</v>
      </c>
    </row>
    <row r="5" spans="1:6">
      <c r="A5" s="60">
        <v>328414</v>
      </c>
      <c r="B5" s="60" t="e">
        <v>#N/A</v>
      </c>
      <c r="C5" s="60" t="s">
        <v>202</v>
      </c>
      <c r="D5" s="60" t="s">
        <v>148</v>
      </c>
      <c r="E5" s="62" t="s">
        <v>397</v>
      </c>
      <c r="F5" s="62" t="s">
        <v>398</v>
      </c>
    </row>
    <row r="6" spans="1:6">
      <c r="A6" s="60">
        <v>328418</v>
      </c>
      <c r="B6" s="60" t="e">
        <v>#N/A</v>
      </c>
      <c r="C6" s="60" t="s">
        <v>203</v>
      </c>
      <c r="D6" s="60" t="s">
        <v>148</v>
      </c>
      <c r="E6" s="62" t="s">
        <v>399</v>
      </c>
      <c r="F6" s="62" t="s">
        <v>400</v>
      </c>
    </row>
    <row r="7" spans="1:6">
      <c r="A7" s="60">
        <v>328419</v>
      </c>
      <c r="B7" s="60" t="e">
        <v>#N/A</v>
      </c>
      <c r="C7" s="60" t="s">
        <v>204</v>
      </c>
      <c r="D7" s="60" t="s">
        <v>148</v>
      </c>
      <c r="E7" s="62" t="s">
        <v>401</v>
      </c>
      <c r="F7" s="62" t="s">
        <v>402</v>
      </c>
    </row>
    <row r="8" spans="1:6">
      <c r="A8" s="60">
        <v>320004</v>
      </c>
      <c r="B8" s="60" t="e">
        <v>#N/A</v>
      </c>
      <c r="C8" s="60" t="s">
        <v>403</v>
      </c>
      <c r="D8" s="60" t="s">
        <v>148</v>
      </c>
      <c r="E8" s="62" t="s">
        <v>404</v>
      </c>
      <c r="F8" s="62" t="s">
        <v>405</v>
      </c>
    </row>
    <row r="9" spans="1:6">
      <c r="A9" s="60">
        <v>326854</v>
      </c>
      <c r="B9" s="60" t="e">
        <v>#N/A</v>
      </c>
      <c r="C9" s="60" t="s">
        <v>406</v>
      </c>
      <c r="D9" s="60" t="s">
        <v>148</v>
      </c>
      <c r="E9" s="62" t="s">
        <v>407</v>
      </c>
      <c r="F9" s="62" t="s">
        <v>408</v>
      </c>
    </row>
    <row r="10" spans="1:6">
      <c r="A10" s="60">
        <v>328049</v>
      </c>
      <c r="B10" s="60" t="e">
        <v>#N/A</v>
      </c>
      <c r="C10" s="60" t="s">
        <v>158</v>
      </c>
      <c r="D10" s="60" t="s">
        <v>159</v>
      </c>
      <c r="E10" s="62" t="s">
        <v>409</v>
      </c>
      <c r="F10" s="62" t="s">
        <v>410</v>
      </c>
    </row>
    <row r="11" spans="1:6">
      <c r="A11" s="60">
        <v>326825</v>
      </c>
      <c r="B11" s="60" t="e">
        <v>#N/A</v>
      </c>
      <c r="C11" s="60" t="s">
        <v>275</v>
      </c>
      <c r="D11" s="60" t="s">
        <v>159</v>
      </c>
      <c r="E11" s="62" t="s">
        <v>411</v>
      </c>
      <c r="F11" s="62" t="s">
        <v>412</v>
      </c>
    </row>
    <row r="12" spans="1:6">
      <c r="A12" s="60">
        <v>327256</v>
      </c>
      <c r="B12" s="60" t="e">
        <v>#N/A</v>
      </c>
      <c r="C12" s="60" t="s">
        <v>277</v>
      </c>
      <c r="D12" s="60" t="s">
        <v>159</v>
      </c>
      <c r="E12" s="62" t="s">
        <v>413</v>
      </c>
      <c r="F12" s="62" t="s">
        <v>414</v>
      </c>
    </row>
    <row r="13" spans="1:6">
      <c r="A13" s="60">
        <v>326447</v>
      </c>
      <c r="B13" s="60" t="e">
        <v>#N/A</v>
      </c>
      <c r="C13" s="60" t="s">
        <v>248</v>
      </c>
      <c r="D13" s="60" t="s">
        <v>159</v>
      </c>
      <c r="E13" s="62" t="s">
        <v>415</v>
      </c>
      <c r="F13" s="62" t="s">
        <v>416</v>
      </c>
    </row>
    <row r="14" spans="1:6">
      <c r="A14" s="60">
        <v>327490</v>
      </c>
      <c r="B14" s="60" t="e">
        <v>#N/A</v>
      </c>
      <c r="C14" s="60" t="s">
        <v>311</v>
      </c>
      <c r="D14" s="60" t="s">
        <v>159</v>
      </c>
      <c r="E14" s="62" t="s">
        <v>417</v>
      </c>
      <c r="F14" s="62" t="s">
        <v>418</v>
      </c>
    </row>
    <row r="15" spans="1:6">
      <c r="A15" s="61">
        <v>327119</v>
      </c>
      <c r="B15" s="60" t="e">
        <v>#N/A</v>
      </c>
      <c r="C15" s="60" t="s">
        <v>419</v>
      </c>
      <c r="D15" s="60" t="s">
        <v>159</v>
      </c>
      <c r="E15" s="62" t="s">
        <v>420</v>
      </c>
      <c r="F15" s="62" t="s">
        <v>421</v>
      </c>
    </row>
    <row r="16" spans="1:6">
      <c r="A16" s="60">
        <v>327054</v>
      </c>
      <c r="B16" s="60" t="e">
        <v>#N/A</v>
      </c>
      <c r="C16" s="60" t="s">
        <v>54</v>
      </c>
      <c r="D16" s="60" t="s">
        <v>55</v>
      </c>
      <c r="E16" s="62" t="s">
        <v>422</v>
      </c>
      <c r="F16" s="62" t="s">
        <v>423</v>
      </c>
    </row>
    <row r="17" spans="1:6">
      <c r="A17" s="60">
        <v>327435</v>
      </c>
      <c r="B17" s="60" t="e">
        <v>#N/A</v>
      </c>
      <c r="C17" s="60" t="s">
        <v>142</v>
      </c>
      <c r="D17" s="60" t="s">
        <v>55</v>
      </c>
      <c r="E17" s="62" t="s">
        <v>424</v>
      </c>
      <c r="F17" s="62" t="s">
        <v>425</v>
      </c>
    </row>
    <row r="18" spans="1:6">
      <c r="A18" s="60">
        <v>327334</v>
      </c>
      <c r="B18" s="60" t="e">
        <v>#N/A</v>
      </c>
      <c r="C18" s="60" t="s">
        <v>73</v>
      </c>
      <c r="D18" s="60" t="s">
        <v>74</v>
      </c>
      <c r="E18" s="62" t="s">
        <v>426</v>
      </c>
      <c r="F18" s="62" t="s">
        <v>427</v>
      </c>
    </row>
    <row r="19" spans="1:6">
      <c r="A19" s="60">
        <v>328250</v>
      </c>
      <c r="B19" s="60" t="e">
        <v>#N/A</v>
      </c>
      <c r="C19" s="60" t="s">
        <v>176</v>
      </c>
      <c r="D19" s="60" t="s">
        <v>74</v>
      </c>
      <c r="E19" s="62" t="s">
        <v>428</v>
      </c>
      <c r="F19" s="62" t="s">
        <v>429</v>
      </c>
    </row>
    <row r="20" spans="1:6">
      <c r="A20" s="60">
        <v>327378</v>
      </c>
      <c r="B20" s="60" t="e">
        <v>#N/A</v>
      </c>
      <c r="C20" s="60" t="s">
        <v>136</v>
      </c>
      <c r="D20" s="60" t="s">
        <v>74</v>
      </c>
      <c r="E20" s="62" t="s">
        <v>430</v>
      </c>
      <c r="F20" s="62" t="s">
        <v>431</v>
      </c>
    </row>
    <row r="21" spans="1:6">
      <c r="A21" s="60">
        <v>327389</v>
      </c>
      <c r="B21" s="60" t="e">
        <v>#N/A</v>
      </c>
      <c r="C21" s="60" t="s">
        <v>137</v>
      </c>
      <c r="D21" s="60" t="s">
        <v>74</v>
      </c>
      <c r="E21" s="62" t="s">
        <v>432</v>
      </c>
      <c r="F21" s="62" t="s">
        <v>433</v>
      </c>
    </row>
    <row r="22" spans="1:6">
      <c r="A22" s="60">
        <v>328151</v>
      </c>
      <c r="B22" s="60" t="e">
        <v>#N/A</v>
      </c>
      <c r="C22" s="60" t="s">
        <v>238</v>
      </c>
      <c r="D22" s="60" t="s">
        <v>74</v>
      </c>
      <c r="E22" s="62" t="s">
        <v>434</v>
      </c>
      <c r="F22" s="62" t="s">
        <v>435</v>
      </c>
    </row>
    <row r="23" spans="1:6">
      <c r="A23" s="60">
        <v>327881</v>
      </c>
      <c r="B23" s="60" t="e">
        <v>#N/A</v>
      </c>
      <c r="C23" s="60" t="s">
        <v>220</v>
      </c>
      <c r="D23" s="60" t="s">
        <v>74</v>
      </c>
      <c r="E23" s="62" t="s">
        <v>436</v>
      </c>
      <c r="F23" s="62" t="s">
        <v>437</v>
      </c>
    </row>
    <row r="24" spans="1:6">
      <c r="A24" s="60">
        <v>327207</v>
      </c>
      <c r="B24" s="60" t="e">
        <v>#N/A</v>
      </c>
      <c r="C24" s="60" t="s">
        <v>325</v>
      </c>
      <c r="D24" s="60" t="s">
        <v>74</v>
      </c>
      <c r="E24" s="62" t="s">
        <v>438</v>
      </c>
      <c r="F24" s="62" t="s">
        <v>439</v>
      </c>
    </row>
    <row r="25" spans="1:6">
      <c r="A25" s="60">
        <v>328233</v>
      </c>
      <c r="B25" s="60" t="e">
        <v>#N/A</v>
      </c>
      <c r="C25" s="60" t="s">
        <v>171</v>
      </c>
      <c r="D25" s="60" t="s">
        <v>172</v>
      </c>
      <c r="E25" s="62" t="s">
        <v>440</v>
      </c>
      <c r="F25" s="62" t="s">
        <v>441</v>
      </c>
    </row>
    <row r="26" spans="1:6">
      <c r="A26" s="60">
        <v>327576</v>
      </c>
      <c r="B26" s="60" t="e">
        <v>#N/A</v>
      </c>
      <c r="C26" s="60" t="s">
        <v>92</v>
      </c>
      <c r="D26" s="60" t="s">
        <v>93</v>
      </c>
      <c r="E26" s="62" t="s">
        <v>442</v>
      </c>
      <c r="F26" s="62" t="s">
        <v>443</v>
      </c>
    </row>
    <row r="27" spans="1:6">
      <c r="A27" s="60">
        <v>328020</v>
      </c>
      <c r="B27" s="60" t="e">
        <v>#N/A</v>
      </c>
      <c r="C27" s="60" t="s">
        <v>155</v>
      </c>
      <c r="D27" s="60" t="s">
        <v>93</v>
      </c>
      <c r="E27" s="62" t="s">
        <v>444</v>
      </c>
      <c r="F27" s="62" t="s">
        <v>445</v>
      </c>
    </row>
    <row r="28" spans="1:6">
      <c r="A28" s="60">
        <v>327523</v>
      </c>
      <c r="B28" s="60" t="e">
        <v>#N/A</v>
      </c>
      <c r="C28" s="60" t="s">
        <v>227</v>
      </c>
      <c r="D28" s="60" t="s">
        <v>93</v>
      </c>
      <c r="E28" s="62" t="s">
        <v>446</v>
      </c>
      <c r="F28" s="62" t="s">
        <v>447</v>
      </c>
    </row>
    <row r="29" spans="1:6">
      <c r="A29" s="60">
        <v>327547</v>
      </c>
      <c r="B29" s="60" t="e">
        <v>#N/A</v>
      </c>
      <c r="C29" s="60" t="s">
        <v>81</v>
      </c>
      <c r="D29" s="60" t="s">
        <v>82</v>
      </c>
      <c r="E29" s="62" t="s">
        <v>448</v>
      </c>
      <c r="F29" s="62" t="s">
        <v>449</v>
      </c>
    </row>
    <row r="30" spans="1:6">
      <c r="A30" s="60">
        <v>327554</v>
      </c>
      <c r="B30" s="60" t="e">
        <v>#N/A</v>
      </c>
      <c r="C30" s="60" t="s">
        <v>87</v>
      </c>
      <c r="D30" s="60" t="s">
        <v>82</v>
      </c>
      <c r="E30" s="62" t="s">
        <v>450</v>
      </c>
      <c r="F30" s="62" t="s">
        <v>451</v>
      </c>
    </row>
    <row r="31" spans="1:6">
      <c r="A31" s="60">
        <v>327560</v>
      </c>
      <c r="B31" s="60" t="e">
        <v>#N/A</v>
      </c>
      <c r="C31" s="60" t="s">
        <v>88</v>
      </c>
      <c r="D31" s="60" t="s">
        <v>82</v>
      </c>
      <c r="E31" s="62" t="s">
        <v>452</v>
      </c>
      <c r="F31" s="62" t="s">
        <v>453</v>
      </c>
    </row>
    <row r="32" spans="1:6">
      <c r="A32" s="60">
        <v>327570</v>
      </c>
      <c r="B32" s="60" t="e">
        <v>#N/A</v>
      </c>
      <c r="C32" s="60" t="s">
        <v>89</v>
      </c>
      <c r="D32" s="60" t="s">
        <v>82</v>
      </c>
      <c r="E32" s="62" t="s">
        <v>454</v>
      </c>
      <c r="F32" s="62" t="s">
        <v>455</v>
      </c>
    </row>
    <row r="33" spans="1:6">
      <c r="A33" s="60">
        <v>328186</v>
      </c>
      <c r="B33" s="60" t="e">
        <v>#N/A</v>
      </c>
      <c r="C33" s="60" t="s">
        <v>167</v>
      </c>
      <c r="D33" s="60" t="s">
        <v>82</v>
      </c>
      <c r="E33" s="62" t="s">
        <v>456</v>
      </c>
      <c r="F33" s="62" t="s">
        <v>457</v>
      </c>
    </row>
    <row r="34" spans="1:6">
      <c r="A34" s="60">
        <v>327340</v>
      </c>
      <c r="B34" s="60" t="e">
        <v>#N/A</v>
      </c>
      <c r="C34" s="60" t="s">
        <v>280</v>
      </c>
      <c r="D34" s="60" t="s">
        <v>82</v>
      </c>
      <c r="E34" s="62" t="s">
        <v>458</v>
      </c>
      <c r="F34" s="62" t="s">
        <v>459</v>
      </c>
    </row>
    <row r="35" spans="1:6">
      <c r="A35" s="60">
        <v>327441</v>
      </c>
      <c r="B35" s="60" t="e">
        <v>#N/A</v>
      </c>
      <c r="C35" s="60" t="s">
        <v>143</v>
      </c>
      <c r="D35" s="60" t="s">
        <v>82</v>
      </c>
      <c r="E35" s="62" t="s">
        <v>460</v>
      </c>
      <c r="F35" s="62" t="s">
        <v>461</v>
      </c>
    </row>
    <row r="36" spans="1:6">
      <c r="A36" s="60">
        <v>328035</v>
      </c>
      <c r="B36" s="60" t="e">
        <v>#N/A</v>
      </c>
      <c r="C36" s="60" t="s">
        <v>232</v>
      </c>
      <c r="D36" s="60" t="s">
        <v>82</v>
      </c>
      <c r="E36" s="62" t="s">
        <v>462</v>
      </c>
      <c r="F36" s="62" t="s">
        <v>463</v>
      </c>
    </row>
    <row r="37" spans="1:6">
      <c r="A37" s="60">
        <v>327899</v>
      </c>
      <c r="B37" s="60" t="e">
        <v>#N/A</v>
      </c>
      <c r="C37" s="60" t="s">
        <v>187</v>
      </c>
      <c r="D37" s="60" t="s">
        <v>82</v>
      </c>
      <c r="E37" s="62" t="s">
        <v>464</v>
      </c>
      <c r="F37" s="62" t="s">
        <v>465</v>
      </c>
    </row>
    <row r="38" spans="1:6">
      <c r="A38" s="60">
        <v>328343</v>
      </c>
      <c r="B38" s="60" t="e">
        <v>#N/A</v>
      </c>
      <c r="C38" s="60" t="s">
        <v>197</v>
      </c>
      <c r="D38" s="60" t="s">
        <v>82</v>
      </c>
      <c r="E38" s="62" t="s">
        <v>466</v>
      </c>
      <c r="F38" s="62" t="s">
        <v>467</v>
      </c>
    </row>
    <row r="39" spans="1:6">
      <c r="A39" s="60">
        <v>328344</v>
      </c>
      <c r="B39" s="60" t="e">
        <v>#N/A</v>
      </c>
      <c r="C39" s="60" t="s">
        <v>198</v>
      </c>
      <c r="D39" s="60" t="s">
        <v>82</v>
      </c>
      <c r="E39" s="62" t="s">
        <v>468</v>
      </c>
      <c r="F39" s="62" t="s">
        <v>469</v>
      </c>
    </row>
    <row r="40" spans="1:6">
      <c r="A40" s="60">
        <v>328397</v>
      </c>
      <c r="B40" s="60" t="e">
        <v>#N/A</v>
      </c>
      <c r="C40" s="60" t="s">
        <v>200</v>
      </c>
      <c r="D40" s="60" t="s">
        <v>82</v>
      </c>
      <c r="E40" s="62" t="s">
        <v>470</v>
      </c>
      <c r="F40" s="62" t="s">
        <v>471</v>
      </c>
    </row>
    <row r="41" spans="1:6">
      <c r="A41" s="60">
        <v>327765</v>
      </c>
      <c r="B41" s="60" t="e">
        <v>#N/A</v>
      </c>
      <c r="C41" s="60" t="s">
        <v>219</v>
      </c>
      <c r="D41" s="60" t="s">
        <v>82</v>
      </c>
      <c r="E41" s="62" t="s">
        <v>472</v>
      </c>
      <c r="F41" s="62" t="s">
        <v>473</v>
      </c>
    </row>
    <row r="42" spans="1:6">
      <c r="A42" s="60">
        <v>327445</v>
      </c>
      <c r="B42" s="60" t="e">
        <v>#N/A</v>
      </c>
      <c r="C42" s="60" t="s">
        <v>99</v>
      </c>
      <c r="D42" s="60" t="s">
        <v>100</v>
      </c>
      <c r="E42" s="62" t="s">
        <v>474</v>
      </c>
      <c r="F42" s="62" t="s">
        <v>475</v>
      </c>
    </row>
    <row r="43" spans="1:6">
      <c r="A43" s="60">
        <v>327480</v>
      </c>
      <c r="B43" s="60" t="e">
        <v>#N/A</v>
      </c>
      <c r="C43" s="60" t="s">
        <v>130</v>
      </c>
      <c r="D43" s="60" t="s">
        <v>100</v>
      </c>
      <c r="E43" s="62" t="s">
        <v>476</v>
      </c>
      <c r="F43" s="62" t="s">
        <v>477</v>
      </c>
    </row>
    <row r="44" spans="1:6">
      <c r="A44" s="60">
        <v>327953</v>
      </c>
      <c r="B44" s="60" t="e">
        <v>#N/A</v>
      </c>
      <c r="C44" s="60" t="s">
        <v>224</v>
      </c>
      <c r="D44" s="60" t="s">
        <v>100</v>
      </c>
      <c r="E44" s="62" t="s">
        <v>478</v>
      </c>
      <c r="F44" s="62" t="s">
        <v>479</v>
      </c>
    </row>
    <row r="45" spans="1:6">
      <c r="A45" s="60">
        <v>327047</v>
      </c>
      <c r="B45" s="60" t="e">
        <v>#N/A</v>
      </c>
      <c r="C45" s="60" t="s">
        <v>50</v>
      </c>
      <c r="D45" s="60" t="s">
        <v>51</v>
      </c>
      <c r="E45" s="62" t="s">
        <v>480</v>
      </c>
      <c r="F45" s="62" t="s">
        <v>481</v>
      </c>
    </row>
    <row r="46" spans="1:6">
      <c r="A46" s="60">
        <v>327052</v>
      </c>
      <c r="B46" s="60" t="e">
        <v>#N/A</v>
      </c>
      <c r="C46" s="60" t="s">
        <v>53</v>
      </c>
      <c r="D46" s="60" t="s">
        <v>51</v>
      </c>
      <c r="E46" s="62" t="s">
        <v>482</v>
      </c>
      <c r="F46" s="62" t="s">
        <v>483</v>
      </c>
    </row>
    <row r="47" spans="1:6">
      <c r="A47" s="60">
        <v>327181</v>
      </c>
      <c r="B47" s="60" t="e">
        <v>#N/A</v>
      </c>
      <c r="C47" s="60" t="s">
        <v>56</v>
      </c>
      <c r="D47" s="60" t="s">
        <v>51</v>
      </c>
      <c r="E47" s="62" t="s">
        <v>484</v>
      </c>
      <c r="F47" s="62" t="s">
        <v>485</v>
      </c>
    </row>
    <row r="48" spans="1:6">
      <c r="A48" s="60">
        <v>327267</v>
      </c>
      <c r="B48" s="60" t="e">
        <v>#N/A</v>
      </c>
      <c r="C48" s="60" t="s">
        <v>69</v>
      </c>
      <c r="D48" s="60" t="s">
        <v>51</v>
      </c>
      <c r="E48" s="62" t="s">
        <v>486</v>
      </c>
      <c r="F48" s="62" t="s">
        <v>487</v>
      </c>
    </row>
    <row r="49" spans="1:6">
      <c r="A49" s="60">
        <v>328229</v>
      </c>
      <c r="B49" s="60" t="e">
        <v>#N/A</v>
      </c>
      <c r="C49" s="60" t="s">
        <v>170</v>
      </c>
      <c r="D49" s="60" t="s">
        <v>51</v>
      </c>
      <c r="E49" s="62" t="s">
        <v>488</v>
      </c>
      <c r="F49" s="62" t="s">
        <v>489</v>
      </c>
    </row>
    <row r="50" spans="1:6">
      <c r="A50" s="60">
        <v>328165</v>
      </c>
      <c r="B50" s="60" t="e">
        <v>#N/A</v>
      </c>
      <c r="C50" s="60" t="s">
        <v>239</v>
      </c>
      <c r="D50" s="60" t="s">
        <v>51</v>
      </c>
      <c r="E50" s="62" t="s">
        <v>490</v>
      </c>
      <c r="F50" s="62" t="s">
        <v>491</v>
      </c>
    </row>
    <row r="51" spans="1:6">
      <c r="A51" s="60">
        <v>327446</v>
      </c>
      <c r="B51" s="60" t="e">
        <v>#N/A</v>
      </c>
      <c r="C51" s="60" t="s">
        <v>244</v>
      </c>
      <c r="D51" s="60" t="s">
        <v>51</v>
      </c>
      <c r="E51" s="62" t="s">
        <v>492</v>
      </c>
      <c r="F51" s="62" t="s">
        <v>493</v>
      </c>
    </row>
    <row r="52" spans="1:6">
      <c r="A52" s="60">
        <v>327897</v>
      </c>
      <c r="B52" s="60" t="e">
        <v>#N/A</v>
      </c>
      <c r="C52" s="60" t="s">
        <v>186</v>
      </c>
      <c r="D52" s="60" t="s">
        <v>51</v>
      </c>
      <c r="E52" s="62" t="s">
        <v>494</v>
      </c>
      <c r="F52" s="62" t="s">
        <v>495</v>
      </c>
    </row>
    <row r="53" spans="1:6">
      <c r="A53" s="60">
        <v>327421</v>
      </c>
      <c r="B53" s="60" t="e">
        <v>#N/A</v>
      </c>
      <c r="C53" s="60" t="s">
        <v>305</v>
      </c>
      <c r="D53" s="60" t="s">
        <v>51</v>
      </c>
      <c r="E53" s="62" t="s">
        <v>496</v>
      </c>
      <c r="F53" s="62" t="s">
        <v>497</v>
      </c>
    </row>
    <row r="54" spans="1:6">
      <c r="A54" s="60">
        <v>291610</v>
      </c>
      <c r="B54" s="60" t="e">
        <v>#N/A</v>
      </c>
      <c r="C54" s="60" t="s">
        <v>498</v>
      </c>
      <c r="D54" s="60" t="s">
        <v>51</v>
      </c>
      <c r="E54" s="62" t="s">
        <v>499</v>
      </c>
      <c r="F54" s="62" t="s">
        <v>500</v>
      </c>
    </row>
    <row r="55" spans="1:6">
      <c r="A55" s="60">
        <v>328421</v>
      </c>
      <c r="B55" s="60" t="e">
        <v>#N/A</v>
      </c>
      <c r="C55" s="60" t="s">
        <v>205</v>
      </c>
      <c r="D55" s="60" t="s">
        <v>51</v>
      </c>
      <c r="E55" s="62" t="s">
        <v>501</v>
      </c>
      <c r="F55" s="62" t="s">
        <v>502</v>
      </c>
    </row>
    <row r="56" spans="1:6">
      <c r="A56" s="60">
        <v>327978</v>
      </c>
      <c r="B56" s="60" t="e">
        <v>#N/A</v>
      </c>
      <c r="C56" s="60" t="s">
        <v>226</v>
      </c>
      <c r="D56" s="60" t="s">
        <v>51</v>
      </c>
      <c r="E56" s="62" t="s">
        <v>503</v>
      </c>
      <c r="F56" s="62" t="s">
        <v>504</v>
      </c>
    </row>
    <row r="57" spans="1:6">
      <c r="A57" s="60">
        <v>327260</v>
      </c>
      <c r="B57" s="60" t="e">
        <v>#N/A</v>
      </c>
      <c r="C57" s="60" t="s">
        <v>67</v>
      </c>
      <c r="D57" s="60" t="s">
        <v>68</v>
      </c>
      <c r="E57" s="62" t="s">
        <v>505</v>
      </c>
      <c r="F57" s="62" t="s">
        <v>506</v>
      </c>
    </row>
    <row r="58" spans="1:6">
      <c r="A58" s="60">
        <v>327760</v>
      </c>
      <c r="B58" s="60" t="e">
        <v>#N/A</v>
      </c>
      <c r="C58" s="60" t="s">
        <v>94</v>
      </c>
      <c r="D58" s="60" t="s">
        <v>68</v>
      </c>
      <c r="E58" s="62"/>
      <c r="F58" s="62"/>
    </row>
    <row r="59" spans="1:6">
      <c r="A59" s="60">
        <v>328236</v>
      </c>
      <c r="B59" s="60" t="e">
        <v>#N/A</v>
      </c>
      <c r="C59" s="60" t="s">
        <v>175</v>
      </c>
      <c r="D59" s="60" t="s">
        <v>68</v>
      </c>
      <c r="E59" s="62" t="s">
        <v>507</v>
      </c>
      <c r="F59" s="62" t="s">
        <v>508</v>
      </c>
    </row>
    <row r="60" spans="1:6">
      <c r="A60" s="60">
        <v>328400</v>
      </c>
      <c r="B60" s="60" t="e">
        <v>#N/A</v>
      </c>
      <c r="C60" s="60" t="s">
        <v>201</v>
      </c>
      <c r="D60" s="60" t="s">
        <v>68</v>
      </c>
      <c r="E60" s="62" t="s">
        <v>509</v>
      </c>
      <c r="F60" s="62" t="s">
        <v>510</v>
      </c>
    </row>
    <row r="61" spans="1:6">
      <c r="A61" s="60">
        <v>327237</v>
      </c>
      <c r="B61" s="60" t="e">
        <v>#N/A</v>
      </c>
      <c r="C61" s="60" t="s">
        <v>62</v>
      </c>
      <c r="D61" s="60" t="s">
        <v>63</v>
      </c>
      <c r="E61" s="62" t="s">
        <v>511</v>
      </c>
      <c r="F61" s="62" t="s">
        <v>512</v>
      </c>
    </row>
    <row r="62" spans="1:6">
      <c r="A62" s="60">
        <v>327541</v>
      </c>
      <c r="B62" s="60" t="e">
        <v>#N/A</v>
      </c>
      <c r="C62" s="60" t="s">
        <v>79</v>
      </c>
      <c r="D62" s="60" t="s">
        <v>63</v>
      </c>
      <c r="E62" s="62" t="s">
        <v>513</v>
      </c>
      <c r="F62" s="62" t="s">
        <v>514</v>
      </c>
    </row>
    <row r="63" spans="1:6">
      <c r="A63" s="60">
        <v>328052</v>
      </c>
      <c r="B63" s="60" t="e">
        <v>#N/A</v>
      </c>
      <c r="C63" s="60" t="s">
        <v>160</v>
      </c>
      <c r="D63" s="60" t="s">
        <v>63</v>
      </c>
      <c r="E63" s="62" t="s">
        <v>515</v>
      </c>
      <c r="F63" s="62" t="s">
        <v>516</v>
      </c>
    </row>
    <row r="64" spans="1:6">
      <c r="A64" s="60">
        <v>327483</v>
      </c>
      <c r="B64" s="60" t="e">
        <v>#N/A</v>
      </c>
      <c r="C64" s="60" t="s">
        <v>149</v>
      </c>
      <c r="D64" s="60" t="s">
        <v>63</v>
      </c>
      <c r="E64" s="62" t="s">
        <v>517</v>
      </c>
      <c r="F64" s="62" t="s">
        <v>518</v>
      </c>
    </row>
    <row r="65" spans="1:6">
      <c r="A65" s="60">
        <v>328024</v>
      </c>
      <c r="B65" s="60" t="e">
        <v>#N/A</v>
      </c>
      <c r="C65" s="60" t="s">
        <v>231</v>
      </c>
      <c r="D65" s="60" t="s">
        <v>63</v>
      </c>
      <c r="E65" s="62" t="s">
        <v>519</v>
      </c>
      <c r="F65" s="62" t="s">
        <v>520</v>
      </c>
    </row>
    <row r="66" spans="1:6">
      <c r="A66" s="60">
        <v>327961</v>
      </c>
      <c r="B66" s="60" t="e">
        <v>#N/A</v>
      </c>
      <c r="C66" s="60" t="s">
        <v>188</v>
      </c>
      <c r="D66" s="60" t="s">
        <v>63</v>
      </c>
      <c r="E66" s="62" t="s">
        <v>521</v>
      </c>
      <c r="F66" s="62" t="s">
        <v>522</v>
      </c>
    </row>
    <row r="67" spans="1:6">
      <c r="A67" s="60">
        <v>327495</v>
      </c>
      <c r="B67" s="60" t="e">
        <v>#N/A</v>
      </c>
      <c r="C67" s="60" t="s">
        <v>313</v>
      </c>
      <c r="D67" s="60" t="s">
        <v>63</v>
      </c>
      <c r="E67" s="62" t="s">
        <v>523</v>
      </c>
      <c r="F67" s="62" t="s">
        <v>524</v>
      </c>
    </row>
    <row r="68" spans="1:6">
      <c r="A68" s="60">
        <v>327883</v>
      </c>
      <c r="B68" s="60" t="e">
        <v>#N/A</v>
      </c>
      <c r="C68" s="60" t="s">
        <v>221</v>
      </c>
      <c r="D68" s="60" t="s">
        <v>63</v>
      </c>
      <c r="E68" s="62" t="s">
        <v>525</v>
      </c>
      <c r="F68" s="62" t="s">
        <v>526</v>
      </c>
    </row>
    <row r="69" spans="1:6">
      <c r="A69" s="60">
        <v>327970</v>
      </c>
      <c r="B69" s="60" t="e">
        <v>#N/A</v>
      </c>
      <c r="C69" s="60" t="s">
        <v>225</v>
      </c>
      <c r="D69" s="60" t="s">
        <v>63</v>
      </c>
      <c r="E69" s="62" t="s">
        <v>527</v>
      </c>
      <c r="F69" s="62" t="s">
        <v>528</v>
      </c>
    </row>
    <row r="70" spans="1:6">
      <c r="A70" s="60">
        <v>328493</v>
      </c>
      <c r="B70" s="60" t="e">
        <v>#N/A</v>
      </c>
      <c r="C70" s="60" t="s">
        <v>314</v>
      </c>
      <c r="D70" s="60" t="s">
        <v>63</v>
      </c>
      <c r="E70" s="62" t="s">
        <v>529</v>
      </c>
      <c r="F70" s="62" t="s">
        <v>530</v>
      </c>
    </row>
    <row r="71" spans="1:6">
      <c r="A71" s="60">
        <v>321199</v>
      </c>
      <c r="B71" s="60" t="e">
        <v>#N/A</v>
      </c>
      <c r="C71" s="60" t="s">
        <v>531</v>
      </c>
      <c r="D71" s="60" t="s">
        <v>63</v>
      </c>
      <c r="E71" s="62" t="s">
        <v>532</v>
      </c>
      <c r="F71" s="62" t="s">
        <v>533</v>
      </c>
    </row>
    <row r="72" spans="1:6">
      <c r="A72" s="60">
        <v>327114</v>
      </c>
      <c r="B72" s="60" t="e">
        <v>#N/A</v>
      </c>
      <c r="C72" s="60" t="s">
        <v>320</v>
      </c>
      <c r="D72" s="60" t="s">
        <v>63</v>
      </c>
      <c r="E72" s="62" t="s">
        <v>534</v>
      </c>
      <c r="F72" s="62" t="s">
        <v>535</v>
      </c>
    </row>
    <row r="73" spans="1:6">
      <c r="A73" s="60">
        <v>327279</v>
      </c>
      <c r="B73" s="60" t="e">
        <v>#N/A</v>
      </c>
      <c r="C73" s="60" t="s">
        <v>278</v>
      </c>
      <c r="D73" s="60" t="s">
        <v>194</v>
      </c>
      <c r="E73" s="62" t="s">
        <v>536</v>
      </c>
      <c r="F73" s="62" t="s">
        <v>537</v>
      </c>
    </row>
    <row r="74" spans="1:6">
      <c r="A74" s="60">
        <v>328303</v>
      </c>
      <c r="B74" s="60" t="e">
        <v>#N/A</v>
      </c>
      <c r="C74" s="60" t="s">
        <v>193</v>
      </c>
      <c r="D74" s="60" t="s">
        <v>194</v>
      </c>
      <c r="E74" s="62" t="s">
        <v>538</v>
      </c>
      <c r="F74" s="62" t="s">
        <v>539</v>
      </c>
    </row>
    <row r="75" spans="1:6">
      <c r="A75" s="60">
        <v>327900</v>
      </c>
      <c r="B75" s="60" t="e">
        <v>#N/A</v>
      </c>
      <c r="C75" s="60" t="s">
        <v>223</v>
      </c>
      <c r="D75" s="60" t="s">
        <v>194</v>
      </c>
      <c r="E75" s="62" t="s">
        <v>540</v>
      </c>
      <c r="F75" s="62" t="s">
        <v>541</v>
      </c>
    </row>
    <row r="76" spans="1:6">
      <c r="A76" s="60">
        <v>327489</v>
      </c>
      <c r="B76" s="60" t="e">
        <v>#N/A</v>
      </c>
      <c r="C76" s="60" t="s">
        <v>310</v>
      </c>
      <c r="D76" s="60" t="s">
        <v>210</v>
      </c>
      <c r="E76" s="62" t="s">
        <v>542</v>
      </c>
      <c r="F76" s="62" t="s">
        <v>543</v>
      </c>
    </row>
    <row r="77" spans="1:6">
      <c r="A77" s="60">
        <v>327486</v>
      </c>
      <c r="B77" s="60" t="e">
        <v>#N/A</v>
      </c>
      <c r="C77" s="60" t="s">
        <v>150</v>
      </c>
      <c r="D77" s="60" t="s">
        <v>151</v>
      </c>
      <c r="E77" s="62" t="s">
        <v>544</v>
      </c>
      <c r="F77" s="62" t="s">
        <v>545</v>
      </c>
    </row>
    <row r="78" spans="1:6">
      <c r="A78" s="60">
        <v>327548</v>
      </c>
      <c r="B78" s="60" t="e">
        <v>#N/A</v>
      </c>
      <c r="C78" s="60" t="s">
        <v>83</v>
      </c>
      <c r="D78" s="60" t="s">
        <v>84</v>
      </c>
      <c r="E78" s="62" t="s">
        <v>546</v>
      </c>
      <c r="F78" s="62" t="s">
        <v>547</v>
      </c>
    </row>
    <row r="79" spans="1:6">
      <c r="A79" s="60">
        <v>328028</v>
      </c>
      <c r="B79" s="60" t="e">
        <v>#N/A</v>
      </c>
      <c r="C79" s="60" t="s">
        <v>156</v>
      </c>
      <c r="D79" s="60" t="s">
        <v>84</v>
      </c>
      <c r="E79" s="62" t="s">
        <v>548</v>
      </c>
      <c r="F79" s="62" t="s">
        <v>549</v>
      </c>
    </row>
    <row r="80" spans="1:6">
      <c r="A80" s="60">
        <v>327737</v>
      </c>
      <c r="B80" s="60" t="e">
        <v>#N/A</v>
      </c>
      <c r="C80" s="60" t="s">
        <v>179</v>
      </c>
      <c r="D80" s="60" t="s">
        <v>84</v>
      </c>
      <c r="E80" s="62" t="s">
        <v>550</v>
      </c>
      <c r="F80" s="62" t="s">
        <v>551</v>
      </c>
    </row>
    <row r="81" spans="1:6">
      <c r="A81" s="60">
        <v>327972</v>
      </c>
      <c r="B81" s="60" t="e">
        <v>#N/A</v>
      </c>
      <c r="C81" s="60" t="s">
        <v>190</v>
      </c>
      <c r="D81" s="60" t="s">
        <v>84</v>
      </c>
      <c r="E81" s="62" t="s">
        <v>552</v>
      </c>
      <c r="F81" s="62" t="s">
        <v>553</v>
      </c>
    </row>
    <row r="82" spans="1:6">
      <c r="A82" s="60">
        <v>327422</v>
      </c>
      <c r="B82" s="60" t="e">
        <v>#N/A</v>
      </c>
      <c r="C82" s="60" t="s">
        <v>306</v>
      </c>
      <c r="D82" s="60" t="s">
        <v>84</v>
      </c>
      <c r="E82" s="62" t="s">
        <v>554</v>
      </c>
      <c r="F82" s="62" t="s">
        <v>555</v>
      </c>
    </row>
    <row r="83" spans="1:6">
      <c r="A83" s="60">
        <v>327339</v>
      </c>
      <c r="B83" s="60" t="e">
        <v>#N/A</v>
      </c>
      <c r="C83" s="60" t="s">
        <v>279</v>
      </c>
      <c r="D83" s="60" t="s">
        <v>132</v>
      </c>
      <c r="E83" s="62" t="s">
        <v>556</v>
      </c>
      <c r="F83" s="62" t="s">
        <v>557</v>
      </c>
    </row>
    <row r="84" spans="1:6">
      <c r="A84" s="60">
        <v>327505</v>
      </c>
      <c r="B84" s="60" t="e">
        <v>#N/A</v>
      </c>
      <c r="C84" s="60" t="s">
        <v>131</v>
      </c>
      <c r="D84" s="60" t="s">
        <v>132</v>
      </c>
      <c r="E84" s="62" t="s">
        <v>558</v>
      </c>
      <c r="F84" s="62" t="s">
        <v>559</v>
      </c>
    </row>
    <row r="85" spans="1:6">
      <c r="A85" s="60">
        <v>327995</v>
      </c>
      <c r="B85" s="60" t="e">
        <v>#N/A</v>
      </c>
      <c r="C85" s="60" t="s">
        <v>249</v>
      </c>
      <c r="D85" s="60" t="s">
        <v>132</v>
      </c>
      <c r="E85" s="62" t="s">
        <v>560</v>
      </c>
      <c r="F85" s="62" t="s">
        <v>561</v>
      </c>
    </row>
    <row r="86" spans="1:6">
      <c r="A86" s="60">
        <v>327259</v>
      </c>
      <c r="B86" s="60" t="e">
        <v>#N/A</v>
      </c>
      <c r="C86" s="60" t="s">
        <v>65</v>
      </c>
      <c r="D86" s="60" t="s">
        <v>66</v>
      </c>
      <c r="E86" s="62" t="s">
        <v>562</v>
      </c>
      <c r="F86" s="62" t="s">
        <v>563</v>
      </c>
    </row>
    <row r="87" spans="1:6">
      <c r="A87" s="60">
        <v>327602</v>
      </c>
      <c r="B87" s="60" t="e">
        <v>#N/A</v>
      </c>
      <c r="C87" s="60" t="s">
        <v>230</v>
      </c>
      <c r="D87" s="60" t="s">
        <v>66</v>
      </c>
      <c r="E87" s="62" t="s">
        <v>564</v>
      </c>
      <c r="F87" s="62" t="s">
        <v>565</v>
      </c>
    </row>
    <row r="88" spans="1:6">
      <c r="A88" s="60">
        <v>328117</v>
      </c>
      <c r="B88" s="60" t="e">
        <v>#N/A</v>
      </c>
      <c r="C88" s="60" t="s">
        <v>235</v>
      </c>
      <c r="D88" s="60" t="s">
        <v>66</v>
      </c>
      <c r="E88" s="62" t="s">
        <v>566</v>
      </c>
      <c r="F88" s="62" t="s">
        <v>567</v>
      </c>
    </row>
    <row r="89" spans="1:6">
      <c r="A89" s="60">
        <v>328256</v>
      </c>
      <c r="B89" s="60" t="e">
        <v>#N/A</v>
      </c>
      <c r="C89" s="60" t="s">
        <v>242</v>
      </c>
      <c r="D89" s="60" t="s">
        <v>66</v>
      </c>
      <c r="E89" s="62" t="s">
        <v>568</v>
      </c>
      <c r="F89" s="62" t="s">
        <v>569</v>
      </c>
    </row>
    <row r="90" spans="1:6">
      <c r="A90" s="60">
        <v>327767</v>
      </c>
      <c r="B90" s="60" t="e">
        <v>#N/A</v>
      </c>
      <c r="C90" s="60" t="s">
        <v>180</v>
      </c>
      <c r="D90" s="60" t="s">
        <v>66</v>
      </c>
      <c r="E90" s="62" t="s">
        <v>570</v>
      </c>
      <c r="F90" s="62" t="s">
        <v>571</v>
      </c>
    </row>
    <row r="91" spans="1:6">
      <c r="A91" s="60">
        <v>327817</v>
      </c>
      <c r="B91" s="60" t="e">
        <v>#N/A</v>
      </c>
      <c r="C91" s="60" t="s">
        <v>183</v>
      </c>
      <c r="D91" s="60" t="s">
        <v>66</v>
      </c>
      <c r="E91" s="62" t="s">
        <v>572</v>
      </c>
      <c r="F91" s="62" t="s">
        <v>573</v>
      </c>
    </row>
    <row r="92" spans="1:6">
      <c r="A92" s="60">
        <v>327971</v>
      </c>
      <c r="B92" s="60" t="e">
        <v>#N/A</v>
      </c>
      <c r="C92" s="60" t="s">
        <v>189</v>
      </c>
      <c r="D92" s="60" t="s">
        <v>66</v>
      </c>
      <c r="E92" s="62" t="s">
        <v>574</v>
      </c>
      <c r="F92" s="62" t="s">
        <v>575</v>
      </c>
    </row>
  </sheetData>
  <conditionalFormatting sqref="A1:B92">
    <cfRule type="duplicateValues" dxfId="14" priority="2"/>
    <cfRule type="duplicateValues" dxfId="14" priority="1"/>
  </conditionalFormatting>
  <pageMargins left="0.511811024" right="0.511811024" top="0.787401575" bottom="0.787401575" header="0.31496062" footer="0.31496062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59"/>
  <sheetViews>
    <sheetView topLeftCell="A4836" workbookViewId="0">
      <selection activeCell="B4850" sqref="B4850"/>
    </sheetView>
  </sheetViews>
  <sheetFormatPr defaultColWidth="9" defaultRowHeight="15.75" outlineLevelCol="2"/>
  <cols>
    <col min="2" max="2" width="32.4266666666667" customWidth="1"/>
  </cols>
  <sheetData>
    <row r="1" spans="1:2">
      <c r="A1" s="56" t="s">
        <v>576</v>
      </c>
      <c r="B1" s="56" t="s">
        <v>577</v>
      </c>
    </row>
    <row r="2" spans="1:2">
      <c r="A2" s="57" t="s">
        <v>578</v>
      </c>
      <c r="B2" s="57" t="s">
        <v>579</v>
      </c>
    </row>
    <row r="3" spans="1:2">
      <c r="A3" s="57" t="s">
        <v>580</v>
      </c>
      <c r="B3" s="57" t="s">
        <v>581</v>
      </c>
    </row>
    <row r="4" spans="1:2">
      <c r="A4" s="57" t="s">
        <v>582</v>
      </c>
      <c r="B4" s="57" t="s">
        <v>581</v>
      </c>
    </row>
    <row r="5" spans="1:2">
      <c r="A5" s="57" t="s">
        <v>583</v>
      </c>
      <c r="B5" s="57" t="s">
        <v>581</v>
      </c>
    </row>
    <row r="6" spans="1:2">
      <c r="A6" s="57" t="s">
        <v>584</v>
      </c>
      <c r="B6" s="57" t="s">
        <v>581</v>
      </c>
    </row>
    <row r="7" spans="1:2">
      <c r="A7" s="57" t="s">
        <v>585</v>
      </c>
      <c r="B7" s="57" t="s">
        <v>579</v>
      </c>
    </row>
    <row r="8" spans="1:2">
      <c r="A8" s="57" t="s">
        <v>586</v>
      </c>
      <c r="B8" s="57" t="s">
        <v>579</v>
      </c>
    </row>
    <row r="9" spans="1:2">
      <c r="A9" s="57" t="s">
        <v>587</v>
      </c>
      <c r="B9" s="57" t="s">
        <v>579</v>
      </c>
    </row>
    <row r="10" spans="1:2">
      <c r="A10" s="57" t="s">
        <v>588</v>
      </c>
      <c r="B10" s="57" t="s">
        <v>579</v>
      </c>
    </row>
    <row r="11" spans="1:2">
      <c r="A11" s="57" t="s">
        <v>589</v>
      </c>
      <c r="B11" s="57" t="s">
        <v>579</v>
      </c>
    </row>
    <row r="12" spans="1:2">
      <c r="A12" s="57" t="s">
        <v>590</v>
      </c>
      <c r="B12" s="57" t="s">
        <v>579</v>
      </c>
    </row>
    <row r="13" spans="1:2">
      <c r="A13" s="57" t="s">
        <v>591</v>
      </c>
      <c r="B13" s="57" t="s">
        <v>579</v>
      </c>
    </row>
    <row r="14" spans="1:2">
      <c r="A14" s="57" t="s">
        <v>592</v>
      </c>
      <c r="B14" s="57" t="s">
        <v>579</v>
      </c>
    </row>
    <row r="15" spans="1:2">
      <c r="A15" s="57" t="s">
        <v>593</v>
      </c>
      <c r="B15" s="57" t="s">
        <v>581</v>
      </c>
    </row>
    <row r="16" spans="1:2">
      <c r="A16" s="57" t="s">
        <v>594</v>
      </c>
      <c r="B16" s="57" t="s">
        <v>579</v>
      </c>
    </row>
    <row r="17" spans="1:2">
      <c r="A17" s="57" t="s">
        <v>595</v>
      </c>
      <c r="B17" s="57" t="s">
        <v>579</v>
      </c>
    </row>
    <row r="18" spans="1:2">
      <c r="A18" s="57" t="s">
        <v>596</v>
      </c>
      <c r="B18" s="57" t="s">
        <v>579</v>
      </c>
    </row>
    <row r="19" spans="1:2">
      <c r="A19" s="57" t="s">
        <v>597</v>
      </c>
      <c r="B19" s="57" t="s">
        <v>581</v>
      </c>
    </row>
    <row r="20" spans="1:2">
      <c r="A20" s="57" t="s">
        <v>598</v>
      </c>
      <c r="B20" s="57" t="s">
        <v>579</v>
      </c>
    </row>
    <row r="21" spans="1:2">
      <c r="A21" s="57" t="s">
        <v>599</v>
      </c>
      <c r="B21" s="57" t="s">
        <v>581</v>
      </c>
    </row>
    <row r="22" spans="1:2">
      <c r="A22" s="57" t="s">
        <v>600</v>
      </c>
      <c r="B22" s="57" t="s">
        <v>579</v>
      </c>
    </row>
    <row r="23" spans="1:2">
      <c r="A23" s="58">
        <v>267585</v>
      </c>
      <c r="B23" s="57" t="s">
        <v>601</v>
      </c>
    </row>
    <row r="24" spans="1:2">
      <c r="A24" s="58">
        <v>268560</v>
      </c>
      <c r="B24" s="57" t="s">
        <v>602</v>
      </c>
    </row>
    <row r="25" spans="1:2">
      <c r="A25" s="58">
        <v>222</v>
      </c>
      <c r="B25" s="57" t="s">
        <v>579</v>
      </c>
    </row>
    <row r="26" spans="1:2">
      <c r="A26" s="57" t="s">
        <v>603</v>
      </c>
      <c r="B26" s="57" t="s">
        <v>604</v>
      </c>
    </row>
    <row r="27" spans="1:2">
      <c r="A27" s="57" t="s">
        <v>605</v>
      </c>
      <c r="B27" s="57" t="s">
        <v>604</v>
      </c>
    </row>
    <row r="28" spans="1:2">
      <c r="A28" s="57" t="s">
        <v>606</v>
      </c>
      <c r="B28" s="57" t="s">
        <v>604</v>
      </c>
    </row>
    <row r="29" spans="1:2">
      <c r="A29" s="57" t="s">
        <v>607</v>
      </c>
      <c r="B29" s="57" t="s">
        <v>608</v>
      </c>
    </row>
    <row r="30" spans="1:2">
      <c r="A30" s="57" t="s">
        <v>609</v>
      </c>
      <c r="B30" s="57" t="s">
        <v>608</v>
      </c>
    </row>
    <row r="31" spans="1:2">
      <c r="A31" s="57" t="s">
        <v>610</v>
      </c>
      <c r="B31" s="57" t="s">
        <v>608</v>
      </c>
    </row>
    <row r="32" spans="1:2">
      <c r="A32" s="57" t="s">
        <v>611</v>
      </c>
      <c r="B32" s="57" t="s">
        <v>608</v>
      </c>
    </row>
    <row r="33" spans="1:2">
      <c r="A33" s="57" t="s">
        <v>612</v>
      </c>
      <c r="B33" s="57" t="s">
        <v>608</v>
      </c>
    </row>
    <row r="34" spans="1:2">
      <c r="A34" s="58">
        <v>291233</v>
      </c>
      <c r="B34" s="57" t="s">
        <v>613</v>
      </c>
    </row>
    <row r="35" spans="1:2">
      <c r="A35" s="58">
        <v>273719</v>
      </c>
      <c r="B35" s="57" t="s">
        <v>608</v>
      </c>
    </row>
    <row r="36" spans="1:2">
      <c r="A36" s="58">
        <v>281053</v>
      </c>
      <c r="B36" s="57" t="s">
        <v>601</v>
      </c>
    </row>
    <row r="37" spans="1:2">
      <c r="A37" s="58">
        <v>282900</v>
      </c>
      <c r="B37" s="57" t="s">
        <v>601</v>
      </c>
    </row>
    <row r="38" spans="1:2">
      <c r="A38" s="58">
        <v>287541</v>
      </c>
      <c r="B38" s="57" t="s">
        <v>601</v>
      </c>
    </row>
    <row r="39" spans="1:2">
      <c r="A39" s="58">
        <v>285931</v>
      </c>
      <c r="B39" s="57" t="s">
        <v>601</v>
      </c>
    </row>
    <row r="40" spans="1:2">
      <c r="A40" s="58">
        <v>280627</v>
      </c>
      <c r="B40" s="57" t="s">
        <v>601</v>
      </c>
    </row>
    <row r="41" spans="1:2">
      <c r="A41" s="58">
        <v>283932</v>
      </c>
      <c r="B41" s="57" t="s">
        <v>601</v>
      </c>
    </row>
    <row r="42" spans="1:2">
      <c r="A42" s="58">
        <v>268273</v>
      </c>
      <c r="B42" s="57" t="s">
        <v>601</v>
      </c>
    </row>
    <row r="43" spans="1:2">
      <c r="A43" s="58">
        <v>286459</v>
      </c>
      <c r="B43" s="57" t="s">
        <v>601</v>
      </c>
    </row>
    <row r="44" spans="1:2">
      <c r="A44" s="58">
        <v>287383</v>
      </c>
      <c r="B44" s="57" t="s">
        <v>601</v>
      </c>
    </row>
    <row r="45" spans="1:2">
      <c r="A45" s="58">
        <v>289803</v>
      </c>
      <c r="B45" s="57" t="s">
        <v>601</v>
      </c>
    </row>
    <row r="46" spans="1:2">
      <c r="A46" s="58">
        <v>287557</v>
      </c>
      <c r="B46" s="57" t="s">
        <v>601</v>
      </c>
    </row>
    <row r="47" spans="1:2">
      <c r="A47" s="58">
        <v>287659</v>
      </c>
      <c r="B47" s="57" t="s">
        <v>601</v>
      </c>
    </row>
    <row r="48" spans="1:2">
      <c r="A48" s="58">
        <v>287257</v>
      </c>
      <c r="B48" s="57" t="s">
        <v>601</v>
      </c>
    </row>
    <row r="49" spans="1:2">
      <c r="A49" s="58">
        <v>285559</v>
      </c>
      <c r="B49" s="57" t="s">
        <v>601</v>
      </c>
    </row>
    <row r="50" spans="1:2">
      <c r="A50" s="58">
        <v>289046</v>
      </c>
      <c r="B50" s="57" t="s">
        <v>601</v>
      </c>
    </row>
    <row r="51" spans="1:2">
      <c r="A51" s="58">
        <v>289290</v>
      </c>
      <c r="B51" s="57" t="s">
        <v>608</v>
      </c>
    </row>
    <row r="52" spans="1:2">
      <c r="A52" s="58">
        <v>288706</v>
      </c>
      <c r="B52" s="57" t="s">
        <v>601</v>
      </c>
    </row>
    <row r="53" spans="1:2">
      <c r="A53" s="58">
        <v>291651</v>
      </c>
      <c r="B53" s="57" t="s">
        <v>601</v>
      </c>
    </row>
    <row r="54" spans="1:2">
      <c r="A54" s="58">
        <v>291758</v>
      </c>
      <c r="B54" s="57" t="s">
        <v>601</v>
      </c>
    </row>
    <row r="55" spans="1:2">
      <c r="A55" s="58">
        <v>290099</v>
      </c>
      <c r="B55" s="57" t="s">
        <v>602</v>
      </c>
    </row>
    <row r="56" spans="1:2">
      <c r="A56" s="58">
        <v>292246</v>
      </c>
      <c r="B56" s="57" t="s">
        <v>601</v>
      </c>
    </row>
    <row r="57" spans="1:2">
      <c r="A57" s="58">
        <v>292632</v>
      </c>
      <c r="B57" s="57" t="s">
        <v>601</v>
      </c>
    </row>
    <row r="58" spans="1:2">
      <c r="A58" s="58">
        <v>292633</v>
      </c>
      <c r="B58" s="57" t="s">
        <v>601</v>
      </c>
    </row>
    <row r="59" spans="1:2">
      <c r="A59" s="58">
        <v>291756</v>
      </c>
      <c r="B59" s="57" t="s">
        <v>601</v>
      </c>
    </row>
    <row r="60" spans="1:2">
      <c r="A60" s="58">
        <v>264804</v>
      </c>
      <c r="B60" s="57" t="s">
        <v>601</v>
      </c>
    </row>
    <row r="61" spans="1:2">
      <c r="A61" s="58">
        <v>293359</v>
      </c>
      <c r="B61" s="57" t="s">
        <v>601</v>
      </c>
    </row>
    <row r="62" spans="1:2">
      <c r="A62" s="57" t="s">
        <v>614</v>
      </c>
      <c r="B62" s="57" t="s">
        <v>579</v>
      </c>
    </row>
    <row r="63" spans="1:2">
      <c r="A63" s="58">
        <v>293103</v>
      </c>
      <c r="B63" s="57" t="s">
        <v>601</v>
      </c>
    </row>
    <row r="64" spans="1:2">
      <c r="A64" s="58">
        <v>293813</v>
      </c>
      <c r="B64" s="57" t="s">
        <v>601</v>
      </c>
    </row>
    <row r="65" spans="1:2">
      <c r="A65" s="58">
        <v>288941</v>
      </c>
      <c r="B65" s="57" t="s">
        <v>601</v>
      </c>
    </row>
    <row r="66" spans="1:2">
      <c r="A66" s="58">
        <v>289523</v>
      </c>
      <c r="B66" s="57" t="s">
        <v>601</v>
      </c>
    </row>
    <row r="67" spans="1:2">
      <c r="A67" s="58">
        <v>289796</v>
      </c>
      <c r="B67" s="57" t="s">
        <v>601</v>
      </c>
    </row>
    <row r="68" spans="1:2">
      <c r="A68" s="58">
        <v>294917</v>
      </c>
      <c r="B68" s="57" t="s">
        <v>601</v>
      </c>
    </row>
    <row r="69" spans="1:2">
      <c r="A69" s="58">
        <v>276157</v>
      </c>
      <c r="B69" s="57" t="s">
        <v>601</v>
      </c>
    </row>
    <row r="70" spans="1:2">
      <c r="A70" s="57" t="s">
        <v>615</v>
      </c>
      <c r="B70" s="57" t="s">
        <v>579</v>
      </c>
    </row>
    <row r="71" spans="1:2">
      <c r="A71" s="57" t="s">
        <v>616</v>
      </c>
      <c r="B71" s="57" t="s">
        <v>579</v>
      </c>
    </row>
    <row r="72" spans="1:2">
      <c r="A72" s="58">
        <v>291754</v>
      </c>
      <c r="B72" s="57" t="s">
        <v>601</v>
      </c>
    </row>
    <row r="73" spans="1:2">
      <c r="A73" s="58">
        <v>289123</v>
      </c>
      <c r="B73" s="57" t="s">
        <v>601</v>
      </c>
    </row>
    <row r="74" spans="1:2">
      <c r="A74" s="58">
        <v>285978</v>
      </c>
      <c r="B74" s="57" t="s">
        <v>601</v>
      </c>
    </row>
    <row r="75" spans="1:2">
      <c r="A75" s="57" t="s">
        <v>617</v>
      </c>
      <c r="B75" s="57" t="s">
        <v>579</v>
      </c>
    </row>
    <row r="76" spans="1:2">
      <c r="A76" s="57" t="s">
        <v>618</v>
      </c>
      <c r="B76" s="57" t="s">
        <v>579</v>
      </c>
    </row>
    <row r="77" spans="1:2">
      <c r="A77" s="57" t="s">
        <v>619</v>
      </c>
      <c r="B77" s="57" t="s">
        <v>579</v>
      </c>
    </row>
    <row r="78" spans="1:2">
      <c r="A78" s="57" t="s">
        <v>620</v>
      </c>
      <c r="B78" s="57" t="s">
        <v>579</v>
      </c>
    </row>
    <row r="79" spans="1:2">
      <c r="A79" s="57" t="s">
        <v>621</v>
      </c>
      <c r="B79" s="57" t="s">
        <v>579</v>
      </c>
    </row>
    <row r="80" spans="1:2">
      <c r="A80" s="57" t="s">
        <v>622</v>
      </c>
      <c r="B80" s="57" t="s">
        <v>579</v>
      </c>
    </row>
    <row r="81" spans="1:2">
      <c r="A81" s="58">
        <v>287932</v>
      </c>
      <c r="B81" s="57" t="s">
        <v>601</v>
      </c>
    </row>
    <row r="82" spans="1:2">
      <c r="A82" s="58">
        <v>296514</v>
      </c>
      <c r="B82" s="57" t="s">
        <v>601</v>
      </c>
    </row>
    <row r="83" spans="1:2">
      <c r="A83" s="57" t="s">
        <v>623</v>
      </c>
      <c r="B83" s="57" t="s">
        <v>579</v>
      </c>
    </row>
    <row r="84" spans="1:2">
      <c r="A84" s="58">
        <v>181534</v>
      </c>
      <c r="B84" s="57" t="s">
        <v>601</v>
      </c>
    </row>
    <row r="85" spans="1:2">
      <c r="A85" s="57" t="s">
        <v>624</v>
      </c>
      <c r="B85" s="57" t="s">
        <v>579</v>
      </c>
    </row>
    <row r="86" spans="1:2">
      <c r="A86" s="57" t="s">
        <v>625</v>
      </c>
      <c r="B86" s="57" t="s">
        <v>579</v>
      </c>
    </row>
    <row r="87" spans="1:2">
      <c r="A87" s="58">
        <v>280282</v>
      </c>
      <c r="B87" s="57" t="s">
        <v>601</v>
      </c>
    </row>
    <row r="88" spans="1:2">
      <c r="A88" s="58">
        <v>292628</v>
      </c>
      <c r="B88" s="57" t="s">
        <v>601</v>
      </c>
    </row>
    <row r="89" spans="1:2">
      <c r="A89" s="58">
        <v>293215</v>
      </c>
      <c r="B89" s="57" t="s">
        <v>601</v>
      </c>
    </row>
    <row r="90" spans="1:2">
      <c r="A90" s="57" t="s">
        <v>626</v>
      </c>
      <c r="B90" s="57" t="s">
        <v>579</v>
      </c>
    </row>
    <row r="91" spans="1:2">
      <c r="A91" s="58">
        <v>285333</v>
      </c>
      <c r="B91" s="57" t="s">
        <v>601</v>
      </c>
    </row>
    <row r="92" spans="1:2">
      <c r="A92" s="57" t="s">
        <v>627</v>
      </c>
      <c r="B92" s="57" t="s">
        <v>579</v>
      </c>
    </row>
    <row r="93" spans="1:2">
      <c r="A93" s="57" t="s">
        <v>628</v>
      </c>
      <c r="B93" s="57" t="s">
        <v>579</v>
      </c>
    </row>
    <row r="94" spans="1:2">
      <c r="A94" s="57" t="s">
        <v>629</v>
      </c>
      <c r="B94" s="57" t="s">
        <v>579</v>
      </c>
    </row>
    <row r="95" spans="1:2">
      <c r="A95" s="57" t="s">
        <v>630</v>
      </c>
      <c r="B95" s="57" t="s">
        <v>601</v>
      </c>
    </row>
    <row r="96" spans="1:2">
      <c r="A96" s="57" t="s">
        <v>631</v>
      </c>
      <c r="B96" s="57" t="s">
        <v>579</v>
      </c>
    </row>
    <row r="97" spans="1:2">
      <c r="A97" s="58">
        <v>280425</v>
      </c>
      <c r="B97" s="57" t="s">
        <v>601</v>
      </c>
    </row>
    <row r="98" spans="1:2">
      <c r="A98" s="58">
        <v>273827</v>
      </c>
      <c r="B98" s="57" t="s">
        <v>601</v>
      </c>
    </row>
    <row r="99" spans="1:2">
      <c r="A99" s="58">
        <v>237551</v>
      </c>
      <c r="B99" s="57" t="s">
        <v>601</v>
      </c>
    </row>
    <row r="100" spans="1:2">
      <c r="A100" s="58">
        <v>270150</v>
      </c>
      <c r="B100" s="57" t="s">
        <v>601</v>
      </c>
    </row>
    <row r="101" spans="1:2">
      <c r="A101" s="58">
        <v>293294</v>
      </c>
      <c r="B101" s="57" t="s">
        <v>601</v>
      </c>
    </row>
    <row r="102" spans="1:2">
      <c r="A102" s="58">
        <v>293646</v>
      </c>
      <c r="B102" s="57" t="s">
        <v>601</v>
      </c>
    </row>
    <row r="103" spans="1:2">
      <c r="A103" s="58">
        <v>295542</v>
      </c>
      <c r="B103" s="57" t="s">
        <v>601</v>
      </c>
    </row>
    <row r="104" spans="1:2">
      <c r="A104" s="57" t="s">
        <v>632</v>
      </c>
      <c r="B104" s="57" t="s">
        <v>608</v>
      </c>
    </row>
    <row r="105" spans="1:2">
      <c r="A105" s="57" t="s">
        <v>633</v>
      </c>
      <c r="B105" s="57" t="s">
        <v>579</v>
      </c>
    </row>
    <row r="106" spans="1:2">
      <c r="A106" s="57" t="s">
        <v>634</v>
      </c>
      <c r="B106" s="57" t="s">
        <v>608</v>
      </c>
    </row>
    <row r="107" spans="1:2">
      <c r="A107" s="58">
        <v>294811</v>
      </c>
      <c r="B107" s="57" t="s">
        <v>601</v>
      </c>
    </row>
    <row r="108" spans="1:2">
      <c r="A108" s="57" t="s">
        <v>635</v>
      </c>
      <c r="B108" s="57" t="s">
        <v>608</v>
      </c>
    </row>
    <row r="109" spans="1:2">
      <c r="A109" s="57" t="s">
        <v>636</v>
      </c>
      <c r="B109" s="57" t="s">
        <v>579</v>
      </c>
    </row>
    <row r="110" spans="1:2">
      <c r="A110" s="57" t="s">
        <v>637</v>
      </c>
      <c r="B110" s="57" t="s">
        <v>608</v>
      </c>
    </row>
    <row r="111" spans="1:2">
      <c r="A111" s="57" t="s">
        <v>638</v>
      </c>
      <c r="B111" s="57" t="s">
        <v>608</v>
      </c>
    </row>
    <row r="112" spans="1:2">
      <c r="A112" s="58">
        <v>296563</v>
      </c>
      <c r="B112" s="57" t="s">
        <v>601</v>
      </c>
    </row>
    <row r="113" spans="1:2">
      <c r="A113" s="58">
        <v>296711</v>
      </c>
      <c r="B113" s="57" t="s">
        <v>601</v>
      </c>
    </row>
    <row r="114" spans="1:2">
      <c r="A114" s="58">
        <v>294564</v>
      </c>
      <c r="B114" s="57" t="s">
        <v>601</v>
      </c>
    </row>
    <row r="115" spans="1:2">
      <c r="A115" s="58">
        <v>267341</v>
      </c>
      <c r="B115" s="57" t="s">
        <v>601</v>
      </c>
    </row>
    <row r="116" spans="1:2">
      <c r="A116" s="58">
        <v>298656</v>
      </c>
      <c r="B116" s="57" t="s">
        <v>601</v>
      </c>
    </row>
    <row r="117" spans="1:2">
      <c r="A117" s="58">
        <v>262778</v>
      </c>
      <c r="B117" s="57" t="s">
        <v>601</v>
      </c>
    </row>
    <row r="118" spans="1:2">
      <c r="A118" s="58">
        <v>147992</v>
      </c>
      <c r="B118" s="57" t="s">
        <v>601</v>
      </c>
    </row>
    <row r="119" spans="1:2">
      <c r="A119" s="58">
        <v>157062</v>
      </c>
      <c r="B119" s="57" t="s">
        <v>608</v>
      </c>
    </row>
    <row r="120" spans="1:2">
      <c r="A120" s="58">
        <v>160189</v>
      </c>
      <c r="B120" s="57" t="s">
        <v>601</v>
      </c>
    </row>
    <row r="121" spans="1:2">
      <c r="A121" s="58">
        <v>179978</v>
      </c>
      <c r="B121" s="57" t="s">
        <v>601</v>
      </c>
    </row>
    <row r="122" spans="1:2">
      <c r="A122" s="58">
        <v>182809</v>
      </c>
      <c r="B122" s="57" t="s">
        <v>608</v>
      </c>
    </row>
    <row r="123" spans="1:2">
      <c r="A123" s="58">
        <v>202659</v>
      </c>
      <c r="B123" s="57" t="s">
        <v>608</v>
      </c>
    </row>
    <row r="124" spans="1:2">
      <c r="A124" s="58">
        <v>206056</v>
      </c>
      <c r="B124" s="57" t="s">
        <v>579</v>
      </c>
    </row>
    <row r="125" spans="1:2">
      <c r="A125" s="58">
        <v>206615</v>
      </c>
      <c r="B125" s="57" t="s">
        <v>608</v>
      </c>
    </row>
    <row r="126" spans="1:2">
      <c r="A126" s="58">
        <v>207659</v>
      </c>
      <c r="B126" s="57" t="s">
        <v>608</v>
      </c>
    </row>
    <row r="127" spans="1:2">
      <c r="A127" s="58">
        <v>213566</v>
      </c>
      <c r="B127" s="57" t="s">
        <v>601</v>
      </c>
    </row>
    <row r="128" spans="1:2">
      <c r="A128" s="58">
        <v>224646</v>
      </c>
      <c r="B128" s="57" t="s">
        <v>608</v>
      </c>
    </row>
    <row r="129" spans="1:2">
      <c r="A129" s="58">
        <v>225187</v>
      </c>
      <c r="B129" s="57" t="s">
        <v>608</v>
      </c>
    </row>
    <row r="130" spans="1:2">
      <c r="A130" s="58">
        <v>225725</v>
      </c>
      <c r="B130" s="57" t="s">
        <v>608</v>
      </c>
    </row>
    <row r="131" spans="1:2">
      <c r="A131" s="58">
        <v>232942</v>
      </c>
      <c r="B131" s="57" t="s">
        <v>608</v>
      </c>
    </row>
    <row r="132" spans="1:2">
      <c r="A132" s="58">
        <v>233819</v>
      </c>
      <c r="B132" s="57" t="s">
        <v>608</v>
      </c>
    </row>
    <row r="133" spans="1:2">
      <c r="A133" s="58">
        <v>234530</v>
      </c>
      <c r="B133" s="57" t="s">
        <v>608</v>
      </c>
    </row>
    <row r="134" spans="1:2">
      <c r="A134" s="58">
        <v>234967</v>
      </c>
      <c r="B134" s="57" t="s">
        <v>608</v>
      </c>
    </row>
    <row r="135" spans="1:2">
      <c r="A135" s="58">
        <v>235622</v>
      </c>
      <c r="B135" s="57" t="s">
        <v>601</v>
      </c>
    </row>
    <row r="136" spans="1:2">
      <c r="A136" s="58">
        <v>236686</v>
      </c>
      <c r="B136" s="57" t="s">
        <v>608</v>
      </c>
    </row>
    <row r="137" spans="1:2">
      <c r="A137" s="58">
        <v>237153</v>
      </c>
      <c r="B137" s="57" t="s">
        <v>601</v>
      </c>
    </row>
    <row r="138" spans="1:2">
      <c r="A138" s="58">
        <v>237326</v>
      </c>
      <c r="B138" s="57" t="s">
        <v>579</v>
      </c>
    </row>
    <row r="139" spans="1:2">
      <c r="A139" s="58">
        <v>237871</v>
      </c>
      <c r="B139" s="57" t="s">
        <v>601</v>
      </c>
    </row>
    <row r="140" spans="1:2">
      <c r="A140" s="58">
        <v>237873</v>
      </c>
      <c r="B140" s="57" t="s">
        <v>601</v>
      </c>
    </row>
    <row r="141" spans="1:2">
      <c r="A141" s="58">
        <v>238660</v>
      </c>
      <c r="B141" s="57" t="s">
        <v>601</v>
      </c>
    </row>
    <row r="142" spans="1:2">
      <c r="A142" s="58">
        <v>239245</v>
      </c>
      <c r="B142" s="57" t="s">
        <v>601</v>
      </c>
    </row>
    <row r="143" spans="1:2">
      <c r="A143" s="58">
        <v>240478</v>
      </c>
      <c r="B143" s="57" t="s">
        <v>608</v>
      </c>
    </row>
    <row r="144" spans="1:2">
      <c r="A144" s="58">
        <v>241083</v>
      </c>
      <c r="B144" s="57" t="s">
        <v>601</v>
      </c>
    </row>
    <row r="145" spans="1:2">
      <c r="A145" s="58">
        <v>241088</v>
      </c>
      <c r="B145" s="57" t="s">
        <v>601</v>
      </c>
    </row>
    <row r="146" spans="1:2">
      <c r="A146" s="58">
        <v>242863</v>
      </c>
      <c r="B146" s="57" t="s">
        <v>601</v>
      </c>
    </row>
    <row r="147" spans="1:2">
      <c r="A147" s="58">
        <v>243887</v>
      </c>
      <c r="B147" s="57" t="s">
        <v>601</v>
      </c>
    </row>
    <row r="148" spans="1:2">
      <c r="A148" s="58">
        <v>244756</v>
      </c>
      <c r="B148" s="57" t="s">
        <v>601</v>
      </c>
    </row>
    <row r="149" spans="1:2">
      <c r="A149" s="58">
        <v>245548</v>
      </c>
      <c r="B149" s="57" t="s">
        <v>579</v>
      </c>
    </row>
    <row r="150" spans="1:2">
      <c r="A150" s="58">
        <v>246603</v>
      </c>
      <c r="B150" s="57" t="s">
        <v>608</v>
      </c>
    </row>
    <row r="151" spans="1:2">
      <c r="A151" s="58">
        <v>246872</v>
      </c>
      <c r="B151" s="57" t="s">
        <v>608</v>
      </c>
    </row>
    <row r="152" spans="1:2">
      <c r="A152" s="58">
        <v>246878</v>
      </c>
      <c r="B152" s="57" t="s">
        <v>601</v>
      </c>
    </row>
    <row r="153" spans="1:2">
      <c r="A153" s="58">
        <v>259015</v>
      </c>
      <c r="B153" s="57" t="s">
        <v>601</v>
      </c>
    </row>
    <row r="154" spans="1:2">
      <c r="A154" s="58">
        <v>261011</v>
      </c>
      <c r="B154" s="57" t="s">
        <v>601</v>
      </c>
    </row>
    <row r="155" spans="1:2">
      <c r="A155" s="58">
        <v>262984</v>
      </c>
      <c r="B155" s="57" t="s">
        <v>601</v>
      </c>
    </row>
    <row r="156" spans="1:2">
      <c r="A156" s="58">
        <v>266948</v>
      </c>
      <c r="B156" s="57" t="s">
        <v>601</v>
      </c>
    </row>
    <row r="157" spans="1:2">
      <c r="A157" s="58">
        <v>266950</v>
      </c>
      <c r="B157" s="57" t="s">
        <v>601</v>
      </c>
    </row>
    <row r="158" spans="1:2">
      <c r="A158" s="58">
        <v>267026</v>
      </c>
      <c r="B158" s="57" t="s">
        <v>601</v>
      </c>
    </row>
    <row r="159" spans="1:2">
      <c r="A159" s="58">
        <v>267027</v>
      </c>
      <c r="B159" s="57" t="s">
        <v>601</v>
      </c>
    </row>
    <row r="160" spans="1:2">
      <c r="A160" s="58">
        <v>267029</v>
      </c>
      <c r="B160" s="57" t="s">
        <v>601</v>
      </c>
    </row>
    <row r="161" spans="1:2">
      <c r="A161" s="58">
        <v>267586</v>
      </c>
      <c r="B161" s="57" t="s">
        <v>601</v>
      </c>
    </row>
    <row r="162" spans="1:2">
      <c r="A162" s="58">
        <v>267594</v>
      </c>
      <c r="B162" s="57" t="s">
        <v>601</v>
      </c>
    </row>
    <row r="163" spans="1:2">
      <c r="A163" s="58">
        <v>268293</v>
      </c>
      <c r="B163" s="57" t="s">
        <v>601</v>
      </c>
    </row>
    <row r="164" spans="1:2">
      <c r="A164" s="58">
        <v>270167</v>
      </c>
      <c r="B164" s="57" t="s">
        <v>608</v>
      </c>
    </row>
    <row r="165" spans="1:2">
      <c r="A165" s="58">
        <v>270320</v>
      </c>
      <c r="B165" s="57" t="s">
        <v>601</v>
      </c>
    </row>
    <row r="166" spans="1:2">
      <c r="A166" s="58">
        <v>270369</v>
      </c>
      <c r="B166" s="57" t="s">
        <v>601</v>
      </c>
    </row>
    <row r="167" spans="1:2">
      <c r="A167" s="58">
        <v>270681</v>
      </c>
      <c r="B167" s="57" t="s">
        <v>601</v>
      </c>
    </row>
    <row r="168" spans="1:2">
      <c r="A168" s="58">
        <v>271659</v>
      </c>
      <c r="B168" s="57" t="s">
        <v>601</v>
      </c>
    </row>
    <row r="169" spans="1:2">
      <c r="A169" s="58">
        <v>271955</v>
      </c>
      <c r="B169" s="57" t="s">
        <v>601</v>
      </c>
    </row>
    <row r="170" spans="1:2">
      <c r="A170" s="58">
        <v>272474</v>
      </c>
      <c r="B170" s="57" t="s">
        <v>601</v>
      </c>
    </row>
    <row r="171" spans="1:2">
      <c r="A171" s="58">
        <v>272475</v>
      </c>
      <c r="B171" s="57" t="s">
        <v>601</v>
      </c>
    </row>
    <row r="172" spans="1:2">
      <c r="A172" s="58">
        <v>273350</v>
      </c>
      <c r="B172" s="57" t="s">
        <v>601</v>
      </c>
    </row>
    <row r="173" spans="1:2">
      <c r="A173" s="58">
        <v>273566</v>
      </c>
      <c r="B173" s="57" t="s">
        <v>581</v>
      </c>
    </row>
    <row r="174" spans="1:2">
      <c r="A174" s="58">
        <v>273586</v>
      </c>
      <c r="B174" s="57" t="s">
        <v>608</v>
      </c>
    </row>
    <row r="175" spans="1:2">
      <c r="A175" s="58">
        <v>273591</v>
      </c>
      <c r="B175" s="57" t="s">
        <v>608</v>
      </c>
    </row>
    <row r="176" spans="1:2">
      <c r="A176" s="58">
        <v>273595</v>
      </c>
      <c r="B176" s="57" t="s">
        <v>601</v>
      </c>
    </row>
    <row r="177" spans="1:2">
      <c r="A177" s="58">
        <v>273597</v>
      </c>
      <c r="B177" s="57" t="s">
        <v>608</v>
      </c>
    </row>
    <row r="178" spans="1:2">
      <c r="A178" s="58">
        <v>274463</v>
      </c>
      <c r="B178" s="57" t="s">
        <v>601</v>
      </c>
    </row>
    <row r="179" spans="1:2">
      <c r="A179" s="58">
        <v>274648</v>
      </c>
      <c r="B179" s="57" t="s">
        <v>601</v>
      </c>
    </row>
    <row r="180" spans="1:2">
      <c r="A180" s="58">
        <v>275525</v>
      </c>
      <c r="B180" s="57" t="s">
        <v>608</v>
      </c>
    </row>
    <row r="181" spans="1:2">
      <c r="A181" s="58">
        <v>277463</v>
      </c>
      <c r="B181" s="57" t="s">
        <v>608</v>
      </c>
    </row>
    <row r="182" spans="1:2">
      <c r="A182" s="58">
        <v>283552</v>
      </c>
      <c r="B182" s="57" t="s">
        <v>601</v>
      </c>
    </row>
    <row r="183" spans="1:2">
      <c r="A183" s="58">
        <v>285939</v>
      </c>
      <c r="B183" s="57" t="s">
        <v>601</v>
      </c>
    </row>
    <row r="184" spans="1:2">
      <c r="A184" s="58">
        <v>285940</v>
      </c>
      <c r="B184" s="57" t="s">
        <v>601</v>
      </c>
    </row>
    <row r="185" spans="1:2">
      <c r="A185" s="58">
        <v>285941</v>
      </c>
      <c r="B185" s="57" t="s">
        <v>608</v>
      </c>
    </row>
    <row r="186" spans="1:2">
      <c r="A186" s="58">
        <v>286324</v>
      </c>
      <c r="B186" s="57" t="s">
        <v>601</v>
      </c>
    </row>
    <row r="187" spans="1:2">
      <c r="A187" s="58">
        <v>288758</v>
      </c>
      <c r="B187" s="57" t="s">
        <v>601</v>
      </c>
    </row>
    <row r="188" spans="1:2">
      <c r="A188" s="58">
        <v>289495</v>
      </c>
      <c r="B188" s="57" t="s">
        <v>601</v>
      </c>
    </row>
    <row r="189" spans="1:2">
      <c r="A189" s="58">
        <v>290715</v>
      </c>
      <c r="B189" s="57" t="s">
        <v>601</v>
      </c>
    </row>
    <row r="190" spans="1:2">
      <c r="A190" s="58">
        <v>290718</v>
      </c>
      <c r="B190" s="57" t="s">
        <v>601</v>
      </c>
    </row>
    <row r="191" spans="1:2">
      <c r="A191" s="58">
        <v>290773</v>
      </c>
      <c r="B191" s="57" t="s">
        <v>601</v>
      </c>
    </row>
    <row r="192" spans="1:2">
      <c r="A192" s="58">
        <v>290857</v>
      </c>
      <c r="B192" s="57" t="s">
        <v>601</v>
      </c>
    </row>
    <row r="193" spans="1:2">
      <c r="A193" s="58">
        <v>291575</v>
      </c>
      <c r="B193" s="57" t="s">
        <v>601</v>
      </c>
    </row>
    <row r="194" spans="1:2">
      <c r="A194" s="58">
        <v>291759</v>
      </c>
      <c r="B194" s="57" t="s">
        <v>581</v>
      </c>
    </row>
    <row r="195" spans="1:2">
      <c r="A195" s="58">
        <v>293363</v>
      </c>
      <c r="B195" s="57" t="s">
        <v>601</v>
      </c>
    </row>
    <row r="196" spans="1:2">
      <c r="A196" s="58">
        <v>293496</v>
      </c>
      <c r="B196" s="57" t="s">
        <v>601</v>
      </c>
    </row>
    <row r="197" spans="1:2">
      <c r="A197" s="58">
        <v>293498</v>
      </c>
      <c r="B197" s="57" t="s">
        <v>601</v>
      </c>
    </row>
    <row r="198" spans="1:2">
      <c r="A198" s="58">
        <v>293499</v>
      </c>
      <c r="B198" s="57" t="s">
        <v>608</v>
      </c>
    </row>
    <row r="199" spans="1:2">
      <c r="A199" s="58">
        <v>293544</v>
      </c>
      <c r="B199" s="57" t="s">
        <v>601</v>
      </c>
    </row>
    <row r="200" spans="1:2">
      <c r="A200" s="58">
        <v>293629</v>
      </c>
      <c r="B200" s="57" t="s">
        <v>601</v>
      </c>
    </row>
    <row r="201" spans="1:2">
      <c r="A201" s="58">
        <v>293672</v>
      </c>
      <c r="B201" s="57" t="s">
        <v>601</v>
      </c>
    </row>
    <row r="202" spans="1:2">
      <c r="A202" s="58">
        <v>293673</v>
      </c>
      <c r="B202" s="57" t="s">
        <v>601</v>
      </c>
    </row>
    <row r="203" spans="1:2">
      <c r="A203" s="58">
        <v>294086</v>
      </c>
      <c r="B203" s="57" t="s">
        <v>601</v>
      </c>
    </row>
    <row r="204" spans="1:2">
      <c r="A204" s="58">
        <v>294088</v>
      </c>
      <c r="B204" s="57" t="s">
        <v>601</v>
      </c>
    </row>
    <row r="205" spans="1:2">
      <c r="A205" s="58">
        <v>294094</v>
      </c>
      <c r="B205" s="57" t="s">
        <v>601</v>
      </c>
    </row>
    <row r="206" spans="1:2">
      <c r="A206" s="58">
        <v>294095</v>
      </c>
      <c r="B206" s="57" t="s">
        <v>601</v>
      </c>
    </row>
    <row r="207" spans="1:2">
      <c r="A207" s="58">
        <v>294270</v>
      </c>
      <c r="B207" s="57" t="s">
        <v>579</v>
      </c>
    </row>
    <row r="208" spans="1:2">
      <c r="A208" s="58">
        <v>294291</v>
      </c>
      <c r="B208" s="57" t="s">
        <v>601</v>
      </c>
    </row>
    <row r="209" spans="1:2">
      <c r="A209" s="58">
        <v>294348</v>
      </c>
      <c r="B209" s="57" t="s">
        <v>601</v>
      </c>
    </row>
    <row r="210" spans="1:2">
      <c r="A210" s="58">
        <v>294523</v>
      </c>
      <c r="B210" s="57" t="s">
        <v>601</v>
      </c>
    </row>
    <row r="211" spans="1:2">
      <c r="A211" s="58">
        <v>294547</v>
      </c>
      <c r="B211" s="57" t="s">
        <v>601</v>
      </c>
    </row>
    <row r="212" spans="1:2">
      <c r="A212" s="58">
        <v>294556</v>
      </c>
      <c r="B212" s="57" t="s">
        <v>601</v>
      </c>
    </row>
    <row r="213" spans="1:2">
      <c r="A213" s="58">
        <v>294566</v>
      </c>
      <c r="B213" s="57" t="s">
        <v>601</v>
      </c>
    </row>
    <row r="214" spans="1:2">
      <c r="A214" s="58">
        <v>294567</v>
      </c>
      <c r="B214" s="57" t="s">
        <v>601</v>
      </c>
    </row>
    <row r="215" spans="1:2">
      <c r="A215" s="58">
        <v>294568</v>
      </c>
      <c r="B215" s="57" t="s">
        <v>601</v>
      </c>
    </row>
    <row r="216" spans="1:2">
      <c r="A216" s="58">
        <v>294617</v>
      </c>
      <c r="B216" s="57" t="s">
        <v>601</v>
      </c>
    </row>
    <row r="217" spans="1:2">
      <c r="A217" s="58">
        <v>294753</v>
      </c>
      <c r="B217" s="57" t="s">
        <v>601</v>
      </c>
    </row>
    <row r="218" spans="1:2">
      <c r="A218" s="58">
        <v>294793</v>
      </c>
      <c r="B218" s="57" t="s">
        <v>601</v>
      </c>
    </row>
    <row r="219" spans="1:2">
      <c r="A219" s="58">
        <v>294795</v>
      </c>
      <c r="B219" s="57" t="s">
        <v>601</v>
      </c>
    </row>
    <row r="220" spans="1:2">
      <c r="A220" s="58">
        <v>294809</v>
      </c>
      <c r="B220" s="57" t="s">
        <v>601</v>
      </c>
    </row>
    <row r="221" spans="1:2">
      <c r="A221" s="58">
        <v>295073</v>
      </c>
      <c r="B221" s="57" t="s">
        <v>601</v>
      </c>
    </row>
    <row r="222" spans="1:2">
      <c r="A222" s="58">
        <v>295248</v>
      </c>
      <c r="B222" s="57" t="s">
        <v>601</v>
      </c>
    </row>
    <row r="223" spans="1:2">
      <c r="A223" s="58">
        <v>295249</v>
      </c>
      <c r="B223" s="57" t="s">
        <v>601</v>
      </c>
    </row>
    <row r="224" spans="1:2">
      <c r="A224" s="58">
        <v>295250</v>
      </c>
      <c r="B224" s="57" t="s">
        <v>601</v>
      </c>
    </row>
    <row r="225" spans="1:2">
      <c r="A225" s="58">
        <v>295251</v>
      </c>
      <c r="B225" s="57" t="s">
        <v>581</v>
      </c>
    </row>
    <row r="226" spans="1:2">
      <c r="A226" s="58">
        <v>295352</v>
      </c>
      <c r="B226" s="57" t="s">
        <v>601</v>
      </c>
    </row>
    <row r="227" spans="1:2">
      <c r="A227" s="58">
        <v>295353</v>
      </c>
      <c r="B227" s="57" t="s">
        <v>601</v>
      </c>
    </row>
    <row r="228" spans="1:2">
      <c r="A228" s="58">
        <v>296636</v>
      </c>
      <c r="B228" s="57" t="s">
        <v>601</v>
      </c>
    </row>
    <row r="229" spans="1:2">
      <c r="A229" s="58">
        <v>296689</v>
      </c>
      <c r="B229" s="57" t="s">
        <v>601</v>
      </c>
    </row>
    <row r="230" spans="1:2">
      <c r="A230" s="58">
        <v>296770</v>
      </c>
      <c r="B230" s="57" t="s">
        <v>601</v>
      </c>
    </row>
    <row r="231" spans="1:2">
      <c r="A231" s="58">
        <v>296859</v>
      </c>
      <c r="B231" s="57" t="s">
        <v>601</v>
      </c>
    </row>
    <row r="232" spans="1:2">
      <c r="A232" s="58">
        <v>296867</v>
      </c>
      <c r="B232" s="57" t="s">
        <v>601</v>
      </c>
    </row>
    <row r="233" spans="1:2">
      <c r="A233" s="58">
        <v>296935</v>
      </c>
      <c r="B233" s="57" t="s">
        <v>601</v>
      </c>
    </row>
    <row r="234" spans="1:2">
      <c r="A234" s="58">
        <v>296941</v>
      </c>
      <c r="B234" s="57" t="s">
        <v>601</v>
      </c>
    </row>
    <row r="235" spans="1:2">
      <c r="A235" s="58">
        <v>296949</v>
      </c>
      <c r="B235" s="57" t="s">
        <v>601</v>
      </c>
    </row>
    <row r="236" spans="1:2">
      <c r="A236" s="58">
        <v>296951</v>
      </c>
      <c r="B236" s="57" t="s">
        <v>601</v>
      </c>
    </row>
    <row r="237" spans="1:2">
      <c r="A237" s="58">
        <v>296952</v>
      </c>
      <c r="B237" s="57" t="s">
        <v>601</v>
      </c>
    </row>
    <row r="238" spans="1:2">
      <c r="A238" s="58">
        <v>296953</v>
      </c>
      <c r="B238" s="57" t="s">
        <v>601</v>
      </c>
    </row>
    <row r="239" spans="1:2">
      <c r="A239" s="58">
        <v>296960</v>
      </c>
      <c r="B239" s="57" t="s">
        <v>601</v>
      </c>
    </row>
    <row r="240" spans="1:2">
      <c r="A240" s="58">
        <v>296992</v>
      </c>
      <c r="B240" s="57" t="s">
        <v>601</v>
      </c>
    </row>
    <row r="241" spans="1:2">
      <c r="A241" s="58">
        <v>296996</v>
      </c>
      <c r="B241" s="57" t="s">
        <v>601</v>
      </c>
    </row>
    <row r="242" spans="1:2">
      <c r="A242" s="58">
        <v>297037</v>
      </c>
      <c r="B242" s="57" t="s">
        <v>601</v>
      </c>
    </row>
    <row r="243" spans="1:2">
      <c r="A243" s="58">
        <v>297278</v>
      </c>
      <c r="B243" s="57" t="s">
        <v>601</v>
      </c>
    </row>
    <row r="244" spans="1:2">
      <c r="A244" s="58">
        <v>297300</v>
      </c>
      <c r="B244" s="57" t="s">
        <v>601</v>
      </c>
    </row>
    <row r="245" spans="1:2">
      <c r="A245" s="58">
        <v>297305</v>
      </c>
      <c r="B245" s="57" t="s">
        <v>601</v>
      </c>
    </row>
    <row r="246" spans="1:2">
      <c r="A246" s="58">
        <v>297337</v>
      </c>
      <c r="B246" s="57" t="s">
        <v>613</v>
      </c>
    </row>
    <row r="247" spans="1:2">
      <c r="A247" s="58">
        <v>297370</v>
      </c>
      <c r="B247" s="57" t="s">
        <v>601</v>
      </c>
    </row>
    <row r="248" spans="1:2">
      <c r="A248" s="58">
        <v>297380</v>
      </c>
      <c r="B248" s="57" t="s">
        <v>601</v>
      </c>
    </row>
    <row r="249" spans="1:2">
      <c r="A249" s="58">
        <v>297384</v>
      </c>
      <c r="B249" s="57" t="s">
        <v>601</v>
      </c>
    </row>
    <row r="250" spans="1:2">
      <c r="A250" s="58">
        <v>297582</v>
      </c>
      <c r="B250" s="57" t="s">
        <v>601</v>
      </c>
    </row>
    <row r="251" spans="1:2">
      <c r="A251" s="58">
        <v>297586</v>
      </c>
      <c r="B251" s="57" t="s">
        <v>601</v>
      </c>
    </row>
    <row r="252" spans="1:2">
      <c r="A252" s="58">
        <v>297587</v>
      </c>
      <c r="B252" s="57" t="s">
        <v>601</v>
      </c>
    </row>
    <row r="253" spans="1:2">
      <c r="A253" s="58">
        <v>297609</v>
      </c>
      <c r="B253" s="57" t="s">
        <v>601</v>
      </c>
    </row>
    <row r="254" spans="1:2">
      <c r="A254" s="58">
        <v>297695</v>
      </c>
      <c r="B254" s="57" t="s">
        <v>601</v>
      </c>
    </row>
    <row r="255" spans="1:2">
      <c r="A255" s="58">
        <v>297741</v>
      </c>
      <c r="B255" s="57" t="s">
        <v>601</v>
      </c>
    </row>
    <row r="256" spans="1:2">
      <c r="A256" s="58">
        <v>297765</v>
      </c>
      <c r="B256" s="57" t="s">
        <v>601</v>
      </c>
    </row>
    <row r="257" spans="1:2">
      <c r="A257" s="58">
        <v>297908</v>
      </c>
      <c r="B257" s="57" t="s">
        <v>601</v>
      </c>
    </row>
    <row r="258" spans="1:2">
      <c r="A258" s="58">
        <v>297913</v>
      </c>
      <c r="B258" s="57" t="s">
        <v>601</v>
      </c>
    </row>
    <row r="259" spans="1:2">
      <c r="A259" s="58">
        <v>297973</v>
      </c>
      <c r="B259" s="57" t="s">
        <v>601</v>
      </c>
    </row>
    <row r="260" spans="1:2">
      <c r="A260" s="58">
        <v>298186</v>
      </c>
      <c r="B260" s="57" t="s">
        <v>601</v>
      </c>
    </row>
    <row r="261" spans="1:2">
      <c r="A261" s="58">
        <v>298284</v>
      </c>
      <c r="B261" s="57" t="s">
        <v>601</v>
      </c>
    </row>
    <row r="262" spans="1:2">
      <c r="A262" s="58">
        <v>298309</v>
      </c>
      <c r="B262" s="57" t="s">
        <v>601</v>
      </c>
    </row>
    <row r="263" spans="1:2">
      <c r="A263" s="58">
        <v>298317</v>
      </c>
      <c r="B263" s="57" t="s">
        <v>601</v>
      </c>
    </row>
    <row r="264" spans="1:2">
      <c r="A264" s="58">
        <v>298319</v>
      </c>
      <c r="B264" s="57" t="s">
        <v>601</v>
      </c>
    </row>
    <row r="265" spans="1:2">
      <c r="A265" s="58">
        <v>298398</v>
      </c>
      <c r="B265" s="57" t="s">
        <v>601</v>
      </c>
    </row>
    <row r="266" spans="1:2">
      <c r="A266" s="58">
        <v>298408</v>
      </c>
      <c r="B266" s="57" t="s">
        <v>601</v>
      </c>
    </row>
    <row r="267" spans="1:2">
      <c r="A267" s="58">
        <v>298453</v>
      </c>
      <c r="B267" s="57" t="s">
        <v>601</v>
      </c>
    </row>
    <row r="268" spans="1:2">
      <c r="A268" s="58">
        <v>265966</v>
      </c>
      <c r="B268" s="57" t="s">
        <v>601</v>
      </c>
    </row>
    <row r="269" spans="1:2">
      <c r="A269" s="58">
        <v>109841</v>
      </c>
      <c r="B269" s="57" t="s">
        <v>604</v>
      </c>
    </row>
    <row r="270" spans="1:2">
      <c r="A270" s="58">
        <v>225233</v>
      </c>
      <c r="B270" s="57" t="s">
        <v>601</v>
      </c>
    </row>
    <row r="271" spans="1:2">
      <c r="A271" s="58">
        <v>241080</v>
      </c>
      <c r="B271" s="57" t="s">
        <v>601</v>
      </c>
    </row>
    <row r="272" spans="1:2">
      <c r="A272" s="58">
        <v>246871</v>
      </c>
      <c r="B272" s="57" t="s">
        <v>601</v>
      </c>
    </row>
    <row r="273" spans="1:2">
      <c r="A273" s="58">
        <v>258065</v>
      </c>
      <c r="B273" s="57" t="s">
        <v>601</v>
      </c>
    </row>
    <row r="274" spans="1:2">
      <c r="A274" s="58">
        <v>262258</v>
      </c>
      <c r="B274" s="57" t="s">
        <v>579</v>
      </c>
    </row>
    <row r="275" spans="1:2">
      <c r="A275" s="58">
        <v>262883</v>
      </c>
      <c r="B275" s="57" t="s">
        <v>608</v>
      </c>
    </row>
    <row r="276" spans="1:2">
      <c r="A276" s="58">
        <v>265585</v>
      </c>
      <c r="B276" s="57" t="s">
        <v>608</v>
      </c>
    </row>
    <row r="277" spans="1:2">
      <c r="A277" s="58">
        <v>266949</v>
      </c>
      <c r="B277" s="57" t="s">
        <v>608</v>
      </c>
    </row>
    <row r="278" spans="1:2">
      <c r="A278" s="58">
        <v>267595</v>
      </c>
      <c r="B278" s="57" t="s">
        <v>601</v>
      </c>
    </row>
    <row r="279" spans="1:2">
      <c r="A279" s="58">
        <v>267602</v>
      </c>
      <c r="B279" s="57" t="s">
        <v>601</v>
      </c>
    </row>
    <row r="280" spans="1:2">
      <c r="A280" s="58">
        <v>268694</v>
      </c>
      <c r="B280" s="57" t="s">
        <v>601</v>
      </c>
    </row>
    <row r="281" spans="1:2">
      <c r="A281" s="58">
        <v>271175</v>
      </c>
      <c r="B281" s="57" t="s">
        <v>601</v>
      </c>
    </row>
    <row r="282" spans="1:2">
      <c r="A282" s="58">
        <v>271736</v>
      </c>
      <c r="B282" s="57" t="s">
        <v>601</v>
      </c>
    </row>
    <row r="283" spans="1:2">
      <c r="A283" s="58">
        <v>273113</v>
      </c>
      <c r="B283" s="57" t="s">
        <v>601</v>
      </c>
    </row>
    <row r="284" spans="1:2">
      <c r="A284" s="58">
        <v>277583</v>
      </c>
      <c r="B284" s="57" t="s">
        <v>601</v>
      </c>
    </row>
    <row r="285" spans="1:2">
      <c r="A285" s="58">
        <v>285944</v>
      </c>
      <c r="B285" s="57" t="s">
        <v>608</v>
      </c>
    </row>
    <row r="286" spans="1:2">
      <c r="A286" s="58">
        <v>286540</v>
      </c>
      <c r="B286" s="57" t="s">
        <v>601</v>
      </c>
    </row>
    <row r="287" spans="1:2">
      <c r="A287" s="58">
        <v>288752</v>
      </c>
      <c r="B287" s="57" t="s">
        <v>601</v>
      </c>
    </row>
    <row r="288" spans="1:2">
      <c r="A288" s="58">
        <v>291467</v>
      </c>
      <c r="B288" s="57" t="s">
        <v>601</v>
      </c>
    </row>
    <row r="289" spans="1:2">
      <c r="A289" s="58">
        <v>293285</v>
      </c>
      <c r="B289" s="57" t="s">
        <v>601</v>
      </c>
    </row>
    <row r="290" spans="1:2">
      <c r="A290" s="58">
        <v>293860</v>
      </c>
      <c r="B290" s="57" t="s">
        <v>601</v>
      </c>
    </row>
    <row r="291" spans="1:2">
      <c r="A291" s="58">
        <v>294352</v>
      </c>
      <c r="B291" s="57" t="s">
        <v>601</v>
      </c>
    </row>
    <row r="292" spans="1:2">
      <c r="A292" s="58">
        <v>294524</v>
      </c>
      <c r="B292" s="57" t="s">
        <v>608</v>
      </c>
    </row>
    <row r="293" spans="1:2">
      <c r="A293" s="58">
        <v>294626</v>
      </c>
      <c r="B293" s="57" t="s">
        <v>601</v>
      </c>
    </row>
    <row r="294" spans="1:2">
      <c r="A294" s="58">
        <v>294752</v>
      </c>
      <c r="B294" s="57" t="s">
        <v>601</v>
      </c>
    </row>
    <row r="295" spans="1:2">
      <c r="A295" s="58">
        <v>294799</v>
      </c>
      <c r="B295" s="57" t="s">
        <v>601</v>
      </c>
    </row>
    <row r="296" spans="1:2">
      <c r="A296" s="58">
        <v>295065</v>
      </c>
      <c r="B296" s="57" t="s">
        <v>601</v>
      </c>
    </row>
    <row r="297" spans="1:2">
      <c r="A297" s="58">
        <v>295069</v>
      </c>
      <c r="B297" s="57" t="s">
        <v>601</v>
      </c>
    </row>
    <row r="298" spans="1:2">
      <c r="A298" s="58">
        <v>295071</v>
      </c>
      <c r="B298" s="57" t="s">
        <v>601</v>
      </c>
    </row>
    <row r="299" spans="1:2">
      <c r="A299" s="58">
        <v>295074</v>
      </c>
      <c r="B299" s="57" t="s">
        <v>601</v>
      </c>
    </row>
    <row r="300" spans="1:2">
      <c r="A300" s="58">
        <v>295363</v>
      </c>
      <c r="B300" s="57" t="s">
        <v>601</v>
      </c>
    </row>
    <row r="301" spans="1:2">
      <c r="A301" s="58">
        <v>296522</v>
      </c>
      <c r="B301" s="57" t="s">
        <v>601</v>
      </c>
    </row>
    <row r="302" spans="1:2">
      <c r="A302" s="58">
        <v>296658</v>
      </c>
      <c r="B302" s="57" t="s">
        <v>601</v>
      </c>
    </row>
    <row r="303" spans="1:2">
      <c r="A303" s="58">
        <v>296788</v>
      </c>
      <c r="B303" s="57" t="s">
        <v>601</v>
      </c>
    </row>
    <row r="304" spans="1:2">
      <c r="A304" s="58">
        <v>297140</v>
      </c>
      <c r="B304" s="57" t="s">
        <v>601</v>
      </c>
    </row>
    <row r="305" spans="1:2">
      <c r="A305" s="58">
        <v>297283</v>
      </c>
      <c r="B305" s="57" t="s">
        <v>601</v>
      </c>
    </row>
    <row r="306" spans="1:2">
      <c r="A306" s="58">
        <v>297371</v>
      </c>
      <c r="B306" s="57" t="s">
        <v>601</v>
      </c>
    </row>
    <row r="307" spans="1:2">
      <c r="A307" s="58">
        <v>297375</v>
      </c>
      <c r="B307" s="57" t="s">
        <v>601</v>
      </c>
    </row>
    <row r="308" spans="1:2">
      <c r="A308" s="58">
        <v>297378</v>
      </c>
      <c r="B308" s="57" t="s">
        <v>601</v>
      </c>
    </row>
    <row r="309" spans="1:2">
      <c r="A309" s="58">
        <v>297583</v>
      </c>
      <c r="B309" s="57" t="s">
        <v>601</v>
      </c>
    </row>
    <row r="310" spans="1:2">
      <c r="A310" s="58">
        <v>297684</v>
      </c>
      <c r="B310" s="57" t="s">
        <v>601</v>
      </c>
    </row>
    <row r="311" spans="1:2">
      <c r="A311" s="58">
        <v>297751</v>
      </c>
      <c r="B311" s="57" t="s">
        <v>608</v>
      </c>
    </row>
    <row r="312" spans="1:2">
      <c r="A312" s="58">
        <v>297949</v>
      </c>
      <c r="B312" s="57" t="s">
        <v>601</v>
      </c>
    </row>
    <row r="313" spans="1:2">
      <c r="A313" s="58">
        <v>297971</v>
      </c>
      <c r="B313" s="57" t="s">
        <v>601</v>
      </c>
    </row>
    <row r="314" spans="1:2">
      <c r="A314" s="58">
        <v>297974</v>
      </c>
      <c r="B314" s="57" t="s">
        <v>601</v>
      </c>
    </row>
    <row r="315" spans="1:2">
      <c r="A315" s="58">
        <v>298151</v>
      </c>
      <c r="B315" s="57" t="s">
        <v>601</v>
      </c>
    </row>
    <row r="316" spans="1:2">
      <c r="A316" s="58">
        <v>298316</v>
      </c>
      <c r="B316" s="57" t="s">
        <v>601</v>
      </c>
    </row>
    <row r="317" spans="1:2">
      <c r="A317" s="58">
        <v>279973</v>
      </c>
      <c r="B317" s="57" t="s">
        <v>601</v>
      </c>
    </row>
    <row r="318" spans="1:2">
      <c r="A318" s="58">
        <v>289139</v>
      </c>
      <c r="B318" s="57" t="s">
        <v>581</v>
      </c>
    </row>
    <row r="319" spans="1:2">
      <c r="A319" s="58">
        <v>291920</v>
      </c>
      <c r="B319" s="57" t="s">
        <v>601</v>
      </c>
    </row>
    <row r="320" spans="1:2">
      <c r="A320" s="58">
        <v>294924</v>
      </c>
      <c r="B320" s="57" t="s">
        <v>601</v>
      </c>
    </row>
    <row r="321" spans="1:2">
      <c r="A321" s="58">
        <v>297607</v>
      </c>
      <c r="B321" s="57" t="s">
        <v>601</v>
      </c>
    </row>
    <row r="322" spans="1:2">
      <c r="A322" s="58">
        <v>298287</v>
      </c>
      <c r="B322" s="57" t="s">
        <v>601</v>
      </c>
    </row>
    <row r="323" spans="1:2">
      <c r="A323" s="58">
        <v>297907</v>
      </c>
      <c r="B323" s="57" t="s">
        <v>601</v>
      </c>
    </row>
    <row r="324" spans="1:2">
      <c r="A324" s="58">
        <v>294889</v>
      </c>
      <c r="B324" s="57" t="s">
        <v>601</v>
      </c>
    </row>
    <row r="325" spans="1:2">
      <c r="A325" s="58">
        <v>294871</v>
      </c>
      <c r="B325" s="57" t="s">
        <v>601</v>
      </c>
    </row>
    <row r="326" spans="1:2">
      <c r="A326" s="58">
        <v>295534</v>
      </c>
      <c r="B326" s="57" t="s">
        <v>601</v>
      </c>
    </row>
    <row r="327" spans="1:2">
      <c r="A327" s="58">
        <v>296604</v>
      </c>
      <c r="B327" s="57" t="s">
        <v>601</v>
      </c>
    </row>
    <row r="328" spans="1:2">
      <c r="A328" s="58">
        <v>293959</v>
      </c>
      <c r="B328" s="57" t="s">
        <v>601</v>
      </c>
    </row>
    <row r="329" spans="1:2">
      <c r="A329" s="58">
        <v>294891</v>
      </c>
      <c r="B329" s="57" t="s">
        <v>601</v>
      </c>
    </row>
    <row r="330" spans="1:2">
      <c r="A330" s="58">
        <v>295527</v>
      </c>
      <c r="B330" s="57" t="s">
        <v>601</v>
      </c>
    </row>
    <row r="331" spans="1:2">
      <c r="A331" s="58">
        <v>297614</v>
      </c>
      <c r="B331" s="57" t="s">
        <v>601</v>
      </c>
    </row>
    <row r="332" spans="1:2">
      <c r="A332" s="58">
        <v>294229</v>
      </c>
      <c r="B332" s="57" t="s">
        <v>601</v>
      </c>
    </row>
    <row r="333" spans="1:2">
      <c r="A333" s="58">
        <v>297458</v>
      </c>
      <c r="B333" s="57" t="s">
        <v>601</v>
      </c>
    </row>
    <row r="334" spans="1:2">
      <c r="A334" s="58">
        <v>295058</v>
      </c>
      <c r="B334" s="57" t="s">
        <v>601</v>
      </c>
    </row>
    <row r="335" spans="1:2">
      <c r="A335" s="58">
        <v>294929</v>
      </c>
      <c r="B335" s="57" t="s">
        <v>601</v>
      </c>
    </row>
    <row r="336" spans="1:2">
      <c r="A336" s="58">
        <v>293961</v>
      </c>
      <c r="B336" s="57" t="s">
        <v>601</v>
      </c>
    </row>
    <row r="337" spans="1:2">
      <c r="A337" s="58">
        <v>294522</v>
      </c>
      <c r="B337" s="57" t="s">
        <v>601</v>
      </c>
    </row>
    <row r="338" spans="1:2">
      <c r="A338" s="58">
        <v>297694</v>
      </c>
      <c r="B338" s="57" t="s">
        <v>601</v>
      </c>
    </row>
    <row r="339" spans="1:2">
      <c r="A339" s="58">
        <v>298158</v>
      </c>
      <c r="B339" s="57" t="s">
        <v>601</v>
      </c>
    </row>
    <row r="340" spans="1:2">
      <c r="A340" s="58">
        <v>297392</v>
      </c>
      <c r="B340" s="57" t="s">
        <v>601</v>
      </c>
    </row>
    <row r="341" spans="1:2">
      <c r="A341" s="58">
        <v>285532</v>
      </c>
      <c r="B341" s="57" t="s">
        <v>608</v>
      </c>
    </row>
    <row r="342" spans="1:2">
      <c r="A342" s="58">
        <v>295367</v>
      </c>
      <c r="B342" s="57" t="s">
        <v>601</v>
      </c>
    </row>
    <row r="343" spans="1:2">
      <c r="A343" s="58">
        <v>296603</v>
      </c>
      <c r="B343" s="57" t="s">
        <v>601</v>
      </c>
    </row>
    <row r="344" spans="1:2">
      <c r="A344" s="58">
        <v>296861</v>
      </c>
      <c r="B344" s="57" t="s">
        <v>601</v>
      </c>
    </row>
    <row r="345" spans="1:2">
      <c r="A345" s="58">
        <v>294921</v>
      </c>
      <c r="B345" s="57" t="s">
        <v>601</v>
      </c>
    </row>
    <row r="346" spans="1:2">
      <c r="A346" s="58">
        <v>297763</v>
      </c>
      <c r="B346" s="57" t="s">
        <v>601</v>
      </c>
    </row>
    <row r="347" spans="1:2">
      <c r="A347" s="58">
        <v>295524</v>
      </c>
      <c r="B347" s="57" t="s">
        <v>601</v>
      </c>
    </row>
    <row r="348" spans="1:2">
      <c r="A348" s="58">
        <v>295044</v>
      </c>
      <c r="B348" s="57" t="s">
        <v>601</v>
      </c>
    </row>
    <row r="349" spans="1:2">
      <c r="A349" s="58">
        <v>294120</v>
      </c>
      <c r="B349" s="57" t="s">
        <v>601</v>
      </c>
    </row>
    <row r="350" spans="1:2">
      <c r="A350" s="58">
        <v>294915</v>
      </c>
      <c r="B350" s="57" t="s">
        <v>601</v>
      </c>
    </row>
    <row r="351" spans="1:2">
      <c r="A351" s="58">
        <v>296945</v>
      </c>
      <c r="B351" s="57" t="s">
        <v>601</v>
      </c>
    </row>
    <row r="352" spans="1:2">
      <c r="A352" s="58">
        <v>297742</v>
      </c>
      <c r="B352" s="57" t="s">
        <v>601</v>
      </c>
    </row>
    <row r="353" spans="1:2">
      <c r="A353" s="58">
        <v>297394</v>
      </c>
      <c r="B353" s="57" t="s">
        <v>601</v>
      </c>
    </row>
    <row r="354" spans="1:2">
      <c r="A354" s="58">
        <v>294641</v>
      </c>
      <c r="B354" s="57" t="s">
        <v>601</v>
      </c>
    </row>
    <row r="355" spans="1:2">
      <c r="A355" s="58">
        <v>294561</v>
      </c>
      <c r="B355" s="57" t="s">
        <v>601</v>
      </c>
    </row>
    <row r="356" spans="1:2">
      <c r="A356" s="58">
        <v>297325</v>
      </c>
      <c r="B356" s="57" t="s">
        <v>601</v>
      </c>
    </row>
    <row r="357" spans="1:2">
      <c r="A357" s="58">
        <v>297736</v>
      </c>
      <c r="B357" s="57" t="s">
        <v>601</v>
      </c>
    </row>
    <row r="358" spans="1:2">
      <c r="A358" s="58">
        <v>297613</v>
      </c>
      <c r="B358" s="57" t="s">
        <v>601</v>
      </c>
    </row>
    <row r="359" spans="1:2">
      <c r="A359" s="58">
        <v>296948</v>
      </c>
      <c r="B359" s="57" t="s">
        <v>601</v>
      </c>
    </row>
    <row r="360" spans="1:2">
      <c r="A360" s="58">
        <v>295530</v>
      </c>
      <c r="B360" s="57" t="s">
        <v>601</v>
      </c>
    </row>
    <row r="361" spans="1:2">
      <c r="A361" s="58">
        <v>294878</v>
      </c>
      <c r="B361" s="57" t="s">
        <v>601</v>
      </c>
    </row>
    <row r="362" spans="1:2">
      <c r="A362" s="58">
        <v>297382</v>
      </c>
      <c r="B362" s="57" t="s">
        <v>601</v>
      </c>
    </row>
    <row r="363" spans="1:2">
      <c r="A363" s="58">
        <v>295533</v>
      </c>
      <c r="B363" s="57" t="s">
        <v>601</v>
      </c>
    </row>
    <row r="364" spans="1:2">
      <c r="A364" s="58">
        <v>298155</v>
      </c>
      <c r="B364" s="57" t="s">
        <v>601</v>
      </c>
    </row>
    <row r="365" spans="1:2">
      <c r="A365" s="58">
        <v>296940</v>
      </c>
      <c r="B365" s="57" t="s">
        <v>601</v>
      </c>
    </row>
    <row r="366" spans="1:2">
      <c r="A366" s="58">
        <v>297731</v>
      </c>
      <c r="B366" s="57" t="s">
        <v>601</v>
      </c>
    </row>
    <row r="367" spans="1:2">
      <c r="A367" s="58">
        <v>297739</v>
      </c>
      <c r="B367" s="57" t="s">
        <v>601</v>
      </c>
    </row>
    <row r="368" spans="1:2">
      <c r="A368" s="58">
        <v>295049</v>
      </c>
      <c r="B368" s="57" t="s">
        <v>601</v>
      </c>
    </row>
    <row r="369" spans="1:2">
      <c r="A369" s="58">
        <v>296660</v>
      </c>
      <c r="B369" s="57" t="s">
        <v>601</v>
      </c>
    </row>
    <row r="370" spans="1:2">
      <c r="A370" s="58">
        <v>298160</v>
      </c>
      <c r="B370" s="57" t="s">
        <v>601</v>
      </c>
    </row>
    <row r="371" spans="1:2">
      <c r="A371" s="58">
        <v>294919</v>
      </c>
      <c r="B371" s="57" t="s">
        <v>601</v>
      </c>
    </row>
    <row r="372" spans="1:2">
      <c r="A372" s="58">
        <v>295531</v>
      </c>
      <c r="B372" s="57" t="s">
        <v>601</v>
      </c>
    </row>
    <row r="373" spans="1:2">
      <c r="A373" s="58">
        <v>296959</v>
      </c>
      <c r="B373" s="57" t="s">
        <v>601</v>
      </c>
    </row>
    <row r="374" spans="1:2">
      <c r="A374" s="58">
        <v>294452</v>
      </c>
      <c r="B374" s="57" t="s">
        <v>601</v>
      </c>
    </row>
    <row r="375" spans="1:2">
      <c r="A375" s="58">
        <v>295054</v>
      </c>
      <c r="B375" s="57" t="s">
        <v>601</v>
      </c>
    </row>
    <row r="376" spans="1:2">
      <c r="A376" s="58">
        <v>295368</v>
      </c>
      <c r="B376" s="57" t="s">
        <v>601</v>
      </c>
    </row>
    <row r="377" spans="1:2">
      <c r="A377" s="58">
        <v>297611</v>
      </c>
      <c r="B377" s="57" t="s">
        <v>601</v>
      </c>
    </row>
    <row r="378" spans="1:2">
      <c r="A378" s="58">
        <v>295525</v>
      </c>
      <c r="B378" s="57" t="s">
        <v>601</v>
      </c>
    </row>
    <row r="379" spans="1:2">
      <c r="A379" s="58">
        <v>296213</v>
      </c>
      <c r="B379" s="57" t="s">
        <v>601</v>
      </c>
    </row>
    <row r="380" spans="1:2">
      <c r="A380" s="58">
        <v>297299</v>
      </c>
      <c r="B380" s="57" t="s">
        <v>601</v>
      </c>
    </row>
    <row r="381" spans="1:2">
      <c r="A381" s="58">
        <v>296560</v>
      </c>
      <c r="B381" s="57" t="s">
        <v>601</v>
      </c>
    </row>
    <row r="382" spans="1:2">
      <c r="A382" s="58">
        <v>294869</v>
      </c>
      <c r="B382" s="57" t="s">
        <v>601</v>
      </c>
    </row>
    <row r="383" spans="1:2">
      <c r="A383" s="58">
        <v>297752</v>
      </c>
      <c r="B383" s="57" t="s">
        <v>601</v>
      </c>
    </row>
    <row r="384" spans="1:2">
      <c r="A384" s="58">
        <v>297174</v>
      </c>
      <c r="B384" s="57" t="s">
        <v>601</v>
      </c>
    </row>
    <row r="385" spans="1:2">
      <c r="A385" s="58">
        <v>294089</v>
      </c>
      <c r="B385" s="57" t="s">
        <v>608</v>
      </c>
    </row>
    <row r="386" spans="1:2">
      <c r="A386" s="58">
        <v>296947</v>
      </c>
      <c r="B386" s="57" t="s">
        <v>601</v>
      </c>
    </row>
    <row r="387" spans="1:2">
      <c r="A387" s="58">
        <v>296442</v>
      </c>
      <c r="B387" s="57" t="s">
        <v>601</v>
      </c>
    </row>
    <row r="388" spans="1:2">
      <c r="A388" s="58">
        <v>296962</v>
      </c>
      <c r="B388" s="57" t="s">
        <v>601</v>
      </c>
    </row>
    <row r="389" spans="1:2">
      <c r="A389" s="58">
        <v>297761</v>
      </c>
      <c r="B389" s="57" t="s">
        <v>601</v>
      </c>
    </row>
    <row r="390" spans="1:2">
      <c r="A390" s="58">
        <v>297744</v>
      </c>
      <c r="B390" s="57" t="s">
        <v>601</v>
      </c>
    </row>
    <row r="391" spans="1:2">
      <c r="A391" s="58">
        <v>296942</v>
      </c>
      <c r="B391" s="57" t="s">
        <v>601</v>
      </c>
    </row>
    <row r="392" spans="1:2">
      <c r="A392" s="58">
        <v>296440</v>
      </c>
      <c r="B392" s="57" t="s">
        <v>601</v>
      </c>
    </row>
    <row r="393" spans="1:2">
      <c r="A393" s="58">
        <v>295178</v>
      </c>
      <c r="B393" s="57" t="s">
        <v>601</v>
      </c>
    </row>
    <row r="394" spans="1:2">
      <c r="A394" s="58">
        <v>292607</v>
      </c>
      <c r="B394" s="57" t="s">
        <v>601</v>
      </c>
    </row>
    <row r="395" spans="1:2">
      <c r="A395" s="58">
        <v>292601</v>
      </c>
      <c r="B395" s="57" t="s">
        <v>601</v>
      </c>
    </row>
    <row r="396" spans="1:2">
      <c r="A396" s="58">
        <v>291313</v>
      </c>
      <c r="B396" s="57" t="s">
        <v>601</v>
      </c>
    </row>
    <row r="397" spans="1:2">
      <c r="A397" s="58">
        <v>295165</v>
      </c>
      <c r="B397" s="57" t="s">
        <v>601</v>
      </c>
    </row>
    <row r="398" spans="1:2">
      <c r="A398" s="58">
        <v>295166</v>
      </c>
      <c r="B398" s="57" t="s">
        <v>608</v>
      </c>
    </row>
    <row r="399" spans="1:2">
      <c r="A399" s="58">
        <v>282403</v>
      </c>
      <c r="B399" s="57" t="s">
        <v>601</v>
      </c>
    </row>
    <row r="400" spans="1:2">
      <c r="A400" s="58">
        <v>295168</v>
      </c>
      <c r="B400" s="57" t="s">
        <v>601</v>
      </c>
    </row>
    <row r="401" spans="1:2">
      <c r="A401" s="58">
        <v>221135</v>
      </c>
      <c r="B401" s="57" t="s">
        <v>608</v>
      </c>
    </row>
    <row r="402" spans="1:2">
      <c r="A402" s="58">
        <v>201160</v>
      </c>
      <c r="B402" s="57" t="s">
        <v>608</v>
      </c>
    </row>
    <row r="403" spans="1:2">
      <c r="A403" s="58">
        <v>241794</v>
      </c>
      <c r="B403" s="57" t="s">
        <v>601</v>
      </c>
    </row>
    <row r="404" spans="1:2">
      <c r="A404" s="58">
        <v>238783</v>
      </c>
      <c r="B404" s="57" t="s">
        <v>608</v>
      </c>
    </row>
    <row r="405" spans="1:2">
      <c r="A405" s="58">
        <v>224622</v>
      </c>
      <c r="B405" s="57" t="s">
        <v>608</v>
      </c>
    </row>
    <row r="406" spans="1:2">
      <c r="A406" s="58">
        <v>223290</v>
      </c>
      <c r="B406" s="57" t="s">
        <v>601</v>
      </c>
    </row>
    <row r="407" spans="1:2">
      <c r="A407" s="58">
        <v>241075</v>
      </c>
      <c r="B407" s="57" t="s">
        <v>601</v>
      </c>
    </row>
    <row r="408" spans="1:2">
      <c r="A408" s="58">
        <v>244749</v>
      </c>
      <c r="B408" s="57" t="s">
        <v>601</v>
      </c>
    </row>
    <row r="409" spans="1:2">
      <c r="A409" s="58">
        <v>271716</v>
      </c>
      <c r="B409" s="57" t="s">
        <v>601</v>
      </c>
    </row>
    <row r="410" spans="1:2">
      <c r="A410" s="58">
        <v>271725</v>
      </c>
      <c r="B410" s="57" t="s">
        <v>601</v>
      </c>
    </row>
    <row r="411" spans="1:2">
      <c r="A411" s="58">
        <v>182099</v>
      </c>
      <c r="B411" s="57" t="s">
        <v>608</v>
      </c>
    </row>
    <row r="412" spans="1:2">
      <c r="A412" s="58">
        <v>237154</v>
      </c>
      <c r="B412" s="57" t="s">
        <v>601</v>
      </c>
    </row>
    <row r="413" spans="1:2">
      <c r="A413" s="58">
        <v>151660</v>
      </c>
      <c r="B413" s="57" t="s">
        <v>608</v>
      </c>
    </row>
    <row r="414" spans="1:2">
      <c r="A414" s="58">
        <v>294305</v>
      </c>
      <c r="B414" s="57" t="s">
        <v>601</v>
      </c>
    </row>
    <row r="415" spans="1:2">
      <c r="A415" s="58">
        <v>277985</v>
      </c>
      <c r="B415" s="57" t="s">
        <v>601</v>
      </c>
    </row>
    <row r="416" spans="1:2">
      <c r="A416" s="58">
        <v>171275</v>
      </c>
      <c r="B416" s="57" t="s">
        <v>601</v>
      </c>
    </row>
    <row r="417" spans="1:2">
      <c r="A417" s="58">
        <v>210426</v>
      </c>
      <c r="B417" s="57" t="s">
        <v>601</v>
      </c>
    </row>
    <row r="418" spans="1:2">
      <c r="A418" s="58">
        <v>257889</v>
      </c>
      <c r="B418" s="57" t="s">
        <v>601</v>
      </c>
    </row>
    <row r="419" spans="1:2">
      <c r="A419" s="58">
        <v>270202</v>
      </c>
      <c r="B419" s="57" t="s">
        <v>601</v>
      </c>
    </row>
    <row r="420" spans="1:2">
      <c r="A420" s="58">
        <v>292356</v>
      </c>
      <c r="B420" s="57" t="s">
        <v>601</v>
      </c>
    </row>
    <row r="421" spans="1:2">
      <c r="A421" s="58">
        <v>295541</v>
      </c>
      <c r="B421" s="57" t="s">
        <v>601</v>
      </c>
    </row>
    <row r="422" spans="1:2">
      <c r="A422" s="58">
        <v>230722</v>
      </c>
      <c r="B422" s="57" t="s">
        <v>601</v>
      </c>
    </row>
    <row r="423" spans="1:2">
      <c r="A423" s="58">
        <v>291906</v>
      </c>
      <c r="B423" s="57" t="s">
        <v>601</v>
      </c>
    </row>
    <row r="424" spans="1:2">
      <c r="A424" s="58">
        <v>273376</v>
      </c>
      <c r="B424" s="57" t="s">
        <v>601</v>
      </c>
    </row>
    <row r="425" spans="1:2">
      <c r="A425" s="58">
        <v>288981</v>
      </c>
      <c r="B425" s="57" t="s">
        <v>601</v>
      </c>
    </row>
    <row r="426" spans="1:2">
      <c r="A426" s="58">
        <v>288999</v>
      </c>
      <c r="B426" s="57" t="s">
        <v>601</v>
      </c>
    </row>
    <row r="427" spans="1:2">
      <c r="A427" s="58">
        <v>289016</v>
      </c>
      <c r="B427" s="57" t="s">
        <v>601</v>
      </c>
    </row>
    <row r="428" spans="1:2">
      <c r="A428" s="58">
        <v>290444</v>
      </c>
      <c r="B428" s="57" t="s">
        <v>608</v>
      </c>
    </row>
    <row r="429" spans="1:2">
      <c r="A429" s="58">
        <v>295116</v>
      </c>
      <c r="B429" s="57" t="s">
        <v>608</v>
      </c>
    </row>
    <row r="430" spans="1:2">
      <c r="A430" s="58">
        <v>296984</v>
      </c>
      <c r="B430" s="57" t="s">
        <v>601</v>
      </c>
    </row>
    <row r="431" spans="1:2">
      <c r="A431" s="58">
        <v>273511</v>
      </c>
      <c r="B431" s="57" t="s">
        <v>601</v>
      </c>
    </row>
    <row r="432" spans="1:2">
      <c r="A432" s="58">
        <v>290002</v>
      </c>
      <c r="B432" s="57" t="s">
        <v>601</v>
      </c>
    </row>
    <row r="433" spans="1:2">
      <c r="A433" s="58">
        <v>281554</v>
      </c>
      <c r="B433" s="57" t="s">
        <v>608</v>
      </c>
    </row>
    <row r="434" spans="1:2">
      <c r="A434" s="57" t="s">
        <v>639</v>
      </c>
      <c r="B434" s="57" t="s">
        <v>608</v>
      </c>
    </row>
    <row r="435" spans="1:2">
      <c r="A435" s="57" t="s">
        <v>640</v>
      </c>
      <c r="B435" s="57" t="s">
        <v>608</v>
      </c>
    </row>
    <row r="436" spans="1:2">
      <c r="A436" s="57" t="s">
        <v>641</v>
      </c>
      <c r="B436" s="57" t="s">
        <v>608</v>
      </c>
    </row>
    <row r="437" spans="1:2">
      <c r="A437" s="57" t="s">
        <v>642</v>
      </c>
      <c r="B437" s="57" t="s">
        <v>608</v>
      </c>
    </row>
    <row r="438" spans="1:2">
      <c r="A438" s="58">
        <v>279989</v>
      </c>
      <c r="B438" s="57" t="s">
        <v>601</v>
      </c>
    </row>
    <row r="439" spans="1:2">
      <c r="A439" s="57" t="s">
        <v>643</v>
      </c>
      <c r="B439" s="57" t="s">
        <v>601</v>
      </c>
    </row>
    <row r="440" spans="1:2">
      <c r="A440" s="58">
        <v>111111</v>
      </c>
      <c r="B440" s="57" t="s">
        <v>608</v>
      </c>
    </row>
    <row r="441" spans="1:2">
      <c r="A441" s="58">
        <v>286123</v>
      </c>
      <c r="B441" s="57" t="s">
        <v>601</v>
      </c>
    </row>
    <row r="442" spans="1:2">
      <c r="A442" s="58">
        <v>183173</v>
      </c>
      <c r="B442" s="57" t="s">
        <v>608</v>
      </c>
    </row>
    <row r="443" spans="1:2">
      <c r="A443" s="58">
        <v>208298</v>
      </c>
      <c r="B443" s="57" t="s">
        <v>601</v>
      </c>
    </row>
    <row r="444" spans="1:2">
      <c r="A444" s="58">
        <v>271887</v>
      </c>
      <c r="B444" s="57" t="s">
        <v>608</v>
      </c>
    </row>
    <row r="445" spans="1:2">
      <c r="A445" s="58">
        <v>288154</v>
      </c>
      <c r="B445" s="57" t="s">
        <v>601</v>
      </c>
    </row>
    <row r="446" spans="1:2">
      <c r="A446" s="58">
        <v>291003</v>
      </c>
      <c r="B446" s="57" t="s">
        <v>601</v>
      </c>
    </row>
    <row r="447" spans="1:2">
      <c r="A447" s="58">
        <v>268879</v>
      </c>
      <c r="B447" s="57" t="s">
        <v>601</v>
      </c>
    </row>
    <row r="448" spans="1:2">
      <c r="A448" s="58">
        <v>279348</v>
      </c>
      <c r="B448" s="57" t="s">
        <v>601</v>
      </c>
    </row>
    <row r="449" spans="1:2">
      <c r="A449" s="58">
        <v>999999</v>
      </c>
      <c r="B449" s="57" t="s">
        <v>579</v>
      </c>
    </row>
    <row r="450" spans="1:2">
      <c r="A450" s="58">
        <v>414141</v>
      </c>
      <c r="B450" s="57" t="s">
        <v>608</v>
      </c>
    </row>
    <row r="451" spans="1:2">
      <c r="A451" s="57" t="s">
        <v>644</v>
      </c>
      <c r="B451" s="57" t="s">
        <v>608</v>
      </c>
    </row>
    <row r="452" spans="1:2">
      <c r="A452" s="57" t="s">
        <v>645</v>
      </c>
      <c r="B452" s="57" t="s">
        <v>604</v>
      </c>
    </row>
    <row r="453" spans="1:2">
      <c r="A453" s="58">
        <v>289898</v>
      </c>
      <c r="B453" s="57" t="s">
        <v>601</v>
      </c>
    </row>
    <row r="454" spans="1:2">
      <c r="A454" s="57" t="s">
        <v>646</v>
      </c>
      <c r="B454" s="57" t="s">
        <v>608</v>
      </c>
    </row>
    <row r="455" spans="1:2">
      <c r="A455" s="58">
        <v>294754</v>
      </c>
      <c r="B455" s="57" t="s">
        <v>601</v>
      </c>
    </row>
    <row r="456" spans="1:2">
      <c r="A456" s="57" t="s">
        <v>647</v>
      </c>
      <c r="B456" s="57" t="s">
        <v>608</v>
      </c>
    </row>
    <row r="457" spans="1:2">
      <c r="A457" s="57" t="s">
        <v>648</v>
      </c>
      <c r="B457" s="57" t="s">
        <v>601</v>
      </c>
    </row>
    <row r="458" spans="1:2">
      <c r="A458" s="57" t="s">
        <v>649</v>
      </c>
      <c r="B458" s="57" t="s">
        <v>608</v>
      </c>
    </row>
    <row r="459" spans="1:2">
      <c r="A459" s="57" t="s">
        <v>650</v>
      </c>
      <c r="B459" s="57" t="s">
        <v>608</v>
      </c>
    </row>
    <row r="460" spans="1:2">
      <c r="A460" s="57" t="s">
        <v>651</v>
      </c>
      <c r="B460" s="57" t="s">
        <v>608</v>
      </c>
    </row>
    <row r="461" spans="1:2">
      <c r="A461" s="57" t="s">
        <v>652</v>
      </c>
      <c r="B461" s="57" t="s">
        <v>608</v>
      </c>
    </row>
    <row r="462" spans="1:2">
      <c r="A462" s="57" t="s">
        <v>653</v>
      </c>
      <c r="B462" s="57" t="s">
        <v>608</v>
      </c>
    </row>
    <row r="463" spans="1:2">
      <c r="A463" s="57" t="s">
        <v>654</v>
      </c>
      <c r="B463" s="57" t="s">
        <v>608</v>
      </c>
    </row>
    <row r="464" spans="1:2">
      <c r="A464" s="57" t="s">
        <v>655</v>
      </c>
      <c r="B464" s="57" t="s">
        <v>608</v>
      </c>
    </row>
    <row r="465" spans="1:2">
      <c r="A465" s="57" t="s">
        <v>656</v>
      </c>
      <c r="B465" s="57" t="s">
        <v>608</v>
      </c>
    </row>
    <row r="466" spans="1:2">
      <c r="A466" s="57" t="s">
        <v>657</v>
      </c>
      <c r="B466" s="57" t="s">
        <v>608</v>
      </c>
    </row>
    <row r="467" spans="1:2">
      <c r="A467" s="57" t="s">
        <v>658</v>
      </c>
      <c r="B467" s="57" t="s">
        <v>608</v>
      </c>
    </row>
    <row r="468" spans="1:2">
      <c r="A468" s="58">
        <v>123456</v>
      </c>
      <c r="B468" s="57" t="s">
        <v>579</v>
      </c>
    </row>
    <row r="469" spans="1:2">
      <c r="A469" s="58">
        <v>292258</v>
      </c>
      <c r="B469" s="57" t="s">
        <v>601</v>
      </c>
    </row>
    <row r="470" spans="1:2">
      <c r="A470" s="58">
        <v>293709</v>
      </c>
      <c r="B470" s="57" t="s">
        <v>601</v>
      </c>
    </row>
    <row r="471" spans="1:2">
      <c r="A471" s="58">
        <v>295667</v>
      </c>
      <c r="B471" s="57" t="s">
        <v>601</v>
      </c>
    </row>
    <row r="472" spans="1:2">
      <c r="A472" s="58">
        <v>295754</v>
      </c>
      <c r="B472" s="57" t="s">
        <v>601</v>
      </c>
    </row>
    <row r="473" spans="1:2">
      <c r="A473" s="58">
        <v>298712</v>
      </c>
      <c r="B473" s="57" t="s">
        <v>601</v>
      </c>
    </row>
    <row r="474" spans="1:2">
      <c r="A474" s="58">
        <v>296270</v>
      </c>
      <c r="B474" s="57" t="s">
        <v>601</v>
      </c>
    </row>
    <row r="475" spans="1:2">
      <c r="A475" s="58">
        <v>181529</v>
      </c>
      <c r="B475" s="57" t="s">
        <v>601</v>
      </c>
    </row>
    <row r="476" spans="1:2">
      <c r="A476" s="58">
        <v>292280</v>
      </c>
      <c r="B476" s="57" t="s">
        <v>601</v>
      </c>
    </row>
    <row r="477" spans="1:2">
      <c r="A477" s="58">
        <v>295671</v>
      </c>
      <c r="B477" s="57" t="s">
        <v>601</v>
      </c>
    </row>
    <row r="478" spans="1:2">
      <c r="A478" s="58">
        <v>289005</v>
      </c>
      <c r="B478" s="57" t="s">
        <v>601</v>
      </c>
    </row>
    <row r="479" spans="1:2">
      <c r="A479" s="58">
        <v>289080</v>
      </c>
      <c r="B479" s="57" t="s">
        <v>601</v>
      </c>
    </row>
    <row r="480" spans="1:2">
      <c r="A480" s="58">
        <v>289101</v>
      </c>
      <c r="B480" s="57" t="s">
        <v>601</v>
      </c>
    </row>
    <row r="481" spans="1:2">
      <c r="A481" s="58">
        <v>289107</v>
      </c>
      <c r="B481" s="57" t="s">
        <v>601</v>
      </c>
    </row>
    <row r="482" spans="1:2">
      <c r="A482" s="58">
        <v>289148</v>
      </c>
      <c r="B482" s="57" t="s">
        <v>601</v>
      </c>
    </row>
    <row r="483" spans="1:2">
      <c r="A483" s="58">
        <v>182690</v>
      </c>
      <c r="B483" s="57" t="s">
        <v>601</v>
      </c>
    </row>
    <row r="484" spans="1:2">
      <c r="A484" s="58">
        <v>202704</v>
      </c>
      <c r="B484" s="57" t="s">
        <v>608</v>
      </c>
    </row>
    <row r="485" spans="1:2">
      <c r="A485" s="58">
        <v>212558</v>
      </c>
      <c r="B485" s="57" t="s">
        <v>601</v>
      </c>
    </row>
    <row r="486" spans="1:2">
      <c r="A486" s="58">
        <v>214218</v>
      </c>
      <c r="B486" s="57" t="s">
        <v>608</v>
      </c>
    </row>
    <row r="487" spans="1:2">
      <c r="A487" s="58">
        <v>224629</v>
      </c>
      <c r="B487" s="57" t="s">
        <v>601</v>
      </c>
    </row>
    <row r="488" spans="1:2">
      <c r="A488" s="58">
        <v>225195</v>
      </c>
      <c r="B488" s="57" t="s">
        <v>601</v>
      </c>
    </row>
    <row r="489" spans="1:2">
      <c r="A489" s="58">
        <v>225727</v>
      </c>
      <c r="B489" s="57" t="s">
        <v>601</v>
      </c>
    </row>
    <row r="490" spans="1:2">
      <c r="A490" s="58">
        <v>229214</v>
      </c>
      <c r="B490" s="57" t="s">
        <v>608</v>
      </c>
    </row>
    <row r="491" spans="1:2">
      <c r="A491" s="58">
        <v>235104</v>
      </c>
      <c r="B491" s="57" t="s">
        <v>601</v>
      </c>
    </row>
    <row r="492" spans="1:2">
      <c r="A492" s="58">
        <v>236751</v>
      </c>
      <c r="B492" s="57" t="s">
        <v>601</v>
      </c>
    </row>
    <row r="493" spans="1:2">
      <c r="A493" s="58">
        <v>237995</v>
      </c>
      <c r="B493" s="57" t="s">
        <v>601</v>
      </c>
    </row>
    <row r="494" spans="1:2">
      <c r="A494" s="58">
        <v>238828</v>
      </c>
      <c r="B494" s="57" t="s">
        <v>601</v>
      </c>
    </row>
    <row r="495" spans="1:2">
      <c r="A495" s="58">
        <v>240511</v>
      </c>
      <c r="B495" s="57" t="s">
        <v>601</v>
      </c>
    </row>
    <row r="496" spans="1:2">
      <c r="A496" s="58">
        <v>243857</v>
      </c>
      <c r="B496" s="57" t="s">
        <v>601</v>
      </c>
    </row>
    <row r="497" spans="1:2">
      <c r="A497" s="58">
        <v>244071</v>
      </c>
      <c r="B497" s="57" t="s">
        <v>601</v>
      </c>
    </row>
    <row r="498" spans="1:2">
      <c r="A498" s="58">
        <v>244533</v>
      </c>
      <c r="B498" s="57" t="s">
        <v>608</v>
      </c>
    </row>
    <row r="499" spans="1:2">
      <c r="A499" s="58">
        <v>245261</v>
      </c>
      <c r="B499" s="57" t="s">
        <v>608</v>
      </c>
    </row>
    <row r="500" spans="1:2">
      <c r="A500" s="58">
        <v>245368</v>
      </c>
      <c r="B500" s="57" t="s">
        <v>601</v>
      </c>
    </row>
    <row r="501" spans="1:2">
      <c r="A501" s="58">
        <v>246604</v>
      </c>
      <c r="B501" s="57" t="s">
        <v>601</v>
      </c>
    </row>
    <row r="502" spans="1:2">
      <c r="A502" s="58">
        <v>265683</v>
      </c>
      <c r="B502" s="57" t="s">
        <v>601</v>
      </c>
    </row>
    <row r="503" spans="1:2">
      <c r="A503" s="58">
        <v>268074</v>
      </c>
      <c r="B503" s="57" t="s">
        <v>601</v>
      </c>
    </row>
    <row r="504" spans="1:2">
      <c r="A504" s="58">
        <v>268555</v>
      </c>
      <c r="B504" s="57" t="s">
        <v>601</v>
      </c>
    </row>
    <row r="505" spans="1:2">
      <c r="A505" s="58">
        <v>268773</v>
      </c>
      <c r="B505" s="57" t="s">
        <v>608</v>
      </c>
    </row>
    <row r="506" spans="1:2">
      <c r="A506" s="58">
        <v>270591</v>
      </c>
      <c r="B506" s="57" t="s">
        <v>601</v>
      </c>
    </row>
    <row r="507" spans="1:2">
      <c r="A507" s="58">
        <v>270593</v>
      </c>
      <c r="B507" s="57" t="s">
        <v>601</v>
      </c>
    </row>
    <row r="508" spans="1:2">
      <c r="A508" s="58">
        <v>270669</v>
      </c>
      <c r="B508" s="57" t="s">
        <v>601</v>
      </c>
    </row>
    <row r="509" spans="1:2">
      <c r="A509" s="58">
        <v>272194</v>
      </c>
      <c r="B509" s="57" t="s">
        <v>601</v>
      </c>
    </row>
    <row r="510" spans="1:2">
      <c r="A510" s="58">
        <v>273611</v>
      </c>
      <c r="B510" s="57" t="s">
        <v>601</v>
      </c>
    </row>
    <row r="511" spans="1:2">
      <c r="A511" s="58">
        <v>273640</v>
      </c>
      <c r="B511" s="57" t="s">
        <v>601</v>
      </c>
    </row>
    <row r="512" spans="1:2">
      <c r="A512" s="58">
        <v>274938</v>
      </c>
      <c r="B512" s="57" t="s">
        <v>608</v>
      </c>
    </row>
    <row r="513" spans="1:2">
      <c r="A513" s="58">
        <v>274941</v>
      </c>
      <c r="B513" s="57" t="s">
        <v>608</v>
      </c>
    </row>
    <row r="514" spans="1:2">
      <c r="A514" s="58">
        <v>274988</v>
      </c>
      <c r="B514" s="57" t="s">
        <v>601</v>
      </c>
    </row>
    <row r="515" spans="1:2">
      <c r="A515" s="58">
        <v>279069</v>
      </c>
      <c r="B515" s="57" t="s">
        <v>601</v>
      </c>
    </row>
    <row r="516" spans="1:2">
      <c r="A516" s="58">
        <v>283572</v>
      </c>
      <c r="B516" s="57" t="s">
        <v>601</v>
      </c>
    </row>
    <row r="517" spans="1:2">
      <c r="A517" s="58">
        <v>284479</v>
      </c>
      <c r="B517" s="57" t="s">
        <v>601</v>
      </c>
    </row>
    <row r="518" spans="1:2">
      <c r="A518" s="58">
        <v>285486</v>
      </c>
      <c r="B518" s="57" t="s">
        <v>608</v>
      </c>
    </row>
    <row r="519" spans="1:2">
      <c r="A519" s="58">
        <v>286452</v>
      </c>
      <c r="B519" s="57" t="s">
        <v>608</v>
      </c>
    </row>
    <row r="520" spans="1:2">
      <c r="A520" s="58">
        <v>287106</v>
      </c>
      <c r="B520" s="57" t="s">
        <v>601</v>
      </c>
    </row>
    <row r="521" spans="1:2">
      <c r="A521" s="58">
        <v>287475</v>
      </c>
      <c r="B521" s="57" t="s">
        <v>601</v>
      </c>
    </row>
    <row r="522" spans="1:2">
      <c r="A522" s="58">
        <v>289718</v>
      </c>
      <c r="B522" s="57" t="s">
        <v>601</v>
      </c>
    </row>
    <row r="523" spans="1:2">
      <c r="A523" s="58">
        <v>290000</v>
      </c>
      <c r="B523" s="57" t="s">
        <v>601</v>
      </c>
    </row>
    <row r="524" spans="1:2">
      <c r="A524" s="58">
        <v>290001</v>
      </c>
      <c r="B524" s="57" t="s">
        <v>601</v>
      </c>
    </row>
    <row r="525" spans="1:2">
      <c r="A525" s="58">
        <v>292141</v>
      </c>
      <c r="B525" s="57" t="s">
        <v>601</v>
      </c>
    </row>
    <row r="526" spans="1:2">
      <c r="A526" s="58">
        <v>292499</v>
      </c>
      <c r="B526" s="57" t="s">
        <v>601</v>
      </c>
    </row>
    <row r="527" spans="1:2">
      <c r="A527" s="58">
        <v>292951</v>
      </c>
      <c r="B527" s="57" t="s">
        <v>601</v>
      </c>
    </row>
    <row r="528" spans="1:2">
      <c r="A528" s="58">
        <v>293539</v>
      </c>
      <c r="B528" s="57" t="s">
        <v>601</v>
      </c>
    </row>
    <row r="529" spans="1:2">
      <c r="A529" s="58">
        <v>294751</v>
      </c>
      <c r="B529" s="57" t="s">
        <v>601</v>
      </c>
    </row>
    <row r="530" spans="1:2">
      <c r="A530" s="58">
        <v>295174</v>
      </c>
      <c r="B530" s="57" t="s">
        <v>601</v>
      </c>
    </row>
    <row r="531" spans="1:2">
      <c r="A531" s="58">
        <v>295361</v>
      </c>
      <c r="B531" s="57" t="s">
        <v>601</v>
      </c>
    </row>
    <row r="532" spans="1:2">
      <c r="A532" s="58">
        <v>295364</v>
      </c>
      <c r="B532" s="57" t="s">
        <v>608</v>
      </c>
    </row>
    <row r="533" spans="1:2">
      <c r="A533" s="58">
        <v>295387</v>
      </c>
      <c r="B533" s="57" t="s">
        <v>601</v>
      </c>
    </row>
    <row r="534" spans="1:2">
      <c r="A534" s="58">
        <v>295540</v>
      </c>
      <c r="B534" s="57" t="s">
        <v>601</v>
      </c>
    </row>
    <row r="535" spans="1:2">
      <c r="A535" s="58">
        <v>295606</v>
      </c>
      <c r="B535" s="57" t="s">
        <v>601</v>
      </c>
    </row>
    <row r="536" spans="1:2">
      <c r="A536" s="58">
        <v>295623</v>
      </c>
      <c r="B536" s="57" t="s">
        <v>601</v>
      </c>
    </row>
    <row r="537" spans="1:2">
      <c r="A537" s="58">
        <v>295625</v>
      </c>
      <c r="B537" s="57" t="s">
        <v>601</v>
      </c>
    </row>
    <row r="538" spans="1:2">
      <c r="A538" s="58">
        <v>295654</v>
      </c>
      <c r="B538" s="57" t="s">
        <v>601</v>
      </c>
    </row>
    <row r="539" spans="1:2">
      <c r="A539" s="58">
        <v>295662</v>
      </c>
      <c r="B539" s="57" t="s">
        <v>601</v>
      </c>
    </row>
    <row r="540" spans="1:2">
      <c r="A540" s="58">
        <v>295665</v>
      </c>
      <c r="B540" s="57" t="s">
        <v>601</v>
      </c>
    </row>
    <row r="541" spans="1:2">
      <c r="A541" s="58">
        <v>295668</v>
      </c>
      <c r="B541" s="57" t="s">
        <v>601</v>
      </c>
    </row>
    <row r="542" spans="1:2">
      <c r="A542" s="58">
        <v>295670</v>
      </c>
      <c r="B542" s="57" t="s">
        <v>601</v>
      </c>
    </row>
    <row r="543" spans="1:2">
      <c r="A543" s="58">
        <v>295724</v>
      </c>
      <c r="B543" s="57" t="s">
        <v>608</v>
      </c>
    </row>
    <row r="544" spans="1:2">
      <c r="A544" s="58">
        <v>295729</v>
      </c>
      <c r="B544" s="57" t="s">
        <v>608</v>
      </c>
    </row>
    <row r="545" spans="1:2">
      <c r="A545" s="58">
        <v>295742</v>
      </c>
      <c r="B545" s="57" t="s">
        <v>601</v>
      </c>
    </row>
    <row r="546" spans="1:2">
      <c r="A546" s="58">
        <v>295745</v>
      </c>
      <c r="B546" s="57" t="s">
        <v>601</v>
      </c>
    </row>
    <row r="547" spans="1:2">
      <c r="A547" s="58">
        <v>296209</v>
      </c>
      <c r="B547" s="57" t="s">
        <v>601</v>
      </c>
    </row>
    <row r="548" spans="1:2">
      <c r="A548" s="58">
        <v>296210</v>
      </c>
      <c r="B548" s="57" t="s">
        <v>601</v>
      </c>
    </row>
    <row r="549" spans="1:2">
      <c r="A549" s="58">
        <v>296212</v>
      </c>
      <c r="B549" s="57" t="s">
        <v>601</v>
      </c>
    </row>
    <row r="550" spans="1:2">
      <c r="A550" s="58">
        <v>296289</v>
      </c>
      <c r="B550" s="57" t="s">
        <v>608</v>
      </c>
    </row>
    <row r="551" spans="1:2">
      <c r="A551" s="58">
        <v>296424</v>
      </c>
      <c r="B551" s="57" t="s">
        <v>601</v>
      </c>
    </row>
    <row r="552" spans="1:2">
      <c r="A552" s="58">
        <v>296439</v>
      </c>
      <c r="B552" s="57" t="s">
        <v>601</v>
      </c>
    </row>
    <row r="553" spans="1:2">
      <c r="A553" s="58">
        <v>296470</v>
      </c>
      <c r="B553" s="57" t="s">
        <v>601</v>
      </c>
    </row>
    <row r="554" spans="1:2">
      <c r="A554" s="58">
        <v>296474</v>
      </c>
      <c r="B554" s="57" t="s">
        <v>601</v>
      </c>
    </row>
    <row r="555" spans="1:2">
      <c r="A555" s="58">
        <v>296504</v>
      </c>
      <c r="B555" s="57" t="s">
        <v>601</v>
      </c>
    </row>
    <row r="556" spans="1:2">
      <c r="A556" s="58">
        <v>296508</v>
      </c>
      <c r="B556" s="57" t="s">
        <v>601</v>
      </c>
    </row>
    <row r="557" spans="1:2">
      <c r="A557" s="58">
        <v>298707</v>
      </c>
      <c r="B557" s="57" t="s">
        <v>601</v>
      </c>
    </row>
    <row r="558" spans="1:2">
      <c r="A558" s="58">
        <v>298713</v>
      </c>
      <c r="B558" s="57" t="s">
        <v>601</v>
      </c>
    </row>
    <row r="559" spans="1:2">
      <c r="A559" s="58">
        <v>298718</v>
      </c>
      <c r="B559" s="57" t="s">
        <v>601</v>
      </c>
    </row>
    <row r="560" spans="1:2">
      <c r="A560" s="58">
        <v>298725</v>
      </c>
      <c r="B560" s="57" t="s">
        <v>601</v>
      </c>
    </row>
    <row r="561" spans="1:2">
      <c r="A561" s="58">
        <v>298852</v>
      </c>
      <c r="B561" s="57" t="s">
        <v>601</v>
      </c>
    </row>
    <row r="562" spans="1:2">
      <c r="A562" s="58">
        <v>298854</v>
      </c>
      <c r="B562" s="57" t="s">
        <v>601</v>
      </c>
    </row>
    <row r="563" spans="1:2">
      <c r="A563" s="58">
        <v>298881</v>
      </c>
      <c r="B563" s="57" t="s">
        <v>601</v>
      </c>
    </row>
    <row r="564" spans="1:2">
      <c r="A564" s="58">
        <v>299139</v>
      </c>
      <c r="B564" s="57" t="s">
        <v>608</v>
      </c>
    </row>
    <row r="565" spans="1:2">
      <c r="A565" s="58">
        <v>299346</v>
      </c>
      <c r="B565" s="57" t="s">
        <v>601</v>
      </c>
    </row>
    <row r="566" spans="1:2">
      <c r="A566" s="58">
        <v>299445</v>
      </c>
      <c r="B566" s="57" t="s">
        <v>601</v>
      </c>
    </row>
    <row r="567" spans="1:2">
      <c r="A567" s="58">
        <v>299575</v>
      </c>
      <c r="B567" s="57" t="s">
        <v>601</v>
      </c>
    </row>
    <row r="568" spans="1:2">
      <c r="A568" s="58">
        <v>299618</v>
      </c>
      <c r="B568" s="57" t="s">
        <v>602</v>
      </c>
    </row>
    <row r="569" spans="1:2">
      <c r="A569" s="58">
        <v>299624</v>
      </c>
      <c r="B569" s="57" t="s">
        <v>601</v>
      </c>
    </row>
    <row r="570" spans="1:2">
      <c r="A570" s="58">
        <v>299632</v>
      </c>
      <c r="B570" s="57" t="s">
        <v>601</v>
      </c>
    </row>
    <row r="571" spans="1:2">
      <c r="A571" s="58">
        <v>299640</v>
      </c>
      <c r="B571" s="57" t="s">
        <v>601</v>
      </c>
    </row>
    <row r="572" spans="1:2">
      <c r="A572" s="58">
        <v>299664</v>
      </c>
      <c r="B572" s="57" t="s">
        <v>608</v>
      </c>
    </row>
    <row r="573" spans="1:2">
      <c r="A573" s="58">
        <v>299669</v>
      </c>
      <c r="B573" s="57" t="s">
        <v>601</v>
      </c>
    </row>
    <row r="574" spans="1:2">
      <c r="A574" s="58">
        <v>299672</v>
      </c>
      <c r="B574" s="57" t="s">
        <v>601</v>
      </c>
    </row>
    <row r="575" spans="1:2">
      <c r="A575" s="58">
        <v>299674</v>
      </c>
      <c r="B575" s="57" t="s">
        <v>601</v>
      </c>
    </row>
    <row r="576" spans="1:2">
      <c r="A576" s="58">
        <v>299676</v>
      </c>
      <c r="B576" s="57" t="s">
        <v>601</v>
      </c>
    </row>
    <row r="577" spans="1:2">
      <c r="A577" s="58">
        <v>299678</v>
      </c>
      <c r="B577" s="57" t="s">
        <v>601</v>
      </c>
    </row>
    <row r="578" spans="1:2">
      <c r="A578" s="58">
        <v>299682</v>
      </c>
      <c r="B578" s="57" t="s">
        <v>601</v>
      </c>
    </row>
    <row r="579" spans="1:2">
      <c r="A579" s="58">
        <v>300315</v>
      </c>
      <c r="B579" s="57" t="s">
        <v>601</v>
      </c>
    </row>
    <row r="580" spans="1:2">
      <c r="A580" s="58">
        <v>300352</v>
      </c>
      <c r="B580" s="57" t="s">
        <v>601</v>
      </c>
    </row>
    <row r="581" spans="1:2">
      <c r="A581" s="58">
        <v>300506</v>
      </c>
      <c r="B581" s="57" t="s">
        <v>601</v>
      </c>
    </row>
    <row r="582" spans="1:2">
      <c r="A582" s="58">
        <v>295362</v>
      </c>
      <c r="B582" s="57" t="s">
        <v>601</v>
      </c>
    </row>
    <row r="583" spans="1:2">
      <c r="A583" s="58">
        <v>295711</v>
      </c>
      <c r="B583" s="57" t="s">
        <v>601</v>
      </c>
    </row>
    <row r="584" spans="1:2">
      <c r="A584" s="58">
        <v>295719</v>
      </c>
      <c r="B584" s="57" t="s">
        <v>601</v>
      </c>
    </row>
    <row r="585" spans="1:2">
      <c r="A585" s="58">
        <v>296014</v>
      </c>
      <c r="B585" s="57" t="s">
        <v>601</v>
      </c>
    </row>
    <row r="586" spans="1:2">
      <c r="A586" s="58">
        <v>298898</v>
      </c>
      <c r="B586" s="57" t="s">
        <v>601</v>
      </c>
    </row>
    <row r="587" spans="1:2">
      <c r="A587" s="58">
        <v>299609</v>
      </c>
      <c r="B587" s="57" t="s">
        <v>601</v>
      </c>
    </row>
    <row r="588" spans="1:2">
      <c r="A588" s="58">
        <v>299615</v>
      </c>
      <c r="B588" s="57" t="s">
        <v>608</v>
      </c>
    </row>
    <row r="589" spans="1:2">
      <c r="A589" s="58">
        <v>299620</v>
      </c>
      <c r="B589" s="57" t="s">
        <v>601</v>
      </c>
    </row>
    <row r="590" spans="1:2">
      <c r="A590" s="58">
        <v>299638</v>
      </c>
      <c r="B590" s="57" t="s">
        <v>601</v>
      </c>
    </row>
    <row r="591" spans="1:2">
      <c r="A591" s="58">
        <v>299645</v>
      </c>
      <c r="B591" s="57" t="s">
        <v>601</v>
      </c>
    </row>
    <row r="592" spans="1:2">
      <c r="A592" s="58">
        <v>299647</v>
      </c>
      <c r="B592" s="57" t="s">
        <v>601</v>
      </c>
    </row>
    <row r="593" spans="1:2">
      <c r="A593" s="58">
        <v>299666</v>
      </c>
      <c r="B593" s="57" t="s">
        <v>601</v>
      </c>
    </row>
    <row r="594" spans="1:2">
      <c r="A594" s="58">
        <v>300331</v>
      </c>
      <c r="B594" s="57" t="s">
        <v>601</v>
      </c>
    </row>
    <row r="595" spans="1:2">
      <c r="A595" s="58">
        <v>300508</v>
      </c>
      <c r="B595" s="57" t="s">
        <v>601</v>
      </c>
    </row>
    <row r="596" spans="1:2">
      <c r="A596" s="58">
        <v>297697</v>
      </c>
      <c r="B596" s="57" t="s">
        <v>601</v>
      </c>
    </row>
    <row r="597" spans="1:2">
      <c r="A597" s="58">
        <v>297544</v>
      </c>
      <c r="B597" s="57" t="s">
        <v>601</v>
      </c>
    </row>
    <row r="598" spans="1:2">
      <c r="A598" s="58">
        <v>297692</v>
      </c>
      <c r="B598" s="57" t="s">
        <v>601</v>
      </c>
    </row>
    <row r="599" spans="1:2">
      <c r="A599" s="58">
        <v>298111</v>
      </c>
      <c r="B599" s="57" t="s">
        <v>601</v>
      </c>
    </row>
    <row r="600" spans="1:2">
      <c r="A600" s="58">
        <v>298413</v>
      </c>
      <c r="B600" s="57" t="s">
        <v>601</v>
      </c>
    </row>
    <row r="601" spans="1:2">
      <c r="A601" s="58">
        <v>298545</v>
      </c>
      <c r="B601" s="57" t="s">
        <v>601</v>
      </c>
    </row>
    <row r="602" spans="1:2">
      <c r="A602" s="58">
        <v>298551</v>
      </c>
      <c r="B602" s="57" t="s">
        <v>601</v>
      </c>
    </row>
    <row r="603" spans="1:2">
      <c r="A603" s="58">
        <v>297543</v>
      </c>
      <c r="B603" s="57" t="s">
        <v>601</v>
      </c>
    </row>
    <row r="604" spans="1:2">
      <c r="A604" s="58">
        <v>297391</v>
      </c>
      <c r="B604" s="57" t="s">
        <v>608</v>
      </c>
    </row>
    <row r="605" spans="1:2">
      <c r="A605" s="58">
        <v>297390</v>
      </c>
      <c r="B605" s="57" t="s">
        <v>608</v>
      </c>
    </row>
    <row r="606" spans="1:2">
      <c r="A606" s="58">
        <v>297756</v>
      </c>
      <c r="B606" s="57" t="s">
        <v>601</v>
      </c>
    </row>
    <row r="607" spans="1:2">
      <c r="A607" s="58">
        <v>297945</v>
      </c>
      <c r="B607" s="57" t="s">
        <v>601</v>
      </c>
    </row>
    <row r="608" spans="1:2">
      <c r="A608" s="58">
        <v>282888</v>
      </c>
      <c r="B608" s="57" t="s">
        <v>608</v>
      </c>
    </row>
    <row r="609" spans="1:2">
      <c r="A609" s="58">
        <v>284401</v>
      </c>
      <c r="B609" s="57" t="s">
        <v>608</v>
      </c>
    </row>
    <row r="610" spans="1:2">
      <c r="A610" s="58">
        <v>287262</v>
      </c>
      <c r="B610" s="57" t="s">
        <v>601</v>
      </c>
    </row>
    <row r="611" spans="1:2">
      <c r="A611" s="58">
        <v>287269</v>
      </c>
      <c r="B611" s="57" t="s">
        <v>608</v>
      </c>
    </row>
    <row r="612" spans="1:2">
      <c r="A612" s="58">
        <v>292197</v>
      </c>
      <c r="B612" s="57" t="s">
        <v>601</v>
      </c>
    </row>
    <row r="613" spans="1:2">
      <c r="A613" s="58">
        <v>296455</v>
      </c>
      <c r="B613" s="57" t="s">
        <v>601</v>
      </c>
    </row>
    <row r="614" spans="1:2">
      <c r="A614" s="58">
        <v>293624</v>
      </c>
      <c r="B614" s="57" t="s">
        <v>601</v>
      </c>
    </row>
    <row r="615" spans="1:2">
      <c r="A615" s="58">
        <v>274649</v>
      </c>
      <c r="B615" s="57" t="s">
        <v>602</v>
      </c>
    </row>
    <row r="616" spans="1:2">
      <c r="A616" s="58">
        <v>243772</v>
      </c>
      <c r="B616" s="57" t="s">
        <v>608</v>
      </c>
    </row>
    <row r="617" spans="1:2">
      <c r="A617" s="58">
        <v>296392</v>
      </c>
      <c r="B617" s="57" t="s">
        <v>601</v>
      </c>
    </row>
    <row r="618" spans="1:2">
      <c r="A618" s="58">
        <v>300246</v>
      </c>
      <c r="B618" s="57" t="s">
        <v>601</v>
      </c>
    </row>
    <row r="619" spans="1:2">
      <c r="A619" s="58">
        <v>290357</v>
      </c>
      <c r="B619" s="57" t="s">
        <v>601</v>
      </c>
    </row>
    <row r="620" spans="1:2">
      <c r="A620" s="58">
        <v>300330</v>
      </c>
      <c r="B620" s="57" t="s">
        <v>601</v>
      </c>
    </row>
    <row r="621" spans="1:2">
      <c r="A621" s="58">
        <v>244470</v>
      </c>
      <c r="B621" s="57" t="s">
        <v>608</v>
      </c>
    </row>
    <row r="622" spans="1:2">
      <c r="A622" s="58">
        <v>299108</v>
      </c>
      <c r="B622" s="57" t="s">
        <v>601</v>
      </c>
    </row>
    <row r="623" spans="1:2">
      <c r="A623" s="58">
        <v>296090</v>
      </c>
      <c r="B623" s="57" t="s">
        <v>601</v>
      </c>
    </row>
    <row r="624" spans="1:2">
      <c r="A624" s="58">
        <v>295750</v>
      </c>
      <c r="B624" s="57" t="s">
        <v>601</v>
      </c>
    </row>
    <row r="625" spans="1:2">
      <c r="A625" s="58">
        <v>298816</v>
      </c>
      <c r="B625" s="57" t="s">
        <v>601</v>
      </c>
    </row>
    <row r="626" spans="1:2">
      <c r="A626" s="58">
        <v>295734</v>
      </c>
      <c r="B626" s="57" t="s">
        <v>601</v>
      </c>
    </row>
    <row r="627" spans="1:2">
      <c r="A627" s="58">
        <v>299608</v>
      </c>
      <c r="B627" s="57" t="s">
        <v>601</v>
      </c>
    </row>
    <row r="628" spans="1:2">
      <c r="A628" s="58">
        <v>299717</v>
      </c>
      <c r="B628" s="57" t="s">
        <v>601</v>
      </c>
    </row>
    <row r="629" spans="1:2">
      <c r="A629" s="58">
        <v>298821</v>
      </c>
      <c r="B629" s="57" t="s">
        <v>601</v>
      </c>
    </row>
    <row r="630" spans="1:2">
      <c r="A630" s="58">
        <v>295647</v>
      </c>
      <c r="B630" s="57" t="s">
        <v>601</v>
      </c>
    </row>
    <row r="631" spans="1:2">
      <c r="A631" s="58">
        <v>295590</v>
      </c>
      <c r="B631" s="57" t="s">
        <v>601</v>
      </c>
    </row>
    <row r="632" spans="1:2">
      <c r="A632" s="58">
        <v>293126</v>
      </c>
      <c r="B632" s="57" t="s">
        <v>601</v>
      </c>
    </row>
    <row r="633" spans="1:2">
      <c r="A633" s="58">
        <v>299109</v>
      </c>
      <c r="B633" s="57" t="s">
        <v>601</v>
      </c>
    </row>
    <row r="634" spans="1:2">
      <c r="A634" s="58">
        <v>298202</v>
      </c>
      <c r="B634" s="57" t="s">
        <v>601</v>
      </c>
    </row>
    <row r="635" spans="1:2">
      <c r="A635" s="58">
        <v>299605</v>
      </c>
      <c r="B635" s="57" t="s">
        <v>601</v>
      </c>
    </row>
    <row r="636" spans="1:2">
      <c r="A636" s="58">
        <v>299613</v>
      </c>
      <c r="B636" s="57" t="s">
        <v>601</v>
      </c>
    </row>
    <row r="637" spans="1:2">
      <c r="A637" s="58">
        <v>297909</v>
      </c>
      <c r="B637" s="57" t="s">
        <v>601</v>
      </c>
    </row>
    <row r="638" spans="1:2">
      <c r="A638" s="58">
        <v>293210</v>
      </c>
      <c r="B638" s="57" t="s">
        <v>608</v>
      </c>
    </row>
    <row r="639" spans="1:2">
      <c r="A639" s="58">
        <v>300558</v>
      </c>
      <c r="B639" s="57" t="s">
        <v>601</v>
      </c>
    </row>
    <row r="640" spans="1:2">
      <c r="A640" s="58">
        <v>296428</v>
      </c>
      <c r="B640" s="57" t="s">
        <v>601</v>
      </c>
    </row>
    <row r="641" spans="1:2">
      <c r="A641" s="58">
        <v>295651</v>
      </c>
      <c r="B641" s="57" t="s">
        <v>601</v>
      </c>
    </row>
    <row r="642" spans="1:2">
      <c r="A642" s="58">
        <v>295619</v>
      </c>
      <c r="B642" s="57" t="s">
        <v>601</v>
      </c>
    </row>
    <row r="643" spans="1:2">
      <c r="A643" s="58">
        <v>296056</v>
      </c>
      <c r="B643" s="57" t="s">
        <v>601</v>
      </c>
    </row>
    <row r="644" spans="1:2">
      <c r="A644" s="58">
        <v>296059</v>
      </c>
      <c r="B644" s="57" t="s">
        <v>601</v>
      </c>
    </row>
    <row r="645" spans="1:2">
      <c r="A645" s="58">
        <v>300559</v>
      </c>
      <c r="B645" s="57" t="s">
        <v>601</v>
      </c>
    </row>
    <row r="646" spans="1:2">
      <c r="A646" s="58">
        <v>296568</v>
      </c>
      <c r="B646" s="57" t="s">
        <v>601</v>
      </c>
    </row>
    <row r="647" spans="1:2">
      <c r="A647" s="58">
        <v>298734</v>
      </c>
      <c r="B647" s="57" t="s">
        <v>601</v>
      </c>
    </row>
    <row r="648" spans="1:2">
      <c r="A648" s="58">
        <v>296206</v>
      </c>
      <c r="B648" s="57" t="s">
        <v>608</v>
      </c>
    </row>
    <row r="649" spans="1:2">
      <c r="A649" s="58">
        <v>292145</v>
      </c>
      <c r="B649" s="57" t="s">
        <v>601</v>
      </c>
    </row>
    <row r="650" spans="1:2">
      <c r="A650" s="58">
        <v>296224</v>
      </c>
      <c r="B650" s="57" t="s">
        <v>601</v>
      </c>
    </row>
    <row r="651" spans="1:2">
      <c r="A651" s="58">
        <v>296435</v>
      </c>
      <c r="B651" s="57" t="s">
        <v>601</v>
      </c>
    </row>
    <row r="652" spans="1:2">
      <c r="A652" s="58">
        <v>296231</v>
      </c>
      <c r="B652" s="57" t="s">
        <v>601</v>
      </c>
    </row>
    <row r="653" spans="1:2">
      <c r="A653" s="58">
        <v>300327</v>
      </c>
      <c r="B653" s="57" t="s">
        <v>601</v>
      </c>
    </row>
    <row r="654" spans="1:2">
      <c r="A654" s="58">
        <v>293400</v>
      </c>
      <c r="B654" s="57" t="s">
        <v>601</v>
      </c>
    </row>
    <row r="655" spans="1:2">
      <c r="A655" s="58">
        <v>293295</v>
      </c>
      <c r="B655" s="57" t="s">
        <v>601</v>
      </c>
    </row>
    <row r="656" spans="1:2">
      <c r="A656" s="58">
        <v>296449</v>
      </c>
      <c r="B656" s="57" t="s">
        <v>601</v>
      </c>
    </row>
    <row r="657" spans="1:2">
      <c r="A657" s="57" t="s">
        <v>659</v>
      </c>
      <c r="B657" s="57" t="s">
        <v>608</v>
      </c>
    </row>
    <row r="658" spans="1:2">
      <c r="A658" s="58">
        <v>296057</v>
      </c>
      <c r="B658" s="57" t="s">
        <v>601</v>
      </c>
    </row>
    <row r="659" spans="1:2">
      <c r="A659" s="58">
        <v>293793</v>
      </c>
      <c r="B659" s="57" t="s">
        <v>608</v>
      </c>
    </row>
    <row r="660" spans="1:2">
      <c r="A660" s="58">
        <v>299107</v>
      </c>
      <c r="B660" s="57" t="s">
        <v>601</v>
      </c>
    </row>
    <row r="661" spans="1:2">
      <c r="A661" s="58">
        <v>298708</v>
      </c>
      <c r="B661" s="57" t="s">
        <v>601</v>
      </c>
    </row>
    <row r="662" spans="1:2">
      <c r="A662" s="58">
        <v>298710</v>
      </c>
      <c r="B662" s="57" t="s">
        <v>608</v>
      </c>
    </row>
    <row r="663" spans="1:2">
      <c r="A663" s="58">
        <v>295179</v>
      </c>
      <c r="B663" s="57" t="s">
        <v>601</v>
      </c>
    </row>
    <row r="664" spans="1:2">
      <c r="A664" s="58">
        <v>294758</v>
      </c>
      <c r="B664" s="57" t="s">
        <v>601</v>
      </c>
    </row>
    <row r="665" spans="1:2">
      <c r="A665" s="58">
        <v>295180</v>
      </c>
      <c r="B665" s="57" t="s">
        <v>601</v>
      </c>
    </row>
    <row r="666" spans="1:2">
      <c r="A666" s="58">
        <v>298203</v>
      </c>
      <c r="B666" s="57" t="s">
        <v>601</v>
      </c>
    </row>
    <row r="667" spans="1:2">
      <c r="A667" s="58">
        <v>297497</v>
      </c>
      <c r="B667" s="57" t="s">
        <v>608</v>
      </c>
    </row>
    <row r="668" spans="1:2">
      <c r="A668" s="58">
        <v>297479</v>
      </c>
      <c r="B668" s="57" t="s">
        <v>601</v>
      </c>
    </row>
    <row r="669" spans="1:2">
      <c r="A669" s="58">
        <v>297620</v>
      </c>
      <c r="B669" s="57" t="s">
        <v>601</v>
      </c>
    </row>
    <row r="670" spans="1:2">
      <c r="A670" s="58">
        <v>297498</v>
      </c>
      <c r="B670" s="57" t="s">
        <v>608</v>
      </c>
    </row>
    <row r="671" spans="1:2">
      <c r="A671" s="58">
        <v>297480</v>
      </c>
      <c r="B671" s="57" t="s">
        <v>601</v>
      </c>
    </row>
    <row r="672" spans="1:2">
      <c r="A672" s="58">
        <v>170553</v>
      </c>
      <c r="B672" s="57" t="s">
        <v>608</v>
      </c>
    </row>
    <row r="673" spans="1:2">
      <c r="A673" s="58">
        <v>244610</v>
      </c>
      <c r="B673" s="57" t="s">
        <v>601</v>
      </c>
    </row>
    <row r="674" spans="1:2">
      <c r="A674" s="58">
        <v>199827</v>
      </c>
      <c r="B674" s="57" t="s">
        <v>613</v>
      </c>
    </row>
    <row r="675" spans="1:2">
      <c r="A675" s="57" t="s">
        <v>660</v>
      </c>
      <c r="B675" s="57" t="s">
        <v>608</v>
      </c>
    </row>
    <row r="676" spans="1:2">
      <c r="A676" s="57" t="s">
        <v>661</v>
      </c>
      <c r="B676" s="57" t="s">
        <v>601</v>
      </c>
    </row>
    <row r="677" spans="1:2">
      <c r="A677" s="57" t="s">
        <v>662</v>
      </c>
      <c r="B677" s="57" t="s">
        <v>608</v>
      </c>
    </row>
    <row r="678" spans="1:2">
      <c r="A678" s="57" t="s">
        <v>663</v>
      </c>
      <c r="B678" s="57" t="s">
        <v>608</v>
      </c>
    </row>
    <row r="679" spans="1:2">
      <c r="A679" s="57" t="s">
        <v>664</v>
      </c>
      <c r="B679" s="57" t="s">
        <v>608</v>
      </c>
    </row>
    <row r="680" spans="1:2">
      <c r="A680" s="57" t="s">
        <v>665</v>
      </c>
      <c r="B680" s="57" t="s">
        <v>601</v>
      </c>
    </row>
    <row r="681" spans="1:2">
      <c r="A681" s="57" t="s">
        <v>666</v>
      </c>
      <c r="B681" s="57" t="s">
        <v>608</v>
      </c>
    </row>
    <row r="682" spans="1:2">
      <c r="A682" s="57" t="s">
        <v>667</v>
      </c>
      <c r="B682" s="57" t="s">
        <v>608</v>
      </c>
    </row>
    <row r="683" spans="1:2">
      <c r="A683" s="57" t="s">
        <v>668</v>
      </c>
      <c r="B683" s="57" t="s">
        <v>608</v>
      </c>
    </row>
    <row r="684" spans="1:2">
      <c r="A684" s="57" t="s">
        <v>669</v>
      </c>
      <c r="B684" s="57" t="s">
        <v>608</v>
      </c>
    </row>
    <row r="685" spans="1:2">
      <c r="A685" s="57" t="s">
        <v>670</v>
      </c>
      <c r="B685" s="57" t="s">
        <v>601</v>
      </c>
    </row>
    <row r="686" spans="1:2">
      <c r="A686" s="57" t="s">
        <v>671</v>
      </c>
      <c r="B686" s="57" t="s">
        <v>608</v>
      </c>
    </row>
    <row r="687" spans="1:2">
      <c r="A687" s="57" t="s">
        <v>672</v>
      </c>
      <c r="B687" s="57" t="s">
        <v>601</v>
      </c>
    </row>
    <row r="688" spans="1:2">
      <c r="A688" s="57" t="s">
        <v>673</v>
      </c>
      <c r="B688" s="57" t="s">
        <v>601</v>
      </c>
    </row>
    <row r="689" spans="1:2">
      <c r="A689" s="57" t="s">
        <v>674</v>
      </c>
      <c r="B689" s="57" t="s">
        <v>608</v>
      </c>
    </row>
    <row r="690" spans="1:2">
      <c r="A690" s="57" t="s">
        <v>675</v>
      </c>
      <c r="B690" s="57" t="s">
        <v>601</v>
      </c>
    </row>
    <row r="691" spans="1:2">
      <c r="A691" s="57" t="s">
        <v>676</v>
      </c>
      <c r="B691" s="57" t="s">
        <v>608</v>
      </c>
    </row>
    <row r="692" spans="1:2">
      <c r="A692" s="57" t="s">
        <v>677</v>
      </c>
      <c r="B692" s="57" t="s">
        <v>608</v>
      </c>
    </row>
    <row r="693" spans="1:2">
      <c r="A693" s="57" t="s">
        <v>678</v>
      </c>
      <c r="B693" s="57" t="s">
        <v>601</v>
      </c>
    </row>
    <row r="694" spans="1:2">
      <c r="A694" s="58">
        <v>281998</v>
      </c>
      <c r="B694" s="57" t="s">
        <v>601</v>
      </c>
    </row>
    <row r="695" spans="1:2">
      <c r="A695" s="57" t="s">
        <v>679</v>
      </c>
      <c r="B695" s="57" t="s">
        <v>608</v>
      </c>
    </row>
    <row r="696" spans="1:2">
      <c r="A696" s="57" t="s">
        <v>680</v>
      </c>
      <c r="B696" s="57" t="s">
        <v>608</v>
      </c>
    </row>
    <row r="697" spans="1:2">
      <c r="A697" s="57" t="s">
        <v>681</v>
      </c>
      <c r="B697" s="57" t="s">
        <v>608</v>
      </c>
    </row>
    <row r="698" spans="1:2">
      <c r="A698" s="57" t="s">
        <v>682</v>
      </c>
      <c r="B698" s="57" t="s">
        <v>608</v>
      </c>
    </row>
    <row r="699" spans="1:2">
      <c r="A699" s="57" t="s">
        <v>683</v>
      </c>
      <c r="B699" s="57" t="s">
        <v>601</v>
      </c>
    </row>
    <row r="700" spans="1:2">
      <c r="A700" s="57" t="s">
        <v>684</v>
      </c>
      <c r="B700" s="57" t="s">
        <v>608</v>
      </c>
    </row>
    <row r="701" spans="1:2">
      <c r="A701" s="57" t="s">
        <v>685</v>
      </c>
      <c r="B701" s="57" t="s">
        <v>601</v>
      </c>
    </row>
    <row r="702" spans="1:2">
      <c r="A702" s="57" t="s">
        <v>686</v>
      </c>
      <c r="B702" s="57" t="s">
        <v>608</v>
      </c>
    </row>
    <row r="703" spans="1:2">
      <c r="A703" s="57" t="s">
        <v>687</v>
      </c>
      <c r="B703" s="57" t="s">
        <v>608</v>
      </c>
    </row>
    <row r="704" spans="1:2">
      <c r="A704" s="57" t="s">
        <v>688</v>
      </c>
      <c r="B704" s="57" t="s">
        <v>601</v>
      </c>
    </row>
    <row r="705" spans="1:2">
      <c r="A705" s="57" t="s">
        <v>689</v>
      </c>
      <c r="B705" s="57" t="s">
        <v>601</v>
      </c>
    </row>
    <row r="706" spans="1:2">
      <c r="A706" s="57" t="s">
        <v>690</v>
      </c>
      <c r="B706" s="57" t="s">
        <v>601</v>
      </c>
    </row>
    <row r="707" spans="1:2">
      <c r="A707" s="57" t="s">
        <v>691</v>
      </c>
      <c r="B707" s="57" t="s">
        <v>601</v>
      </c>
    </row>
    <row r="708" spans="1:2">
      <c r="A708" s="57" t="s">
        <v>692</v>
      </c>
      <c r="B708" s="57" t="s">
        <v>608</v>
      </c>
    </row>
    <row r="709" spans="1:2">
      <c r="A709" s="57" t="s">
        <v>693</v>
      </c>
      <c r="B709" s="57" t="s">
        <v>601</v>
      </c>
    </row>
    <row r="710" spans="1:2">
      <c r="A710" s="57" t="s">
        <v>694</v>
      </c>
      <c r="B710" s="57" t="s">
        <v>608</v>
      </c>
    </row>
    <row r="711" spans="1:2">
      <c r="A711" s="57" t="s">
        <v>695</v>
      </c>
      <c r="B711" s="57" t="s">
        <v>608</v>
      </c>
    </row>
    <row r="712" spans="1:2">
      <c r="A712" s="58">
        <v>296425</v>
      </c>
      <c r="B712" s="57" t="s">
        <v>601</v>
      </c>
    </row>
    <row r="713" spans="1:2">
      <c r="A713" s="58">
        <v>295282</v>
      </c>
      <c r="B713" s="57" t="s">
        <v>581</v>
      </c>
    </row>
    <row r="714" spans="1:2">
      <c r="A714" s="58">
        <v>295076</v>
      </c>
      <c r="B714" s="57" t="s">
        <v>601</v>
      </c>
    </row>
    <row r="715" spans="1:2">
      <c r="A715" s="58">
        <v>289497</v>
      </c>
      <c r="B715" s="57" t="s">
        <v>601</v>
      </c>
    </row>
    <row r="716" spans="1:2">
      <c r="A716" s="58">
        <v>296542</v>
      </c>
      <c r="B716" s="57" t="s">
        <v>601</v>
      </c>
    </row>
    <row r="717" spans="1:2">
      <c r="A717" s="58">
        <v>267028</v>
      </c>
      <c r="B717" s="57" t="s">
        <v>601</v>
      </c>
    </row>
    <row r="718" spans="1:2">
      <c r="A718" s="58">
        <v>243359</v>
      </c>
      <c r="B718" s="57" t="s">
        <v>608</v>
      </c>
    </row>
    <row r="719" spans="1:2">
      <c r="A719" s="58">
        <v>296005</v>
      </c>
      <c r="B719" s="57" t="s">
        <v>601</v>
      </c>
    </row>
    <row r="720" spans="1:2">
      <c r="A720" s="58">
        <v>298806</v>
      </c>
      <c r="B720" s="57" t="s">
        <v>601</v>
      </c>
    </row>
    <row r="721" spans="1:2">
      <c r="A721" s="58">
        <v>290447</v>
      </c>
      <c r="B721" s="57" t="s">
        <v>696</v>
      </c>
    </row>
    <row r="722" spans="1:2">
      <c r="A722" s="58">
        <v>264679</v>
      </c>
      <c r="B722" s="57" t="s">
        <v>601</v>
      </c>
    </row>
    <row r="723" spans="1:2">
      <c r="A723" s="58">
        <v>205825</v>
      </c>
      <c r="B723" s="57" t="s">
        <v>608</v>
      </c>
    </row>
    <row r="724" spans="1:2">
      <c r="A724" s="58">
        <v>295605</v>
      </c>
      <c r="B724" s="57" t="s">
        <v>601</v>
      </c>
    </row>
    <row r="725" spans="1:2">
      <c r="A725" s="58">
        <v>291329</v>
      </c>
      <c r="B725" s="57" t="s">
        <v>601</v>
      </c>
    </row>
    <row r="726" spans="1:2">
      <c r="A726" s="58">
        <v>300672</v>
      </c>
      <c r="B726" s="57" t="s">
        <v>601</v>
      </c>
    </row>
    <row r="727" spans="1:2">
      <c r="A727" s="58">
        <v>297733</v>
      </c>
      <c r="B727" s="57" t="s">
        <v>601</v>
      </c>
    </row>
    <row r="728" spans="1:2">
      <c r="A728" s="57" t="s">
        <v>697</v>
      </c>
      <c r="B728" s="57" t="s">
        <v>601</v>
      </c>
    </row>
    <row r="729" spans="1:2">
      <c r="A729" s="57" t="s">
        <v>698</v>
      </c>
      <c r="B729" s="57" t="s">
        <v>601</v>
      </c>
    </row>
    <row r="730" spans="1:2">
      <c r="A730" s="57" t="s">
        <v>699</v>
      </c>
      <c r="B730" s="57" t="s">
        <v>601</v>
      </c>
    </row>
    <row r="731" spans="1:2">
      <c r="A731" s="58">
        <v>295655</v>
      </c>
      <c r="B731" s="57" t="s">
        <v>601</v>
      </c>
    </row>
    <row r="732" spans="1:2">
      <c r="A732" s="58">
        <v>296605</v>
      </c>
      <c r="B732" s="57" t="s">
        <v>601</v>
      </c>
    </row>
    <row r="733" spans="1:2">
      <c r="A733" s="58">
        <v>239046</v>
      </c>
      <c r="B733" s="57" t="s">
        <v>601</v>
      </c>
    </row>
    <row r="734" spans="1:2">
      <c r="A734" s="58">
        <v>239181</v>
      </c>
      <c r="B734" s="57" t="s">
        <v>601</v>
      </c>
    </row>
    <row r="735" spans="1:2">
      <c r="A735" s="58">
        <v>239295</v>
      </c>
      <c r="B735" s="57" t="s">
        <v>601</v>
      </c>
    </row>
    <row r="736" spans="1:2">
      <c r="A736" s="58">
        <v>243739</v>
      </c>
      <c r="B736" s="57" t="s">
        <v>601</v>
      </c>
    </row>
    <row r="737" spans="1:2">
      <c r="A737" s="58">
        <v>247045</v>
      </c>
      <c r="B737" s="57" t="s">
        <v>601</v>
      </c>
    </row>
    <row r="738" spans="1:2">
      <c r="A738" s="58">
        <v>258162</v>
      </c>
      <c r="B738" s="57" t="s">
        <v>608</v>
      </c>
    </row>
    <row r="739" spans="1:2">
      <c r="A739" s="58">
        <v>258684</v>
      </c>
      <c r="B739" s="57" t="s">
        <v>608</v>
      </c>
    </row>
    <row r="740" spans="1:2">
      <c r="A740" s="58">
        <v>259861</v>
      </c>
      <c r="B740" s="57" t="s">
        <v>601</v>
      </c>
    </row>
    <row r="741" spans="1:2">
      <c r="A741" s="58">
        <v>260476</v>
      </c>
      <c r="B741" s="57" t="s">
        <v>601</v>
      </c>
    </row>
    <row r="742" spans="1:2">
      <c r="A742" s="58">
        <v>268292</v>
      </c>
      <c r="B742" s="57" t="s">
        <v>601</v>
      </c>
    </row>
    <row r="743" spans="1:2">
      <c r="A743" s="58">
        <v>268919</v>
      </c>
      <c r="B743" s="57" t="s">
        <v>608</v>
      </c>
    </row>
    <row r="744" spans="1:2">
      <c r="A744" s="58">
        <v>270439</v>
      </c>
      <c r="B744" s="57" t="s">
        <v>608</v>
      </c>
    </row>
    <row r="745" spans="1:2">
      <c r="A745" s="58">
        <v>270689</v>
      </c>
      <c r="B745" s="57" t="s">
        <v>608</v>
      </c>
    </row>
    <row r="746" spans="1:2">
      <c r="A746" s="58">
        <v>271675</v>
      </c>
      <c r="B746" s="57" t="s">
        <v>601</v>
      </c>
    </row>
    <row r="747" spans="1:2">
      <c r="A747" s="58">
        <v>272188</v>
      </c>
      <c r="B747" s="57" t="s">
        <v>601</v>
      </c>
    </row>
    <row r="748" spans="1:2">
      <c r="A748" s="58">
        <v>273314</v>
      </c>
      <c r="B748" s="57" t="s">
        <v>601</v>
      </c>
    </row>
    <row r="749" spans="1:2">
      <c r="A749" s="58">
        <v>273318</v>
      </c>
      <c r="B749" s="57" t="s">
        <v>608</v>
      </c>
    </row>
    <row r="750" spans="1:2">
      <c r="A750" s="58">
        <v>273604</v>
      </c>
      <c r="B750" s="57" t="s">
        <v>608</v>
      </c>
    </row>
    <row r="751" spans="1:2">
      <c r="A751" s="58">
        <v>277813</v>
      </c>
      <c r="B751" s="57" t="s">
        <v>601</v>
      </c>
    </row>
    <row r="752" spans="1:2">
      <c r="A752" s="58">
        <v>287433</v>
      </c>
      <c r="B752" s="57" t="s">
        <v>601</v>
      </c>
    </row>
    <row r="753" spans="1:2">
      <c r="A753" s="58">
        <v>289647</v>
      </c>
      <c r="B753" s="57" t="s">
        <v>601</v>
      </c>
    </row>
    <row r="754" spans="1:2">
      <c r="A754" s="58">
        <v>293287</v>
      </c>
      <c r="B754" s="57" t="s">
        <v>601</v>
      </c>
    </row>
    <row r="755" spans="1:2">
      <c r="A755" s="58">
        <v>293360</v>
      </c>
      <c r="B755" s="57" t="s">
        <v>601</v>
      </c>
    </row>
    <row r="756" spans="1:2">
      <c r="A756" s="58">
        <v>294137</v>
      </c>
      <c r="B756" s="57" t="s">
        <v>601</v>
      </c>
    </row>
    <row r="757" spans="1:2">
      <c r="A757" s="58">
        <v>294329</v>
      </c>
      <c r="B757" s="57" t="s">
        <v>608</v>
      </c>
    </row>
    <row r="758" spans="1:2">
      <c r="A758" s="58">
        <v>294456</v>
      </c>
      <c r="B758" s="57" t="s">
        <v>601</v>
      </c>
    </row>
    <row r="759" spans="1:2">
      <c r="A759" s="58">
        <v>294518</v>
      </c>
      <c r="B759" s="57" t="s">
        <v>601</v>
      </c>
    </row>
    <row r="760" spans="1:2">
      <c r="A760" s="58">
        <v>294519</v>
      </c>
      <c r="B760" s="57" t="s">
        <v>601</v>
      </c>
    </row>
    <row r="761" spans="1:2">
      <c r="A761" s="58">
        <v>294584</v>
      </c>
      <c r="B761" s="57" t="s">
        <v>601</v>
      </c>
    </row>
    <row r="762" spans="1:2">
      <c r="A762" s="58">
        <v>294621</v>
      </c>
      <c r="B762" s="57" t="s">
        <v>601</v>
      </c>
    </row>
    <row r="763" spans="1:2">
      <c r="A763" s="58">
        <v>294792</v>
      </c>
      <c r="B763" s="57" t="s">
        <v>601</v>
      </c>
    </row>
    <row r="764" spans="1:2">
      <c r="A764" s="58">
        <v>295066</v>
      </c>
      <c r="B764" s="57" t="s">
        <v>601</v>
      </c>
    </row>
    <row r="765" spans="1:2">
      <c r="A765" s="58">
        <v>295169</v>
      </c>
      <c r="B765" s="57" t="s">
        <v>608</v>
      </c>
    </row>
    <row r="766" spans="1:2">
      <c r="A766" s="58">
        <v>296472</v>
      </c>
      <c r="B766" s="57" t="s">
        <v>608</v>
      </c>
    </row>
    <row r="767" spans="1:2">
      <c r="A767" s="58">
        <v>296473</v>
      </c>
      <c r="B767" s="57" t="s">
        <v>601</v>
      </c>
    </row>
    <row r="768" spans="1:2">
      <c r="A768" s="58">
        <v>296592</v>
      </c>
      <c r="B768" s="57" t="s">
        <v>601</v>
      </c>
    </row>
    <row r="769" spans="1:2">
      <c r="A769" s="58">
        <v>296593</v>
      </c>
      <c r="B769" s="57" t="s">
        <v>601</v>
      </c>
    </row>
    <row r="770" spans="1:2">
      <c r="A770" s="58">
        <v>296601</v>
      </c>
      <c r="B770" s="57" t="s">
        <v>608</v>
      </c>
    </row>
    <row r="771" spans="1:2">
      <c r="A771" s="58">
        <v>296676</v>
      </c>
      <c r="B771" s="57" t="s">
        <v>601</v>
      </c>
    </row>
    <row r="772" spans="1:2">
      <c r="A772" s="58">
        <v>296862</v>
      </c>
      <c r="B772" s="57" t="s">
        <v>601</v>
      </c>
    </row>
    <row r="773" spans="1:2">
      <c r="A773" s="58">
        <v>296866</v>
      </c>
      <c r="B773" s="57" t="s">
        <v>601</v>
      </c>
    </row>
    <row r="774" spans="1:2">
      <c r="A774" s="58">
        <v>296938</v>
      </c>
      <c r="B774" s="57" t="s">
        <v>608</v>
      </c>
    </row>
    <row r="775" spans="1:2">
      <c r="A775" s="58">
        <v>296939</v>
      </c>
      <c r="B775" s="57" t="s">
        <v>601</v>
      </c>
    </row>
    <row r="776" spans="1:2">
      <c r="A776" s="58">
        <v>296944</v>
      </c>
      <c r="B776" s="57" t="s">
        <v>601</v>
      </c>
    </row>
    <row r="777" spans="1:2">
      <c r="A777" s="58">
        <v>296946</v>
      </c>
      <c r="B777" s="57" t="s">
        <v>601</v>
      </c>
    </row>
    <row r="778" spans="1:2">
      <c r="A778" s="58">
        <v>296950</v>
      </c>
      <c r="B778" s="57" t="s">
        <v>601</v>
      </c>
    </row>
    <row r="779" spans="1:2">
      <c r="A779" s="58">
        <v>296994</v>
      </c>
      <c r="B779" s="57" t="s">
        <v>608</v>
      </c>
    </row>
    <row r="780" spans="1:2">
      <c r="A780" s="58">
        <v>297026</v>
      </c>
      <c r="B780" s="57" t="s">
        <v>608</v>
      </c>
    </row>
    <row r="781" spans="1:2">
      <c r="A781" s="58">
        <v>297029</v>
      </c>
      <c r="B781" s="57" t="s">
        <v>601</v>
      </c>
    </row>
    <row r="782" spans="1:2">
      <c r="A782" s="58">
        <v>297133</v>
      </c>
      <c r="B782" s="57" t="s">
        <v>601</v>
      </c>
    </row>
    <row r="783" spans="1:2">
      <c r="A783" s="58">
        <v>297175</v>
      </c>
      <c r="B783" s="57" t="s">
        <v>601</v>
      </c>
    </row>
    <row r="784" spans="1:2">
      <c r="A784" s="58">
        <v>297177</v>
      </c>
      <c r="B784" s="57" t="s">
        <v>608</v>
      </c>
    </row>
    <row r="785" spans="1:2">
      <c r="A785" s="58">
        <v>297277</v>
      </c>
      <c r="B785" s="57" t="s">
        <v>601</v>
      </c>
    </row>
    <row r="786" spans="1:2">
      <c r="A786" s="58">
        <v>297279</v>
      </c>
      <c r="B786" s="57" t="s">
        <v>601</v>
      </c>
    </row>
    <row r="787" spans="1:2">
      <c r="A787" s="58">
        <v>297280</v>
      </c>
      <c r="B787" s="57" t="s">
        <v>601</v>
      </c>
    </row>
    <row r="788" spans="1:2">
      <c r="A788" s="58">
        <v>297281</v>
      </c>
      <c r="B788" s="57" t="s">
        <v>601</v>
      </c>
    </row>
    <row r="789" spans="1:2">
      <c r="A789" s="58">
        <v>297282</v>
      </c>
      <c r="B789" s="57" t="s">
        <v>601</v>
      </c>
    </row>
    <row r="790" spans="1:2">
      <c r="A790" s="58">
        <v>297301</v>
      </c>
      <c r="B790" s="57" t="s">
        <v>601</v>
      </c>
    </row>
    <row r="791" spans="1:2">
      <c r="A791" s="58">
        <v>297302</v>
      </c>
      <c r="B791" s="57" t="s">
        <v>601</v>
      </c>
    </row>
    <row r="792" spans="1:2">
      <c r="A792" s="58">
        <v>297303</v>
      </c>
      <c r="B792" s="57" t="s">
        <v>601</v>
      </c>
    </row>
    <row r="793" spans="1:2">
      <c r="A793" s="58">
        <v>297372</v>
      </c>
      <c r="B793" s="57" t="s">
        <v>601</v>
      </c>
    </row>
    <row r="794" spans="1:2">
      <c r="A794" s="58">
        <v>297373</v>
      </c>
      <c r="B794" s="57" t="s">
        <v>601</v>
      </c>
    </row>
    <row r="795" spans="1:2">
      <c r="A795" s="58">
        <v>297374</v>
      </c>
      <c r="B795" s="57" t="s">
        <v>601</v>
      </c>
    </row>
    <row r="796" spans="1:2">
      <c r="A796" s="58">
        <v>297383</v>
      </c>
      <c r="B796" s="57" t="s">
        <v>601</v>
      </c>
    </row>
    <row r="797" spans="1:2">
      <c r="A797" s="58">
        <v>297525</v>
      </c>
      <c r="B797" s="57" t="s">
        <v>601</v>
      </c>
    </row>
    <row r="798" spans="1:2">
      <c r="A798" s="58">
        <v>297553</v>
      </c>
      <c r="B798" s="57" t="s">
        <v>601</v>
      </c>
    </row>
    <row r="799" spans="1:2">
      <c r="A799" s="58">
        <v>297580</v>
      </c>
      <c r="B799" s="57" t="s">
        <v>608</v>
      </c>
    </row>
    <row r="800" spans="1:2">
      <c r="A800" s="58">
        <v>297585</v>
      </c>
      <c r="B800" s="57" t="s">
        <v>601</v>
      </c>
    </row>
    <row r="801" spans="1:2">
      <c r="A801" s="58">
        <v>297621</v>
      </c>
      <c r="B801" s="57" t="s">
        <v>601</v>
      </c>
    </row>
    <row r="802" spans="1:2">
      <c r="A802" s="58">
        <v>297685</v>
      </c>
      <c r="B802" s="57" t="s">
        <v>608</v>
      </c>
    </row>
    <row r="803" spans="1:2">
      <c r="A803" s="58">
        <v>297687</v>
      </c>
      <c r="B803" s="57" t="s">
        <v>601</v>
      </c>
    </row>
    <row r="804" spans="1:2">
      <c r="A804" s="58">
        <v>297696</v>
      </c>
      <c r="B804" s="57" t="s">
        <v>601</v>
      </c>
    </row>
    <row r="805" spans="1:2">
      <c r="A805" s="58">
        <v>297735</v>
      </c>
      <c r="B805" s="57" t="s">
        <v>601</v>
      </c>
    </row>
    <row r="806" spans="1:2">
      <c r="A806" s="58">
        <v>297746</v>
      </c>
      <c r="B806" s="57" t="s">
        <v>601</v>
      </c>
    </row>
    <row r="807" spans="1:2">
      <c r="A807" s="58">
        <v>297747</v>
      </c>
      <c r="B807" s="57" t="s">
        <v>601</v>
      </c>
    </row>
    <row r="808" spans="1:2">
      <c r="A808" s="58">
        <v>297750</v>
      </c>
      <c r="B808" s="57" t="s">
        <v>601</v>
      </c>
    </row>
    <row r="809" spans="1:2">
      <c r="A809" s="58">
        <v>297754</v>
      </c>
      <c r="B809" s="57" t="s">
        <v>601</v>
      </c>
    </row>
    <row r="810" spans="1:2">
      <c r="A810" s="58">
        <v>297759</v>
      </c>
      <c r="B810" s="57" t="s">
        <v>601</v>
      </c>
    </row>
    <row r="811" spans="1:2">
      <c r="A811" s="58">
        <v>297766</v>
      </c>
      <c r="B811" s="57" t="s">
        <v>601</v>
      </c>
    </row>
    <row r="812" spans="1:2">
      <c r="A812" s="58">
        <v>297767</v>
      </c>
      <c r="B812" s="57" t="s">
        <v>601</v>
      </c>
    </row>
    <row r="813" spans="1:2">
      <c r="A813" s="58">
        <v>297773</v>
      </c>
      <c r="B813" s="57" t="s">
        <v>608</v>
      </c>
    </row>
    <row r="814" spans="1:2">
      <c r="A814" s="58">
        <v>297775</v>
      </c>
      <c r="B814" s="57" t="s">
        <v>601</v>
      </c>
    </row>
    <row r="815" spans="1:2">
      <c r="A815" s="58">
        <v>297906</v>
      </c>
      <c r="B815" s="57" t="s">
        <v>601</v>
      </c>
    </row>
    <row r="816" spans="1:2">
      <c r="A816" s="58">
        <v>297911</v>
      </c>
      <c r="B816" s="57" t="s">
        <v>601</v>
      </c>
    </row>
    <row r="817" spans="1:2">
      <c r="A817" s="58">
        <v>297950</v>
      </c>
      <c r="B817" s="57" t="s">
        <v>601</v>
      </c>
    </row>
    <row r="818" spans="1:2">
      <c r="A818" s="58">
        <v>298153</v>
      </c>
      <c r="B818" s="57" t="s">
        <v>601</v>
      </c>
    </row>
    <row r="819" spans="1:2">
      <c r="A819" s="58">
        <v>298154</v>
      </c>
      <c r="B819" s="57" t="s">
        <v>601</v>
      </c>
    </row>
    <row r="820" spans="1:2">
      <c r="A820" s="58">
        <v>298159</v>
      </c>
      <c r="B820" s="57" t="s">
        <v>601</v>
      </c>
    </row>
    <row r="821" spans="1:2">
      <c r="A821" s="58">
        <v>298161</v>
      </c>
      <c r="B821" s="57" t="s">
        <v>601</v>
      </c>
    </row>
    <row r="822" spans="1:2">
      <c r="A822" s="58">
        <v>298185</v>
      </c>
      <c r="B822" s="57" t="s">
        <v>601</v>
      </c>
    </row>
    <row r="823" spans="1:2">
      <c r="A823" s="58">
        <v>298187</v>
      </c>
      <c r="B823" s="57" t="s">
        <v>601</v>
      </c>
    </row>
    <row r="824" spans="1:2">
      <c r="A824" s="58">
        <v>298189</v>
      </c>
      <c r="B824" s="57" t="s">
        <v>601</v>
      </c>
    </row>
    <row r="825" spans="1:2">
      <c r="A825" s="58">
        <v>298205</v>
      </c>
      <c r="B825" s="57" t="s">
        <v>608</v>
      </c>
    </row>
    <row r="826" spans="1:2">
      <c r="A826" s="58">
        <v>298208</v>
      </c>
      <c r="B826" s="57" t="s">
        <v>601</v>
      </c>
    </row>
    <row r="827" spans="1:2">
      <c r="A827" s="58">
        <v>298209</v>
      </c>
      <c r="B827" s="57" t="s">
        <v>601</v>
      </c>
    </row>
    <row r="828" spans="1:2">
      <c r="A828" s="58">
        <v>298283</v>
      </c>
      <c r="B828" s="57" t="s">
        <v>601</v>
      </c>
    </row>
    <row r="829" spans="1:2">
      <c r="A829" s="58">
        <v>298397</v>
      </c>
      <c r="B829" s="57" t="s">
        <v>601</v>
      </c>
    </row>
    <row r="830" spans="1:2">
      <c r="A830" s="58">
        <v>299671</v>
      </c>
      <c r="B830" s="57" t="s">
        <v>601</v>
      </c>
    </row>
    <row r="831" spans="1:2">
      <c r="A831" s="58">
        <v>299718</v>
      </c>
      <c r="B831" s="57" t="s">
        <v>601</v>
      </c>
    </row>
    <row r="832" spans="1:2">
      <c r="A832" s="58">
        <v>299719</v>
      </c>
      <c r="B832" s="57" t="s">
        <v>608</v>
      </c>
    </row>
    <row r="833" spans="1:2">
      <c r="A833" s="58">
        <v>299720</v>
      </c>
      <c r="B833" s="57" t="s">
        <v>601</v>
      </c>
    </row>
    <row r="834" spans="1:2">
      <c r="A834" s="58">
        <v>299724</v>
      </c>
      <c r="B834" s="57" t="s">
        <v>601</v>
      </c>
    </row>
    <row r="835" spans="1:2">
      <c r="A835" s="58">
        <v>299740</v>
      </c>
      <c r="B835" s="57" t="s">
        <v>601</v>
      </c>
    </row>
    <row r="836" spans="1:2">
      <c r="A836" s="58">
        <v>299774</v>
      </c>
      <c r="B836" s="57" t="s">
        <v>601</v>
      </c>
    </row>
    <row r="837" spans="1:2">
      <c r="A837" s="58">
        <v>299775</v>
      </c>
      <c r="B837" s="57" t="s">
        <v>608</v>
      </c>
    </row>
    <row r="838" spans="1:2">
      <c r="A838" s="58">
        <v>299776</v>
      </c>
      <c r="B838" s="57" t="s">
        <v>601</v>
      </c>
    </row>
    <row r="839" spans="1:2">
      <c r="A839" s="58">
        <v>299777</v>
      </c>
      <c r="B839" s="57" t="s">
        <v>601</v>
      </c>
    </row>
    <row r="840" spans="1:2">
      <c r="A840" s="58">
        <v>299800</v>
      </c>
      <c r="B840" s="57" t="s">
        <v>601</v>
      </c>
    </row>
    <row r="841" spans="1:2">
      <c r="A841" s="58">
        <v>300305</v>
      </c>
      <c r="B841" s="57" t="s">
        <v>601</v>
      </c>
    </row>
    <row r="842" spans="1:2">
      <c r="A842" s="58">
        <v>300307</v>
      </c>
      <c r="B842" s="57" t="s">
        <v>601</v>
      </c>
    </row>
    <row r="843" spans="1:2">
      <c r="A843" s="58">
        <v>300310</v>
      </c>
      <c r="B843" s="57" t="s">
        <v>601</v>
      </c>
    </row>
    <row r="844" spans="1:2">
      <c r="A844" s="58">
        <v>300447</v>
      </c>
      <c r="B844" s="57" t="s">
        <v>601</v>
      </c>
    </row>
    <row r="845" spans="1:2">
      <c r="A845" s="58">
        <v>300450</v>
      </c>
      <c r="B845" s="57" t="s">
        <v>601</v>
      </c>
    </row>
    <row r="846" spans="1:2">
      <c r="A846" s="58">
        <v>300494</v>
      </c>
      <c r="B846" s="57" t="s">
        <v>601</v>
      </c>
    </row>
    <row r="847" spans="1:2">
      <c r="A847" s="58">
        <v>300505</v>
      </c>
      <c r="B847" s="57" t="s">
        <v>601</v>
      </c>
    </row>
    <row r="848" spans="1:2">
      <c r="A848" s="58">
        <v>300509</v>
      </c>
      <c r="B848" s="57" t="s">
        <v>601</v>
      </c>
    </row>
    <row r="849" spans="1:2">
      <c r="A849" s="58">
        <v>300520</v>
      </c>
      <c r="B849" s="57" t="s">
        <v>601</v>
      </c>
    </row>
    <row r="850" spans="1:2">
      <c r="A850" s="58">
        <v>300521</v>
      </c>
      <c r="B850" s="57" t="s">
        <v>601</v>
      </c>
    </row>
    <row r="851" spans="1:2">
      <c r="A851" s="58">
        <v>300522</v>
      </c>
      <c r="B851" s="57" t="s">
        <v>601</v>
      </c>
    </row>
    <row r="852" spans="1:2">
      <c r="A852" s="58">
        <v>300526</v>
      </c>
      <c r="B852" s="57" t="s">
        <v>601</v>
      </c>
    </row>
    <row r="853" spans="1:2">
      <c r="A853" s="58">
        <v>300529</v>
      </c>
      <c r="B853" s="57" t="s">
        <v>601</v>
      </c>
    </row>
    <row r="854" spans="1:2">
      <c r="A854" s="58">
        <v>300539</v>
      </c>
      <c r="B854" s="57" t="s">
        <v>601</v>
      </c>
    </row>
    <row r="855" spans="1:2">
      <c r="A855" s="58">
        <v>300540</v>
      </c>
      <c r="B855" s="57" t="s">
        <v>601</v>
      </c>
    </row>
    <row r="856" spans="1:2">
      <c r="A856" s="58">
        <v>300541</v>
      </c>
      <c r="B856" s="57" t="s">
        <v>581</v>
      </c>
    </row>
    <row r="857" spans="1:2">
      <c r="A857" s="58">
        <v>300542</v>
      </c>
      <c r="B857" s="57" t="s">
        <v>601</v>
      </c>
    </row>
    <row r="858" spans="1:2">
      <c r="A858" s="58">
        <v>300544</v>
      </c>
      <c r="B858" s="57" t="s">
        <v>601</v>
      </c>
    </row>
    <row r="859" spans="1:2">
      <c r="A859" s="58">
        <v>300545</v>
      </c>
      <c r="B859" s="57" t="s">
        <v>604</v>
      </c>
    </row>
    <row r="860" spans="1:2">
      <c r="A860" s="58">
        <v>300547</v>
      </c>
      <c r="B860" s="57" t="s">
        <v>601</v>
      </c>
    </row>
    <row r="861" spans="1:2">
      <c r="A861" s="58">
        <v>300548</v>
      </c>
      <c r="B861" s="57" t="s">
        <v>601</v>
      </c>
    </row>
    <row r="862" spans="1:2">
      <c r="A862" s="58">
        <v>300549</v>
      </c>
      <c r="B862" s="57" t="s">
        <v>601</v>
      </c>
    </row>
    <row r="863" spans="1:2">
      <c r="A863" s="58">
        <v>300552</v>
      </c>
      <c r="B863" s="57" t="s">
        <v>613</v>
      </c>
    </row>
    <row r="864" spans="1:2">
      <c r="A864" s="58">
        <v>300553</v>
      </c>
      <c r="B864" s="57" t="s">
        <v>601</v>
      </c>
    </row>
    <row r="865" spans="1:2">
      <c r="A865" s="58">
        <v>300554</v>
      </c>
      <c r="B865" s="57" t="s">
        <v>601</v>
      </c>
    </row>
    <row r="866" spans="1:2">
      <c r="A866" s="58">
        <v>300555</v>
      </c>
      <c r="B866" s="57" t="s">
        <v>601</v>
      </c>
    </row>
    <row r="867" spans="1:2">
      <c r="A867" s="58">
        <v>300556</v>
      </c>
      <c r="B867" s="57" t="s">
        <v>601</v>
      </c>
    </row>
    <row r="868" spans="1:2">
      <c r="A868" s="58">
        <v>300557</v>
      </c>
      <c r="B868" s="57" t="s">
        <v>601</v>
      </c>
    </row>
    <row r="869" spans="1:2">
      <c r="A869" s="58">
        <v>300689</v>
      </c>
      <c r="B869" s="57" t="s">
        <v>601</v>
      </c>
    </row>
    <row r="870" spans="1:2">
      <c r="A870" s="58">
        <v>300738</v>
      </c>
      <c r="B870" s="57" t="s">
        <v>601</v>
      </c>
    </row>
    <row r="871" spans="1:2">
      <c r="A871" s="58">
        <v>300794</v>
      </c>
      <c r="B871" s="57" t="s">
        <v>601</v>
      </c>
    </row>
    <row r="872" spans="1:2">
      <c r="A872" s="58">
        <v>300798</v>
      </c>
      <c r="B872" s="57" t="s">
        <v>601</v>
      </c>
    </row>
    <row r="873" spans="1:2">
      <c r="A873" s="58">
        <v>300954</v>
      </c>
      <c r="B873" s="57" t="s">
        <v>601</v>
      </c>
    </row>
    <row r="874" spans="1:2">
      <c r="A874" s="58">
        <v>300980</v>
      </c>
      <c r="B874" s="57" t="s">
        <v>601</v>
      </c>
    </row>
    <row r="875" spans="1:2">
      <c r="A875" s="58">
        <v>301029</v>
      </c>
      <c r="B875" s="57" t="s">
        <v>601</v>
      </c>
    </row>
    <row r="876" spans="1:2">
      <c r="A876" s="58">
        <v>301039</v>
      </c>
      <c r="B876" s="57" t="s">
        <v>608</v>
      </c>
    </row>
    <row r="877" spans="1:2">
      <c r="A877" s="58">
        <v>301052</v>
      </c>
      <c r="B877" s="57" t="s">
        <v>601</v>
      </c>
    </row>
    <row r="878" spans="1:2">
      <c r="A878" s="58">
        <v>301053</v>
      </c>
      <c r="B878" s="57" t="s">
        <v>601</v>
      </c>
    </row>
    <row r="879" spans="1:2">
      <c r="A879" s="58">
        <v>301060</v>
      </c>
      <c r="B879" s="57" t="s">
        <v>601</v>
      </c>
    </row>
    <row r="880" spans="1:2">
      <c r="A880" s="58">
        <v>301072</v>
      </c>
      <c r="B880" s="57" t="s">
        <v>608</v>
      </c>
    </row>
    <row r="881" spans="1:2">
      <c r="A881" s="58">
        <v>301095</v>
      </c>
      <c r="B881" s="57" t="s">
        <v>601</v>
      </c>
    </row>
    <row r="882" spans="1:2">
      <c r="A882" s="58">
        <v>301120</v>
      </c>
      <c r="B882" s="57" t="s">
        <v>581</v>
      </c>
    </row>
    <row r="883" spans="1:2">
      <c r="A883" s="58">
        <v>301197</v>
      </c>
      <c r="B883" s="57" t="s">
        <v>601</v>
      </c>
    </row>
    <row r="884" spans="1:2">
      <c r="A884" s="58">
        <v>301300</v>
      </c>
      <c r="B884" s="57" t="s">
        <v>601</v>
      </c>
    </row>
    <row r="885" spans="1:2">
      <c r="A885" s="58">
        <v>301305</v>
      </c>
      <c r="B885" s="57" t="s">
        <v>601</v>
      </c>
    </row>
    <row r="886" spans="1:2">
      <c r="A886" s="58">
        <v>301317</v>
      </c>
      <c r="B886" s="57" t="s">
        <v>601</v>
      </c>
    </row>
    <row r="887" spans="1:2">
      <c r="A887" s="58">
        <v>301319</v>
      </c>
      <c r="B887" s="57" t="s">
        <v>581</v>
      </c>
    </row>
    <row r="888" spans="1:2">
      <c r="A888" s="58">
        <v>301322</v>
      </c>
      <c r="B888" s="57" t="s">
        <v>601</v>
      </c>
    </row>
    <row r="889" spans="1:2">
      <c r="A889" s="58">
        <v>301326</v>
      </c>
      <c r="B889" s="57" t="s">
        <v>601</v>
      </c>
    </row>
    <row r="890" spans="1:2">
      <c r="A890" s="58">
        <v>301329</v>
      </c>
      <c r="B890" s="57" t="s">
        <v>601</v>
      </c>
    </row>
    <row r="891" spans="1:2">
      <c r="A891" s="58">
        <v>301333</v>
      </c>
      <c r="B891" s="57" t="s">
        <v>601</v>
      </c>
    </row>
    <row r="892" spans="1:2">
      <c r="A892" s="58">
        <v>301334</v>
      </c>
      <c r="B892" s="57" t="s">
        <v>601</v>
      </c>
    </row>
    <row r="893" spans="1:2">
      <c r="A893" s="58">
        <v>301359</v>
      </c>
      <c r="B893" s="57" t="s">
        <v>601</v>
      </c>
    </row>
    <row r="894" spans="1:2">
      <c r="A894" s="58">
        <v>301407</v>
      </c>
      <c r="B894" s="57" t="s">
        <v>613</v>
      </c>
    </row>
    <row r="895" spans="1:2">
      <c r="A895" s="58">
        <v>301418</v>
      </c>
      <c r="B895" s="57" t="s">
        <v>601</v>
      </c>
    </row>
    <row r="896" spans="1:2">
      <c r="A896" s="58">
        <v>301420</v>
      </c>
      <c r="B896" s="57" t="s">
        <v>601</v>
      </c>
    </row>
    <row r="897" spans="1:2">
      <c r="A897" s="58">
        <v>301492</v>
      </c>
      <c r="B897" s="57" t="s">
        <v>601</v>
      </c>
    </row>
    <row r="898" spans="1:2">
      <c r="A898" s="58">
        <v>301494</v>
      </c>
      <c r="B898" s="57" t="s">
        <v>608</v>
      </c>
    </row>
    <row r="899" spans="1:2">
      <c r="A899" s="58">
        <v>301529</v>
      </c>
      <c r="B899" s="57" t="s">
        <v>613</v>
      </c>
    </row>
    <row r="900" spans="1:2">
      <c r="A900" s="58">
        <v>301666</v>
      </c>
      <c r="B900" s="57" t="s">
        <v>601</v>
      </c>
    </row>
    <row r="901" spans="1:2">
      <c r="A901" s="58">
        <v>301797</v>
      </c>
      <c r="B901" s="57" t="s">
        <v>601</v>
      </c>
    </row>
    <row r="902" spans="1:2">
      <c r="A902" s="58">
        <v>301841</v>
      </c>
      <c r="B902" s="57" t="s">
        <v>601</v>
      </c>
    </row>
    <row r="903" spans="1:2">
      <c r="A903" s="58">
        <v>301865</v>
      </c>
      <c r="B903" s="57" t="s">
        <v>601</v>
      </c>
    </row>
    <row r="904" spans="1:2">
      <c r="A904" s="58">
        <v>301914</v>
      </c>
      <c r="B904" s="57" t="s">
        <v>601</v>
      </c>
    </row>
    <row r="905" spans="1:2">
      <c r="A905" s="58">
        <v>301954</v>
      </c>
      <c r="B905" s="57" t="s">
        <v>601</v>
      </c>
    </row>
    <row r="906" spans="1:2">
      <c r="A906" s="58">
        <v>301955</v>
      </c>
      <c r="B906" s="57" t="s">
        <v>601</v>
      </c>
    </row>
    <row r="907" spans="1:2">
      <c r="A907" s="58">
        <v>301976</v>
      </c>
      <c r="B907" s="57" t="s">
        <v>601</v>
      </c>
    </row>
    <row r="908" spans="1:2">
      <c r="A908" s="58">
        <v>301978</v>
      </c>
      <c r="B908" s="57" t="s">
        <v>601</v>
      </c>
    </row>
    <row r="909" spans="1:2">
      <c r="A909" s="58">
        <v>301989</v>
      </c>
      <c r="B909" s="57" t="s">
        <v>601</v>
      </c>
    </row>
    <row r="910" spans="1:2">
      <c r="A910" s="58">
        <v>301991</v>
      </c>
      <c r="B910" s="57" t="s">
        <v>601</v>
      </c>
    </row>
    <row r="911" spans="1:2">
      <c r="A911" s="58">
        <v>301993</v>
      </c>
      <c r="B911" s="57" t="s">
        <v>601</v>
      </c>
    </row>
    <row r="912" spans="1:2">
      <c r="A912" s="58">
        <v>302121</v>
      </c>
      <c r="B912" s="57" t="s">
        <v>601</v>
      </c>
    </row>
    <row r="913" spans="1:2">
      <c r="A913" s="58">
        <v>302240</v>
      </c>
      <c r="B913" s="57" t="s">
        <v>601</v>
      </c>
    </row>
    <row r="914" spans="1:2">
      <c r="A914" s="58">
        <v>302245</v>
      </c>
      <c r="B914" s="57" t="s">
        <v>601</v>
      </c>
    </row>
    <row r="915" spans="1:2">
      <c r="A915" s="58">
        <v>302290</v>
      </c>
      <c r="B915" s="57" t="s">
        <v>601</v>
      </c>
    </row>
    <row r="916" spans="1:2">
      <c r="A916" s="58">
        <v>302300</v>
      </c>
      <c r="B916" s="57" t="s">
        <v>601</v>
      </c>
    </row>
    <row r="917" spans="1:2">
      <c r="A917" s="58">
        <v>302306</v>
      </c>
      <c r="B917" s="57" t="s">
        <v>581</v>
      </c>
    </row>
    <row r="918" spans="1:2">
      <c r="A918" s="58">
        <v>295536</v>
      </c>
      <c r="B918" s="57" t="s">
        <v>601</v>
      </c>
    </row>
    <row r="919" spans="1:2">
      <c r="A919" s="58">
        <v>294551</v>
      </c>
      <c r="B919" s="57" t="s">
        <v>601</v>
      </c>
    </row>
    <row r="920" spans="1:2">
      <c r="A920" s="58">
        <v>296995</v>
      </c>
      <c r="B920" s="57" t="s">
        <v>601</v>
      </c>
    </row>
    <row r="921" spans="1:2">
      <c r="A921" s="58">
        <v>297379</v>
      </c>
      <c r="B921" s="57" t="s">
        <v>601</v>
      </c>
    </row>
    <row r="922" spans="1:2">
      <c r="A922" s="58">
        <v>297753</v>
      </c>
      <c r="B922" s="57" t="s">
        <v>601</v>
      </c>
    </row>
    <row r="923" spans="1:2">
      <c r="A923" s="58">
        <v>297972</v>
      </c>
      <c r="B923" s="57" t="s">
        <v>601</v>
      </c>
    </row>
    <row r="924" spans="1:2">
      <c r="A924" s="58">
        <v>298162</v>
      </c>
      <c r="B924" s="57" t="s">
        <v>601</v>
      </c>
    </row>
    <row r="925" spans="1:2">
      <c r="A925" s="58">
        <v>298880</v>
      </c>
      <c r="B925" s="57" t="s">
        <v>601</v>
      </c>
    </row>
    <row r="926" spans="1:2">
      <c r="A926" s="58">
        <v>300219</v>
      </c>
      <c r="B926" s="57" t="s">
        <v>601</v>
      </c>
    </row>
    <row r="927" spans="1:2">
      <c r="A927" s="58">
        <v>300300</v>
      </c>
      <c r="B927" s="57" t="s">
        <v>601</v>
      </c>
    </row>
    <row r="928" spans="1:2">
      <c r="A928" s="58">
        <v>300519</v>
      </c>
      <c r="B928" s="57" t="s">
        <v>601</v>
      </c>
    </row>
    <row r="929" spans="1:2">
      <c r="A929" s="58">
        <v>300543</v>
      </c>
      <c r="B929" s="57" t="s">
        <v>601</v>
      </c>
    </row>
    <row r="930" spans="1:2">
      <c r="A930" s="58">
        <v>300546</v>
      </c>
      <c r="B930" s="57" t="s">
        <v>601</v>
      </c>
    </row>
    <row r="931" spans="1:2">
      <c r="A931" s="58">
        <v>300565</v>
      </c>
      <c r="B931" s="57" t="s">
        <v>601</v>
      </c>
    </row>
    <row r="932" spans="1:2">
      <c r="A932" s="58">
        <v>301138</v>
      </c>
      <c r="B932" s="57" t="s">
        <v>601</v>
      </c>
    </row>
    <row r="933" spans="1:2">
      <c r="A933" s="58">
        <v>301327</v>
      </c>
      <c r="B933" s="57" t="s">
        <v>601</v>
      </c>
    </row>
    <row r="934" spans="1:2">
      <c r="A934" s="58">
        <v>301416</v>
      </c>
      <c r="B934" s="57" t="s">
        <v>601</v>
      </c>
    </row>
    <row r="935" spans="1:2">
      <c r="A935" s="58">
        <v>301419</v>
      </c>
      <c r="B935" s="57" t="s">
        <v>601</v>
      </c>
    </row>
    <row r="936" spans="1:2">
      <c r="A936" s="58">
        <v>301467</v>
      </c>
      <c r="B936" s="57" t="s">
        <v>601</v>
      </c>
    </row>
    <row r="937" spans="1:2">
      <c r="A937" s="58">
        <v>301574</v>
      </c>
      <c r="B937" s="57" t="s">
        <v>601</v>
      </c>
    </row>
    <row r="938" spans="1:2">
      <c r="A938" s="58">
        <v>301931</v>
      </c>
      <c r="B938" s="57" t="s">
        <v>601</v>
      </c>
    </row>
    <row r="939" spans="1:2">
      <c r="A939" s="58">
        <v>290082</v>
      </c>
      <c r="B939" s="57" t="s">
        <v>601</v>
      </c>
    </row>
    <row r="940" spans="1:2">
      <c r="A940" s="58">
        <v>301356</v>
      </c>
      <c r="B940" s="57" t="s">
        <v>601</v>
      </c>
    </row>
    <row r="941" spans="1:2">
      <c r="A941" s="58">
        <v>298794</v>
      </c>
      <c r="B941" s="57" t="s">
        <v>579</v>
      </c>
    </row>
    <row r="942" spans="1:2">
      <c r="A942" s="58">
        <v>301972</v>
      </c>
      <c r="B942" s="57" t="s">
        <v>601</v>
      </c>
    </row>
    <row r="943" spans="1:2">
      <c r="A943" s="58">
        <v>295176</v>
      </c>
      <c r="B943" s="57" t="s">
        <v>601</v>
      </c>
    </row>
    <row r="944" spans="1:2">
      <c r="A944" s="58">
        <v>294044</v>
      </c>
      <c r="B944" s="57" t="s">
        <v>601</v>
      </c>
    </row>
    <row r="945" spans="1:2">
      <c r="A945" s="58">
        <v>267874</v>
      </c>
      <c r="B945" s="57" t="s">
        <v>601</v>
      </c>
    </row>
    <row r="946" spans="1:2">
      <c r="A946" s="58">
        <v>241213</v>
      </c>
      <c r="B946" s="57" t="s">
        <v>601</v>
      </c>
    </row>
    <row r="947" spans="1:2">
      <c r="A947" s="58">
        <v>241219</v>
      </c>
      <c r="B947" s="57" t="s">
        <v>601</v>
      </c>
    </row>
    <row r="948" spans="1:2">
      <c r="A948" s="58">
        <v>241239</v>
      </c>
      <c r="B948" s="57" t="s">
        <v>601</v>
      </c>
    </row>
    <row r="949" spans="1:2">
      <c r="A949" s="58">
        <v>241941</v>
      </c>
      <c r="B949" s="57" t="s">
        <v>579</v>
      </c>
    </row>
    <row r="950" spans="1:2">
      <c r="A950" s="58">
        <v>284167</v>
      </c>
      <c r="B950" s="57" t="s">
        <v>601</v>
      </c>
    </row>
    <row r="951" spans="1:2">
      <c r="A951" s="58">
        <v>291237</v>
      </c>
      <c r="B951" s="57" t="s">
        <v>602</v>
      </c>
    </row>
    <row r="952" spans="1:2">
      <c r="A952" s="58">
        <v>291240</v>
      </c>
      <c r="B952" s="57" t="s">
        <v>601</v>
      </c>
    </row>
    <row r="953" spans="1:2">
      <c r="A953" s="58">
        <v>292610</v>
      </c>
      <c r="B953" s="57" t="s">
        <v>601</v>
      </c>
    </row>
    <row r="954" spans="1:2">
      <c r="A954" s="58">
        <v>295171</v>
      </c>
      <c r="B954" s="57" t="s">
        <v>601</v>
      </c>
    </row>
    <row r="955" spans="1:2">
      <c r="A955" s="58">
        <v>298495</v>
      </c>
      <c r="B955" s="57" t="s">
        <v>601</v>
      </c>
    </row>
    <row r="956" spans="1:2">
      <c r="A956" s="58">
        <v>291331</v>
      </c>
      <c r="B956" s="57" t="s">
        <v>601</v>
      </c>
    </row>
    <row r="957" spans="1:2">
      <c r="A957" s="58">
        <v>291332</v>
      </c>
      <c r="B957" s="57" t="s">
        <v>601</v>
      </c>
    </row>
    <row r="958" spans="1:2">
      <c r="A958" s="58">
        <v>292609</v>
      </c>
      <c r="B958" s="57" t="s">
        <v>601</v>
      </c>
    </row>
    <row r="959" spans="1:2">
      <c r="A959" s="58">
        <v>302069</v>
      </c>
      <c r="B959" s="57" t="s">
        <v>601</v>
      </c>
    </row>
    <row r="960" spans="1:2">
      <c r="A960" s="58">
        <v>302060</v>
      </c>
      <c r="B960" s="57" t="s">
        <v>601</v>
      </c>
    </row>
    <row r="961" spans="1:2">
      <c r="A961" s="57" t="s">
        <v>700</v>
      </c>
      <c r="B961" s="57" t="s">
        <v>608</v>
      </c>
    </row>
    <row r="962" spans="1:2">
      <c r="A962" s="57" t="s">
        <v>701</v>
      </c>
      <c r="B962" s="57" t="s">
        <v>608</v>
      </c>
    </row>
    <row r="963" spans="1:2">
      <c r="A963" s="57" t="s">
        <v>702</v>
      </c>
      <c r="B963" s="57" t="s">
        <v>608</v>
      </c>
    </row>
    <row r="964" spans="1:2">
      <c r="A964" s="58">
        <v>211862</v>
      </c>
      <c r="B964" s="57" t="s">
        <v>608</v>
      </c>
    </row>
    <row r="965" spans="1:2">
      <c r="A965" s="58">
        <v>296211</v>
      </c>
      <c r="B965" s="57" t="s">
        <v>601</v>
      </c>
    </row>
    <row r="966" spans="1:2">
      <c r="A966" s="58">
        <v>302273</v>
      </c>
      <c r="B966" s="57" t="s">
        <v>601</v>
      </c>
    </row>
    <row r="967" spans="1:2">
      <c r="A967" s="58">
        <v>293634</v>
      </c>
      <c r="B967" s="57" t="s">
        <v>601</v>
      </c>
    </row>
    <row r="968" spans="1:2">
      <c r="A968" s="58">
        <v>280407</v>
      </c>
      <c r="B968" s="57" t="s">
        <v>601</v>
      </c>
    </row>
    <row r="969" spans="1:2">
      <c r="A969" s="58">
        <v>294526</v>
      </c>
      <c r="B969" s="57" t="s">
        <v>601</v>
      </c>
    </row>
    <row r="970" spans="1:2">
      <c r="A970" s="58">
        <v>301969</v>
      </c>
      <c r="B970" s="57" t="s">
        <v>601</v>
      </c>
    </row>
    <row r="971" spans="1:2">
      <c r="A971" s="58">
        <v>302084</v>
      </c>
      <c r="B971" s="57" t="s">
        <v>601</v>
      </c>
    </row>
    <row r="972" spans="1:2">
      <c r="A972" s="58">
        <v>302087</v>
      </c>
      <c r="B972" s="57" t="s">
        <v>601</v>
      </c>
    </row>
    <row r="973" spans="1:2">
      <c r="A973" s="58">
        <v>303575</v>
      </c>
      <c r="B973" s="57" t="s">
        <v>601</v>
      </c>
    </row>
    <row r="974" spans="1:2">
      <c r="A974" s="58">
        <v>301020</v>
      </c>
      <c r="B974" s="57" t="s">
        <v>601</v>
      </c>
    </row>
    <row r="975" spans="1:2">
      <c r="A975" s="58">
        <v>290855</v>
      </c>
      <c r="B975" s="57" t="s">
        <v>601</v>
      </c>
    </row>
    <row r="976" spans="1:2">
      <c r="A976" s="58">
        <v>292500</v>
      </c>
      <c r="B976" s="57" t="s">
        <v>601</v>
      </c>
    </row>
    <row r="977" spans="1:2">
      <c r="A977" s="58">
        <v>296937</v>
      </c>
      <c r="B977" s="57" t="s">
        <v>604</v>
      </c>
    </row>
    <row r="978" spans="1:2">
      <c r="A978" s="58">
        <v>289141</v>
      </c>
      <c r="B978" s="57" t="s">
        <v>601</v>
      </c>
    </row>
    <row r="979" spans="1:2">
      <c r="A979" s="58">
        <v>225918</v>
      </c>
      <c r="B979" s="57" t="s">
        <v>601</v>
      </c>
    </row>
    <row r="980" spans="1:2">
      <c r="A980" s="58">
        <v>252359</v>
      </c>
      <c r="B980" s="57" t="s">
        <v>601</v>
      </c>
    </row>
    <row r="981" spans="1:2">
      <c r="A981" s="58">
        <v>260738</v>
      </c>
      <c r="B981" s="57" t="s">
        <v>601</v>
      </c>
    </row>
    <row r="982" spans="1:2">
      <c r="A982" s="58">
        <v>277903</v>
      </c>
      <c r="B982" s="57" t="s">
        <v>601</v>
      </c>
    </row>
    <row r="983" spans="1:2">
      <c r="A983" s="58">
        <v>286006</v>
      </c>
      <c r="B983" s="57" t="s">
        <v>601</v>
      </c>
    </row>
    <row r="984" spans="1:2">
      <c r="A984" s="58">
        <v>289443</v>
      </c>
      <c r="B984" s="57" t="s">
        <v>608</v>
      </c>
    </row>
    <row r="985" spans="1:2">
      <c r="A985" s="58">
        <v>289655</v>
      </c>
      <c r="B985" s="57" t="s">
        <v>601</v>
      </c>
    </row>
    <row r="986" spans="1:2">
      <c r="A986" s="58">
        <v>295259</v>
      </c>
      <c r="B986" s="57" t="s">
        <v>601</v>
      </c>
    </row>
    <row r="987" spans="1:2">
      <c r="A987" s="58">
        <v>295543</v>
      </c>
      <c r="B987" s="57" t="s">
        <v>601</v>
      </c>
    </row>
    <row r="988" spans="1:2">
      <c r="A988" s="58">
        <v>295626</v>
      </c>
      <c r="B988" s="57" t="s">
        <v>601</v>
      </c>
    </row>
    <row r="989" spans="1:2">
      <c r="A989" s="58">
        <v>296089</v>
      </c>
      <c r="B989" s="57" t="s">
        <v>601</v>
      </c>
    </row>
    <row r="990" spans="1:2">
      <c r="A990" s="58">
        <v>296292</v>
      </c>
      <c r="B990" s="57" t="s">
        <v>601</v>
      </c>
    </row>
    <row r="991" spans="1:2">
      <c r="A991" s="58">
        <v>296863</v>
      </c>
      <c r="B991" s="57" t="s">
        <v>601</v>
      </c>
    </row>
    <row r="992" spans="1:2">
      <c r="A992" s="58">
        <v>297035</v>
      </c>
      <c r="B992" s="57" t="s">
        <v>601</v>
      </c>
    </row>
    <row r="993" spans="1:2">
      <c r="A993" s="58">
        <v>297686</v>
      </c>
      <c r="B993" s="57" t="s">
        <v>601</v>
      </c>
    </row>
    <row r="994" spans="1:2">
      <c r="A994" s="58">
        <v>297976</v>
      </c>
      <c r="B994" s="57" t="s">
        <v>601</v>
      </c>
    </row>
    <row r="995" spans="1:2">
      <c r="A995" s="58">
        <v>298239</v>
      </c>
      <c r="B995" s="57" t="s">
        <v>601</v>
      </c>
    </row>
    <row r="996" spans="1:2">
      <c r="A996" s="58">
        <v>298711</v>
      </c>
      <c r="B996" s="57" t="s">
        <v>601</v>
      </c>
    </row>
    <row r="997" spans="1:2">
      <c r="A997" s="58">
        <v>298722</v>
      </c>
      <c r="B997" s="57" t="s">
        <v>601</v>
      </c>
    </row>
    <row r="998" spans="1:2">
      <c r="A998" s="58">
        <v>298724</v>
      </c>
      <c r="B998" s="57" t="s">
        <v>601</v>
      </c>
    </row>
    <row r="999" spans="1:2">
      <c r="A999" s="58">
        <v>298732</v>
      </c>
      <c r="B999" s="57" t="s">
        <v>601</v>
      </c>
    </row>
    <row r="1000" spans="1:2">
      <c r="A1000" s="58">
        <v>298733</v>
      </c>
      <c r="B1000" s="57" t="s">
        <v>601</v>
      </c>
    </row>
    <row r="1001" spans="1:2">
      <c r="A1001" s="58">
        <v>298736</v>
      </c>
      <c r="B1001" s="57" t="s">
        <v>601</v>
      </c>
    </row>
    <row r="1002" spans="1:2">
      <c r="A1002" s="58">
        <v>298763</v>
      </c>
      <c r="B1002" s="57" t="s">
        <v>601</v>
      </c>
    </row>
    <row r="1003" spans="1:2">
      <c r="A1003" s="58">
        <v>298775</v>
      </c>
      <c r="B1003" s="57" t="s">
        <v>601</v>
      </c>
    </row>
    <row r="1004" spans="1:2">
      <c r="A1004" s="58">
        <v>298801</v>
      </c>
      <c r="B1004" s="57" t="s">
        <v>608</v>
      </c>
    </row>
    <row r="1005" spans="1:2">
      <c r="A1005" s="58">
        <v>298817</v>
      </c>
      <c r="B1005" s="57" t="s">
        <v>601</v>
      </c>
    </row>
    <row r="1006" spans="1:2">
      <c r="A1006" s="58">
        <v>298818</v>
      </c>
      <c r="B1006" s="57" t="s">
        <v>601</v>
      </c>
    </row>
    <row r="1007" spans="1:2">
      <c r="A1007" s="58">
        <v>298820</v>
      </c>
      <c r="B1007" s="57" t="s">
        <v>601</v>
      </c>
    </row>
    <row r="1008" spans="1:2">
      <c r="A1008" s="58">
        <v>298855</v>
      </c>
      <c r="B1008" s="57" t="s">
        <v>601</v>
      </c>
    </row>
    <row r="1009" spans="1:2">
      <c r="A1009" s="58">
        <v>298859</v>
      </c>
      <c r="B1009" s="57" t="s">
        <v>601</v>
      </c>
    </row>
    <row r="1010" spans="1:2">
      <c r="A1010" s="58">
        <v>298882</v>
      </c>
      <c r="B1010" s="57" t="s">
        <v>601</v>
      </c>
    </row>
    <row r="1011" spans="1:2">
      <c r="A1011" s="58">
        <v>299009</v>
      </c>
      <c r="B1011" s="57" t="s">
        <v>601</v>
      </c>
    </row>
    <row r="1012" spans="1:2">
      <c r="A1012" s="58">
        <v>299046</v>
      </c>
      <c r="B1012" s="57" t="s">
        <v>579</v>
      </c>
    </row>
    <row r="1013" spans="1:2">
      <c r="A1013" s="58">
        <v>299105</v>
      </c>
      <c r="B1013" s="57" t="s">
        <v>601</v>
      </c>
    </row>
    <row r="1014" spans="1:2">
      <c r="A1014" s="58">
        <v>299106</v>
      </c>
      <c r="B1014" s="57" t="s">
        <v>601</v>
      </c>
    </row>
    <row r="1015" spans="1:2">
      <c r="A1015" s="58">
        <v>299138</v>
      </c>
      <c r="B1015" s="57" t="s">
        <v>601</v>
      </c>
    </row>
    <row r="1016" spans="1:2">
      <c r="A1016" s="58">
        <v>299205</v>
      </c>
      <c r="B1016" s="57" t="s">
        <v>601</v>
      </c>
    </row>
    <row r="1017" spans="1:2">
      <c r="A1017" s="58">
        <v>299207</v>
      </c>
      <c r="B1017" s="57" t="s">
        <v>601</v>
      </c>
    </row>
    <row r="1018" spans="1:2">
      <c r="A1018" s="58">
        <v>299604</v>
      </c>
      <c r="B1018" s="57" t="s">
        <v>601</v>
      </c>
    </row>
    <row r="1019" spans="1:2">
      <c r="A1019" s="58">
        <v>299934</v>
      </c>
      <c r="B1019" s="57" t="s">
        <v>581</v>
      </c>
    </row>
    <row r="1020" spans="1:2">
      <c r="A1020" s="58">
        <v>300302</v>
      </c>
      <c r="B1020" s="57" t="s">
        <v>601</v>
      </c>
    </row>
    <row r="1021" spans="1:2">
      <c r="A1021" s="58">
        <v>302269</v>
      </c>
      <c r="B1021" s="57" t="s">
        <v>608</v>
      </c>
    </row>
    <row r="1022" spans="1:2">
      <c r="A1022" s="58">
        <v>302275</v>
      </c>
      <c r="B1022" s="57" t="s">
        <v>601</v>
      </c>
    </row>
    <row r="1023" spans="1:2">
      <c r="A1023" s="58">
        <v>302299</v>
      </c>
      <c r="B1023" s="57" t="s">
        <v>601</v>
      </c>
    </row>
    <row r="1024" spans="1:2">
      <c r="A1024" s="58">
        <v>302301</v>
      </c>
      <c r="B1024" s="57" t="s">
        <v>601</v>
      </c>
    </row>
    <row r="1025" spans="1:2">
      <c r="A1025" s="58">
        <v>302303</v>
      </c>
      <c r="B1025" s="57" t="s">
        <v>601</v>
      </c>
    </row>
    <row r="1026" spans="1:2">
      <c r="A1026" s="58">
        <v>302342</v>
      </c>
      <c r="B1026" s="57" t="s">
        <v>601</v>
      </c>
    </row>
    <row r="1027" spans="1:2">
      <c r="A1027" s="58">
        <v>302344</v>
      </c>
      <c r="B1027" s="57" t="s">
        <v>601</v>
      </c>
    </row>
    <row r="1028" spans="1:2">
      <c r="A1028" s="58">
        <v>302686</v>
      </c>
      <c r="B1028" s="57" t="s">
        <v>601</v>
      </c>
    </row>
    <row r="1029" spans="1:2">
      <c r="A1029" s="58">
        <v>302690</v>
      </c>
      <c r="B1029" s="57" t="s">
        <v>601</v>
      </c>
    </row>
    <row r="1030" spans="1:2">
      <c r="A1030" s="58">
        <v>302779</v>
      </c>
      <c r="B1030" s="57" t="s">
        <v>601</v>
      </c>
    </row>
    <row r="1031" spans="1:2">
      <c r="A1031" s="58">
        <v>302984</v>
      </c>
      <c r="B1031" s="57" t="s">
        <v>601</v>
      </c>
    </row>
    <row r="1032" spans="1:2">
      <c r="A1032" s="58">
        <v>302985</v>
      </c>
      <c r="B1032" s="57" t="s">
        <v>601</v>
      </c>
    </row>
    <row r="1033" spans="1:2">
      <c r="A1033" s="58">
        <v>302991</v>
      </c>
      <c r="B1033" s="57" t="s">
        <v>601</v>
      </c>
    </row>
    <row r="1034" spans="1:2">
      <c r="A1034" s="58">
        <v>303042</v>
      </c>
      <c r="B1034" s="57" t="s">
        <v>613</v>
      </c>
    </row>
    <row r="1035" spans="1:2">
      <c r="A1035" s="58">
        <v>303170</v>
      </c>
      <c r="B1035" s="57" t="s">
        <v>601</v>
      </c>
    </row>
    <row r="1036" spans="1:2">
      <c r="A1036" s="58">
        <v>303173</v>
      </c>
      <c r="B1036" s="57" t="s">
        <v>601</v>
      </c>
    </row>
    <row r="1037" spans="1:2">
      <c r="A1037" s="58">
        <v>303225</v>
      </c>
      <c r="B1037" s="57" t="s">
        <v>601</v>
      </c>
    </row>
    <row r="1038" spans="1:2">
      <c r="A1038" s="58">
        <v>303244</v>
      </c>
      <c r="B1038" s="57" t="s">
        <v>601</v>
      </c>
    </row>
    <row r="1039" spans="1:2">
      <c r="A1039" s="58">
        <v>303270</v>
      </c>
      <c r="B1039" s="57" t="s">
        <v>601</v>
      </c>
    </row>
    <row r="1040" spans="1:2">
      <c r="A1040" s="58">
        <v>303408</v>
      </c>
      <c r="B1040" s="57" t="s">
        <v>601</v>
      </c>
    </row>
    <row r="1041" spans="1:2">
      <c r="A1041" s="58">
        <v>303426</v>
      </c>
      <c r="B1041" s="57" t="s">
        <v>601</v>
      </c>
    </row>
    <row r="1042" spans="1:2">
      <c r="A1042" s="58">
        <v>303436</v>
      </c>
      <c r="B1042" s="57" t="s">
        <v>608</v>
      </c>
    </row>
    <row r="1043" spans="1:2">
      <c r="A1043" s="58">
        <v>303479</v>
      </c>
      <c r="B1043" s="57" t="s">
        <v>601</v>
      </c>
    </row>
    <row r="1044" spans="1:2">
      <c r="A1044" s="58">
        <v>303480</v>
      </c>
      <c r="B1044" s="57" t="s">
        <v>601</v>
      </c>
    </row>
    <row r="1045" spans="1:2">
      <c r="A1045" s="58">
        <v>303482</v>
      </c>
      <c r="B1045" s="57" t="s">
        <v>601</v>
      </c>
    </row>
    <row r="1046" spans="1:2">
      <c r="A1046" s="58">
        <v>303483</v>
      </c>
      <c r="B1046" s="57" t="s">
        <v>601</v>
      </c>
    </row>
    <row r="1047" spans="1:2">
      <c r="A1047" s="58">
        <v>303489</v>
      </c>
      <c r="B1047" s="57" t="s">
        <v>581</v>
      </c>
    </row>
    <row r="1048" spans="1:2">
      <c r="A1048" s="58">
        <v>303493</v>
      </c>
      <c r="B1048" s="57" t="s">
        <v>601</v>
      </c>
    </row>
    <row r="1049" spans="1:2">
      <c r="A1049" s="58">
        <v>303569</v>
      </c>
      <c r="B1049" s="57" t="s">
        <v>601</v>
      </c>
    </row>
    <row r="1050" spans="1:2">
      <c r="A1050" s="58">
        <v>303622</v>
      </c>
      <c r="B1050" s="57" t="s">
        <v>601</v>
      </c>
    </row>
    <row r="1051" spans="1:2">
      <c r="A1051" s="58">
        <v>303625</v>
      </c>
      <c r="B1051" s="57" t="s">
        <v>601</v>
      </c>
    </row>
    <row r="1052" spans="1:2">
      <c r="A1052" s="58">
        <v>303626</v>
      </c>
      <c r="B1052" s="57" t="s">
        <v>601</v>
      </c>
    </row>
    <row r="1053" spans="1:2">
      <c r="A1053" s="58">
        <v>303700</v>
      </c>
      <c r="B1053" s="57" t="s">
        <v>581</v>
      </c>
    </row>
    <row r="1054" spans="1:2">
      <c r="A1054" s="58">
        <v>303748</v>
      </c>
      <c r="B1054" s="57" t="s">
        <v>601</v>
      </c>
    </row>
    <row r="1055" spans="1:2">
      <c r="A1055" s="58">
        <v>299687</v>
      </c>
      <c r="B1055" s="57" t="s">
        <v>601</v>
      </c>
    </row>
    <row r="1056" spans="1:2">
      <c r="A1056" s="58">
        <v>299688</v>
      </c>
      <c r="B1056" s="57" t="s">
        <v>601</v>
      </c>
    </row>
    <row r="1057" spans="1:2">
      <c r="A1057" s="58">
        <v>302983</v>
      </c>
      <c r="B1057" s="57" t="s">
        <v>601</v>
      </c>
    </row>
    <row r="1058" spans="1:2">
      <c r="A1058" s="58">
        <v>303844</v>
      </c>
      <c r="B1058" s="57" t="s">
        <v>602</v>
      </c>
    </row>
    <row r="1059" spans="1:2">
      <c r="A1059" s="58">
        <v>221126</v>
      </c>
      <c r="B1059" s="57" t="s">
        <v>601</v>
      </c>
    </row>
    <row r="1060" spans="1:2">
      <c r="A1060" s="58">
        <v>289884</v>
      </c>
      <c r="B1060" s="57" t="s">
        <v>601</v>
      </c>
    </row>
    <row r="1061" spans="1:2">
      <c r="A1061" s="58">
        <v>301354</v>
      </c>
      <c r="B1061" s="57" t="s">
        <v>579</v>
      </c>
    </row>
    <row r="1062" spans="1:2">
      <c r="A1062" s="58">
        <v>289137</v>
      </c>
      <c r="B1062" s="57" t="s">
        <v>601</v>
      </c>
    </row>
    <row r="1063" spans="1:2">
      <c r="A1063" s="58">
        <v>293048</v>
      </c>
      <c r="B1063" s="57" t="s">
        <v>601</v>
      </c>
    </row>
    <row r="1064" spans="1:2">
      <c r="A1064" s="58">
        <v>298815</v>
      </c>
      <c r="B1064" s="57" t="s">
        <v>601</v>
      </c>
    </row>
    <row r="1065" spans="1:2">
      <c r="A1065" s="58">
        <v>299939</v>
      </c>
      <c r="B1065" s="57" t="s">
        <v>601</v>
      </c>
    </row>
    <row r="1066" spans="1:2">
      <c r="A1066" s="58">
        <v>299157</v>
      </c>
      <c r="B1066" s="57" t="s">
        <v>601</v>
      </c>
    </row>
    <row r="1067" spans="1:2">
      <c r="A1067" s="57" t="s">
        <v>703</v>
      </c>
      <c r="B1067" s="57" t="s">
        <v>608</v>
      </c>
    </row>
    <row r="1068" spans="1:2">
      <c r="A1068" s="58">
        <v>299944</v>
      </c>
      <c r="B1068" s="57" t="s">
        <v>579</v>
      </c>
    </row>
    <row r="1069" spans="1:2">
      <c r="A1069" s="58">
        <v>302692</v>
      </c>
      <c r="B1069" s="57" t="s">
        <v>601</v>
      </c>
    </row>
    <row r="1070" spans="1:2">
      <c r="A1070" s="58">
        <v>303172</v>
      </c>
      <c r="B1070" s="57" t="s">
        <v>601</v>
      </c>
    </row>
    <row r="1071" spans="1:2">
      <c r="A1071" s="58">
        <v>302776</v>
      </c>
      <c r="B1071" s="57" t="s">
        <v>601</v>
      </c>
    </row>
    <row r="1072" spans="1:2">
      <c r="A1072" s="58">
        <v>241182</v>
      </c>
      <c r="B1072" s="57" t="s">
        <v>601</v>
      </c>
    </row>
    <row r="1073" spans="1:2">
      <c r="A1073" s="58">
        <v>299689</v>
      </c>
      <c r="B1073" s="57" t="s">
        <v>601</v>
      </c>
    </row>
    <row r="1074" spans="1:2">
      <c r="A1074" s="58">
        <v>298954</v>
      </c>
      <c r="B1074" s="57" t="s">
        <v>602</v>
      </c>
    </row>
    <row r="1075" spans="1:2">
      <c r="A1075" s="58">
        <v>299443</v>
      </c>
      <c r="B1075" s="57" t="s">
        <v>601</v>
      </c>
    </row>
    <row r="1076" spans="1:2">
      <c r="A1076" s="58">
        <v>299444</v>
      </c>
      <c r="B1076" s="57" t="s">
        <v>601</v>
      </c>
    </row>
    <row r="1077" spans="1:2">
      <c r="A1077" s="58">
        <v>298769</v>
      </c>
      <c r="B1077" s="57" t="s">
        <v>601</v>
      </c>
    </row>
    <row r="1078" spans="1:2">
      <c r="A1078" s="58">
        <v>300256</v>
      </c>
      <c r="B1078" s="57" t="s">
        <v>601</v>
      </c>
    </row>
    <row r="1079" spans="1:2">
      <c r="A1079" s="58">
        <v>299938</v>
      </c>
      <c r="B1079" s="57" t="s">
        <v>579</v>
      </c>
    </row>
    <row r="1080" spans="1:2">
      <c r="A1080" s="58">
        <v>299943</v>
      </c>
      <c r="B1080" s="57" t="s">
        <v>601</v>
      </c>
    </row>
    <row r="1081" spans="1:2">
      <c r="A1081" s="58">
        <v>270962</v>
      </c>
      <c r="B1081" s="57" t="s">
        <v>608</v>
      </c>
    </row>
    <row r="1082" spans="1:2">
      <c r="A1082" s="58">
        <v>297887</v>
      </c>
      <c r="B1082" s="57" t="s">
        <v>601</v>
      </c>
    </row>
    <row r="1083" spans="1:2">
      <c r="A1083" s="58">
        <v>297944</v>
      </c>
      <c r="B1083" s="57" t="s">
        <v>601</v>
      </c>
    </row>
    <row r="1084" spans="1:2">
      <c r="A1084" s="58">
        <v>297947</v>
      </c>
      <c r="B1084" s="57" t="s">
        <v>601</v>
      </c>
    </row>
    <row r="1085" spans="1:2">
      <c r="A1085" s="58">
        <v>298020</v>
      </c>
      <c r="B1085" s="57" t="s">
        <v>601</v>
      </c>
    </row>
    <row r="1086" spans="1:2">
      <c r="A1086" s="58">
        <v>298022</v>
      </c>
      <c r="B1086" s="57" t="s">
        <v>601</v>
      </c>
    </row>
    <row r="1087" spans="1:2">
      <c r="A1087" s="58">
        <v>298122</v>
      </c>
      <c r="B1087" s="57" t="s">
        <v>601</v>
      </c>
    </row>
    <row r="1088" spans="1:2">
      <c r="A1088" s="58">
        <v>298228</v>
      </c>
      <c r="B1088" s="57" t="s">
        <v>601</v>
      </c>
    </row>
    <row r="1089" spans="1:2">
      <c r="A1089" s="58">
        <v>298415</v>
      </c>
      <c r="B1089" s="57" t="s">
        <v>601</v>
      </c>
    </row>
    <row r="1090" spans="1:2">
      <c r="A1090" s="58">
        <v>298417</v>
      </c>
      <c r="B1090" s="57" t="s">
        <v>601</v>
      </c>
    </row>
    <row r="1091" spans="1:2">
      <c r="A1091" s="58">
        <v>298452</v>
      </c>
      <c r="B1091" s="57" t="s">
        <v>601</v>
      </c>
    </row>
    <row r="1092" spans="1:2">
      <c r="A1092" s="58">
        <v>298498</v>
      </c>
      <c r="B1092" s="57" t="s">
        <v>601</v>
      </c>
    </row>
    <row r="1093" spans="1:2">
      <c r="A1093" s="57" t="s">
        <v>704</v>
      </c>
      <c r="B1093" s="57" t="s">
        <v>608</v>
      </c>
    </row>
    <row r="1094" spans="1:2">
      <c r="A1094" s="57" t="s">
        <v>705</v>
      </c>
      <c r="B1094" s="57" t="s">
        <v>601</v>
      </c>
    </row>
    <row r="1095" spans="1:2">
      <c r="A1095" s="58">
        <v>299262</v>
      </c>
      <c r="B1095" s="57" t="s">
        <v>601</v>
      </c>
    </row>
    <row r="1096" spans="1:2">
      <c r="A1096" s="58">
        <v>302988</v>
      </c>
      <c r="B1096" s="57" t="s">
        <v>601</v>
      </c>
    </row>
    <row r="1097" spans="1:2">
      <c r="A1097" s="57" t="s">
        <v>706</v>
      </c>
      <c r="B1097" s="57" t="s">
        <v>601</v>
      </c>
    </row>
    <row r="1098" spans="1:2">
      <c r="A1098" s="58">
        <v>302266</v>
      </c>
      <c r="B1098" s="57" t="s">
        <v>601</v>
      </c>
    </row>
    <row r="1099" spans="1:2">
      <c r="A1099" s="58">
        <v>241230</v>
      </c>
      <c r="B1099" s="57" t="s">
        <v>601</v>
      </c>
    </row>
    <row r="1100" spans="1:2">
      <c r="A1100" s="58">
        <v>288070</v>
      </c>
      <c r="B1100" s="57" t="s">
        <v>601</v>
      </c>
    </row>
    <row r="1101" spans="1:2">
      <c r="A1101" s="58">
        <v>285911</v>
      </c>
      <c r="B1101" s="57" t="s">
        <v>601</v>
      </c>
    </row>
    <row r="1102" spans="1:2">
      <c r="A1102" s="58">
        <v>278451</v>
      </c>
      <c r="B1102" s="57" t="s">
        <v>601</v>
      </c>
    </row>
    <row r="1103" spans="1:2">
      <c r="A1103" s="58">
        <v>241202</v>
      </c>
      <c r="B1103" s="57" t="s">
        <v>601</v>
      </c>
    </row>
    <row r="1104" spans="1:2">
      <c r="A1104" s="58">
        <v>269826</v>
      </c>
      <c r="B1104" s="57" t="s">
        <v>601</v>
      </c>
    </row>
    <row r="1105" spans="1:2">
      <c r="A1105" s="58">
        <v>299136</v>
      </c>
      <c r="B1105" s="57" t="s">
        <v>601</v>
      </c>
    </row>
    <row r="1106" spans="1:2">
      <c r="A1106" s="58">
        <v>297575</v>
      </c>
      <c r="B1106" s="57" t="s">
        <v>601</v>
      </c>
    </row>
    <row r="1107" spans="1:2">
      <c r="A1107" s="58">
        <v>303839</v>
      </c>
      <c r="B1107" s="57" t="s">
        <v>601</v>
      </c>
    </row>
    <row r="1108" spans="1:2">
      <c r="A1108" s="57" t="s">
        <v>707</v>
      </c>
      <c r="B1108" s="57" t="s">
        <v>601</v>
      </c>
    </row>
    <row r="1109" spans="1:2">
      <c r="A1109" s="57" t="s">
        <v>708</v>
      </c>
      <c r="B1109" s="57" t="s">
        <v>601</v>
      </c>
    </row>
    <row r="1110" spans="1:2">
      <c r="A1110" s="57" t="s">
        <v>709</v>
      </c>
      <c r="B1110" s="57" t="s">
        <v>601</v>
      </c>
    </row>
    <row r="1111" spans="1:2">
      <c r="A1111" s="57" t="s">
        <v>710</v>
      </c>
      <c r="B1111" s="57" t="s">
        <v>601</v>
      </c>
    </row>
    <row r="1112" spans="1:2">
      <c r="A1112" s="57" t="s">
        <v>711</v>
      </c>
      <c r="B1112" s="57" t="s">
        <v>601</v>
      </c>
    </row>
    <row r="1113" spans="1:2">
      <c r="A1113" s="58">
        <v>298504</v>
      </c>
      <c r="B1113" s="57" t="s">
        <v>601</v>
      </c>
    </row>
    <row r="1114" spans="1:2">
      <c r="A1114" s="58">
        <v>299611</v>
      </c>
      <c r="B1114" s="57" t="s">
        <v>601</v>
      </c>
    </row>
    <row r="1115" spans="1:2">
      <c r="A1115" s="58">
        <v>298485</v>
      </c>
      <c r="B1115" s="57" t="s">
        <v>601</v>
      </c>
    </row>
    <row r="1116" spans="1:2">
      <c r="A1116" s="58">
        <v>210043</v>
      </c>
      <c r="B1116" s="57" t="s">
        <v>601</v>
      </c>
    </row>
    <row r="1117" spans="1:2">
      <c r="A1117" s="58">
        <v>293005</v>
      </c>
      <c r="B1117" s="57" t="s">
        <v>601</v>
      </c>
    </row>
    <row r="1118" spans="1:2">
      <c r="A1118" s="58">
        <v>294455</v>
      </c>
      <c r="B1118" s="57" t="s">
        <v>601</v>
      </c>
    </row>
    <row r="1119" spans="1:2">
      <c r="A1119" s="57" t="s">
        <v>712</v>
      </c>
      <c r="B1119" s="57" t="s">
        <v>601</v>
      </c>
    </row>
    <row r="1120" spans="1:2">
      <c r="A1120" s="57" t="s">
        <v>713</v>
      </c>
      <c r="B1120" s="57" t="s">
        <v>608</v>
      </c>
    </row>
    <row r="1121" spans="1:2">
      <c r="A1121" s="57" t="s">
        <v>714</v>
      </c>
      <c r="B1121" s="57" t="s">
        <v>601</v>
      </c>
    </row>
    <row r="1122" spans="1:2">
      <c r="A1122" s="57" t="s">
        <v>715</v>
      </c>
      <c r="B1122" s="57" t="s">
        <v>601</v>
      </c>
    </row>
    <row r="1123" spans="1:2">
      <c r="A1123" s="57" t="s">
        <v>716</v>
      </c>
      <c r="B1123" s="57" t="s">
        <v>601</v>
      </c>
    </row>
    <row r="1124" spans="1:2">
      <c r="A1124" s="57" t="s">
        <v>717</v>
      </c>
      <c r="B1124" s="57" t="s">
        <v>608</v>
      </c>
    </row>
    <row r="1125" spans="1:2">
      <c r="A1125" s="57" t="s">
        <v>718</v>
      </c>
      <c r="B1125" s="57" t="s">
        <v>601</v>
      </c>
    </row>
    <row r="1126" spans="1:2">
      <c r="A1126" s="58">
        <v>300446</v>
      </c>
      <c r="B1126" s="57" t="s">
        <v>601</v>
      </c>
    </row>
    <row r="1127" spans="1:2">
      <c r="A1127" s="58">
        <v>223621</v>
      </c>
      <c r="B1127" s="57" t="s">
        <v>601</v>
      </c>
    </row>
    <row r="1128" spans="1:2">
      <c r="A1128" s="57" t="s">
        <v>719</v>
      </c>
      <c r="B1128" s="57" t="s">
        <v>601</v>
      </c>
    </row>
    <row r="1129" spans="1:2">
      <c r="A1129" s="57" t="s">
        <v>720</v>
      </c>
      <c r="B1129" s="57" t="s">
        <v>601</v>
      </c>
    </row>
    <row r="1130" spans="1:2">
      <c r="A1130" s="57" t="s">
        <v>721</v>
      </c>
      <c r="B1130" s="57" t="s">
        <v>601</v>
      </c>
    </row>
    <row r="1131" spans="1:2">
      <c r="A1131" s="58">
        <v>264329</v>
      </c>
      <c r="B1131" s="57" t="s">
        <v>601</v>
      </c>
    </row>
    <row r="1132" spans="1:2">
      <c r="A1132" s="58">
        <v>245747</v>
      </c>
      <c r="B1132" s="57" t="s">
        <v>601</v>
      </c>
    </row>
    <row r="1133" spans="1:2">
      <c r="A1133" s="58">
        <v>245750</v>
      </c>
      <c r="B1133" s="57" t="s">
        <v>601</v>
      </c>
    </row>
    <row r="1134" spans="1:2">
      <c r="A1134" s="58">
        <v>268742</v>
      </c>
      <c r="B1134" s="57" t="s">
        <v>608</v>
      </c>
    </row>
    <row r="1135" spans="1:2">
      <c r="A1135" s="58">
        <v>274914</v>
      </c>
      <c r="B1135" s="57" t="s">
        <v>601</v>
      </c>
    </row>
    <row r="1136" spans="1:2">
      <c r="A1136" s="58">
        <v>245935</v>
      </c>
      <c r="B1136" s="57" t="s">
        <v>601</v>
      </c>
    </row>
    <row r="1137" spans="1:2">
      <c r="A1137" s="58">
        <v>251650</v>
      </c>
      <c r="B1137" s="57" t="s">
        <v>608</v>
      </c>
    </row>
    <row r="1138" spans="1:2">
      <c r="A1138" s="58">
        <v>304528</v>
      </c>
      <c r="B1138" s="57" t="s">
        <v>601</v>
      </c>
    </row>
    <row r="1139" spans="1:2">
      <c r="A1139" s="58">
        <v>271710</v>
      </c>
      <c r="B1139" s="57" t="s">
        <v>601</v>
      </c>
    </row>
    <row r="1140" spans="1:2">
      <c r="A1140" s="58">
        <v>301071</v>
      </c>
      <c r="B1140" s="57" t="s">
        <v>579</v>
      </c>
    </row>
    <row r="1141" spans="1:2">
      <c r="A1141" s="58">
        <v>304463</v>
      </c>
      <c r="B1141" s="57" t="s">
        <v>601</v>
      </c>
    </row>
    <row r="1142" spans="1:2">
      <c r="A1142" s="58">
        <v>304509</v>
      </c>
      <c r="B1142" s="57" t="s">
        <v>601</v>
      </c>
    </row>
    <row r="1143" spans="1:2">
      <c r="A1143" s="58">
        <v>304726</v>
      </c>
      <c r="B1143" s="57" t="s">
        <v>601</v>
      </c>
    </row>
    <row r="1144" spans="1:2">
      <c r="A1144" s="58">
        <v>304729</v>
      </c>
      <c r="B1144" s="57" t="s">
        <v>601</v>
      </c>
    </row>
    <row r="1145" spans="1:2">
      <c r="A1145" s="58">
        <v>305144</v>
      </c>
      <c r="B1145" s="57" t="s">
        <v>601</v>
      </c>
    </row>
    <row r="1146" spans="1:2">
      <c r="A1146" s="58">
        <v>305293</v>
      </c>
      <c r="B1146" s="57" t="s">
        <v>613</v>
      </c>
    </row>
    <row r="1147" spans="1:2">
      <c r="A1147" s="58">
        <v>304283</v>
      </c>
      <c r="B1147" s="57" t="s">
        <v>601</v>
      </c>
    </row>
    <row r="1148" spans="1:2">
      <c r="A1148" s="58">
        <v>304775</v>
      </c>
      <c r="B1148" s="57" t="s">
        <v>601</v>
      </c>
    </row>
    <row r="1149" spans="1:2">
      <c r="A1149" s="58">
        <v>304203</v>
      </c>
      <c r="B1149" s="57" t="s">
        <v>601</v>
      </c>
    </row>
    <row r="1150" spans="1:2">
      <c r="A1150" s="58">
        <v>304759</v>
      </c>
      <c r="B1150" s="57" t="s">
        <v>601</v>
      </c>
    </row>
    <row r="1151" spans="1:2">
      <c r="A1151" s="58">
        <v>301915</v>
      </c>
      <c r="B1151" s="57" t="s">
        <v>601</v>
      </c>
    </row>
    <row r="1152" spans="1:2">
      <c r="A1152" s="58">
        <v>305058</v>
      </c>
      <c r="B1152" s="57" t="s">
        <v>601</v>
      </c>
    </row>
    <row r="1153" spans="1:2">
      <c r="A1153" s="58">
        <v>304211</v>
      </c>
      <c r="B1153" s="57" t="s">
        <v>601</v>
      </c>
    </row>
    <row r="1154" spans="1:2">
      <c r="A1154" s="58">
        <v>304324</v>
      </c>
      <c r="B1154" s="57" t="s">
        <v>601</v>
      </c>
    </row>
    <row r="1155" spans="1:2">
      <c r="A1155" s="58">
        <v>304796</v>
      </c>
      <c r="B1155" s="57" t="s">
        <v>601</v>
      </c>
    </row>
    <row r="1156" spans="1:2">
      <c r="A1156" s="58">
        <v>305045</v>
      </c>
      <c r="B1156" s="57" t="s">
        <v>601</v>
      </c>
    </row>
    <row r="1157" spans="1:2">
      <c r="A1157" s="58">
        <v>304207</v>
      </c>
      <c r="B1157" s="57" t="s">
        <v>601</v>
      </c>
    </row>
    <row r="1158" spans="1:2">
      <c r="A1158" s="58">
        <v>304256</v>
      </c>
      <c r="B1158" s="57" t="s">
        <v>601</v>
      </c>
    </row>
    <row r="1159" spans="1:2">
      <c r="A1159" s="58">
        <v>305297</v>
      </c>
      <c r="B1159" s="57" t="s">
        <v>601</v>
      </c>
    </row>
    <row r="1160" spans="1:2">
      <c r="A1160" s="58">
        <v>303581</v>
      </c>
      <c r="B1160" s="57" t="s">
        <v>601</v>
      </c>
    </row>
    <row r="1161" spans="1:2">
      <c r="A1161" s="58">
        <v>305039</v>
      </c>
      <c r="B1161" s="57" t="s">
        <v>601</v>
      </c>
    </row>
    <row r="1162" spans="1:2">
      <c r="A1162" s="58">
        <v>305042</v>
      </c>
      <c r="B1162" s="57" t="s">
        <v>601</v>
      </c>
    </row>
    <row r="1163" spans="1:2">
      <c r="A1163" s="58">
        <v>305056</v>
      </c>
      <c r="B1163" s="57" t="s">
        <v>601</v>
      </c>
    </row>
    <row r="1164" spans="1:2">
      <c r="A1164" s="58">
        <v>305079</v>
      </c>
      <c r="B1164" s="57" t="s">
        <v>601</v>
      </c>
    </row>
    <row r="1165" spans="1:2">
      <c r="A1165" s="58">
        <v>304977</v>
      </c>
      <c r="B1165" s="57" t="s">
        <v>601</v>
      </c>
    </row>
    <row r="1166" spans="1:2">
      <c r="A1166" s="58">
        <v>298559</v>
      </c>
      <c r="B1166" s="57" t="s">
        <v>601</v>
      </c>
    </row>
    <row r="1167" spans="1:2">
      <c r="A1167" s="58">
        <v>297610</v>
      </c>
      <c r="B1167" s="57" t="s">
        <v>601</v>
      </c>
    </row>
    <row r="1168" spans="1:2">
      <c r="A1168" s="57" t="s">
        <v>722</v>
      </c>
      <c r="B1168" s="57" t="s">
        <v>601</v>
      </c>
    </row>
    <row r="1169" spans="1:2">
      <c r="A1169" s="58">
        <v>299937</v>
      </c>
      <c r="B1169" s="57" t="s">
        <v>601</v>
      </c>
    </row>
    <row r="1170" spans="1:2">
      <c r="A1170" s="58">
        <v>299935</v>
      </c>
      <c r="B1170" s="57" t="s">
        <v>608</v>
      </c>
    </row>
    <row r="1171" spans="1:2">
      <c r="A1171" s="58">
        <v>299936</v>
      </c>
      <c r="B1171" s="57" t="s">
        <v>613</v>
      </c>
    </row>
    <row r="1172" spans="1:2">
      <c r="A1172" s="58">
        <v>301093</v>
      </c>
      <c r="B1172" s="57" t="s">
        <v>601</v>
      </c>
    </row>
    <row r="1173" spans="1:2">
      <c r="A1173" s="58">
        <v>301306</v>
      </c>
      <c r="B1173" s="57" t="s">
        <v>601</v>
      </c>
    </row>
    <row r="1174" spans="1:2">
      <c r="A1174" s="58">
        <v>301308</v>
      </c>
      <c r="B1174" s="57" t="s">
        <v>601</v>
      </c>
    </row>
    <row r="1175" spans="1:2">
      <c r="A1175" s="58">
        <v>304058</v>
      </c>
      <c r="B1175" s="57" t="s">
        <v>601</v>
      </c>
    </row>
    <row r="1176" spans="1:2">
      <c r="A1176" s="58">
        <v>304533</v>
      </c>
      <c r="B1176" s="57" t="s">
        <v>601</v>
      </c>
    </row>
    <row r="1177" spans="1:2">
      <c r="A1177" s="58">
        <v>301926</v>
      </c>
      <c r="B1177" s="57" t="s">
        <v>601</v>
      </c>
    </row>
    <row r="1178" spans="1:2">
      <c r="A1178" s="58">
        <v>300828</v>
      </c>
      <c r="B1178" s="57" t="s">
        <v>613</v>
      </c>
    </row>
    <row r="1179" spans="1:2">
      <c r="A1179" s="58">
        <v>301099</v>
      </c>
      <c r="B1179" s="57" t="s">
        <v>601</v>
      </c>
    </row>
    <row r="1180" spans="1:2">
      <c r="A1180" s="58">
        <v>301097</v>
      </c>
      <c r="B1180" s="57" t="s">
        <v>601</v>
      </c>
    </row>
    <row r="1181" spans="1:2">
      <c r="A1181" s="58">
        <v>304521</v>
      </c>
      <c r="B1181" s="57" t="s">
        <v>601</v>
      </c>
    </row>
    <row r="1182" spans="1:2">
      <c r="A1182" s="58">
        <v>304716</v>
      </c>
      <c r="B1182" s="57" t="s">
        <v>601</v>
      </c>
    </row>
    <row r="1183" spans="1:2">
      <c r="A1183" s="58">
        <v>301163</v>
      </c>
      <c r="B1183" s="57" t="s">
        <v>601</v>
      </c>
    </row>
    <row r="1184" spans="1:2">
      <c r="A1184" s="58">
        <v>305101</v>
      </c>
      <c r="B1184" s="57" t="s">
        <v>601</v>
      </c>
    </row>
    <row r="1185" spans="1:2">
      <c r="A1185" s="58">
        <v>302014</v>
      </c>
      <c r="B1185" s="57" t="s">
        <v>723</v>
      </c>
    </row>
    <row r="1186" spans="1:2">
      <c r="A1186" s="58">
        <v>302263</v>
      </c>
      <c r="B1186" s="57" t="s">
        <v>602</v>
      </c>
    </row>
    <row r="1187" spans="1:2">
      <c r="A1187" s="58">
        <v>301074</v>
      </c>
      <c r="B1187" s="57" t="s">
        <v>601</v>
      </c>
    </row>
    <row r="1188" spans="1:2">
      <c r="A1188" s="58">
        <v>301748</v>
      </c>
      <c r="B1188" s="57" t="s">
        <v>601</v>
      </c>
    </row>
    <row r="1189" spans="1:2">
      <c r="A1189" s="58">
        <v>301990</v>
      </c>
      <c r="B1189" s="57" t="s">
        <v>601</v>
      </c>
    </row>
    <row r="1190" spans="1:2">
      <c r="A1190" s="58">
        <v>305122</v>
      </c>
      <c r="B1190" s="57" t="s">
        <v>601</v>
      </c>
    </row>
    <row r="1191" spans="1:2">
      <c r="A1191" s="58">
        <v>305141</v>
      </c>
      <c r="B1191" s="57" t="s">
        <v>601</v>
      </c>
    </row>
    <row r="1192" spans="1:2">
      <c r="A1192" s="58">
        <v>301794</v>
      </c>
      <c r="B1192" s="57" t="s">
        <v>601</v>
      </c>
    </row>
    <row r="1193" spans="1:2">
      <c r="A1193" s="58">
        <v>304703</v>
      </c>
      <c r="B1193" s="57" t="s">
        <v>601</v>
      </c>
    </row>
    <row r="1194" spans="1:2">
      <c r="A1194" s="58">
        <v>301665</v>
      </c>
      <c r="B1194" s="57" t="s">
        <v>601</v>
      </c>
    </row>
    <row r="1195" spans="1:2">
      <c r="A1195" s="58">
        <v>305083</v>
      </c>
      <c r="B1195" s="57" t="s">
        <v>601</v>
      </c>
    </row>
    <row r="1196" spans="1:2">
      <c r="A1196" s="58">
        <v>304731</v>
      </c>
      <c r="B1196" s="57" t="s">
        <v>601</v>
      </c>
    </row>
    <row r="1197" spans="1:2">
      <c r="A1197" s="58">
        <v>301705</v>
      </c>
      <c r="B1197" s="57" t="s">
        <v>601</v>
      </c>
    </row>
    <row r="1198" spans="1:2">
      <c r="A1198" s="58">
        <v>304507</v>
      </c>
      <c r="B1198" s="57" t="s">
        <v>601</v>
      </c>
    </row>
    <row r="1199" spans="1:2">
      <c r="A1199" s="58">
        <v>304070</v>
      </c>
      <c r="B1199" s="57" t="s">
        <v>601</v>
      </c>
    </row>
    <row r="1200" spans="1:2">
      <c r="A1200" s="58">
        <v>301817</v>
      </c>
      <c r="B1200" s="57" t="s">
        <v>601</v>
      </c>
    </row>
    <row r="1201" spans="1:2">
      <c r="A1201" s="58">
        <v>305112</v>
      </c>
      <c r="B1201" s="57" t="s">
        <v>601</v>
      </c>
    </row>
    <row r="1202" spans="1:2">
      <c r="A1202" s="58">
        <v>302265</v>
      </c>
      <c r="B1202" s="57" t="s">
        <v>601</v>
      </c>
    </row>
    <row r="1203" spans="1:2">
      <c r="A1203" s="58">
        <v>305153</v>
      </c>
      <c r="B1203" s="57" t="s">
        <v>601</v>
      </c>
    </row>
    <row r="1204" spans="1:2">
      <c r="A1204" s="58">
        <v>300238</v>
      </c>
      <c r="B1204" s="57" t="s">
        <v>601</v>
      </c>
    </row>
    <row r="1205" spans="1:2">
      <c r="A1205" s="58">
        <v>304930</v>
      </c>
      <c r="B1205" s="57" t="s">
        <v>601</v>
      </c>
    </row>
    <row r="1206" spans="1:2">
      <c r="A1206" s="58">
        <v>305168</v>
      </c>
      <c r="B1206" s="57" t="s">
        <v>601</v>
      </c>
    </row>
    <row r="1207" spans="1:2">
      <c r="A1207" s="58">
        <v>304055</v>
      </c>
      <c r="B1207" s="57" t="s">
        <v>601</v>
      </c>
    </row>
    <row r="1208" spans="1:2">
      <c r="A1208" s="58">
        <v>304895</v>
      </c>
      <c r="B1208" s="57" t="s">
        <v>601</v>
      </c>
    </row>
    <row r="1209" spans="1:2">
      <c r="A1209" s="58">
        <v>305036</v>
      </c>
      <c r="B1209" s="57" t="s">
        <v>601</v>
      </c>
    </row>
    <row r="1210" spans="1:2">
      <c r="A1210" s="58">
        <v>304195</v>
      </c>
      <c r="B1210" s="57" t="s">
        <v>601</v>
      </c>
    </row>
    <row r="1211" spans="1:2">
      <c r="A1211" s="58">
        <v>301442</v>
      </c>
      <c r="B1211" s="57" t="s">
        <v>601</v>
      </c>
    </row>
    <row r="1212" spans="1:2">
      <c r="A1212" s="58">
        <v>305035</v>
      </c>
      <c r="B1212" s="57" t="s">
        <v>601</v>
      </c>
    </row>
    <row r="1213" spans="1:2">
      <c r="A1213" s="58">
        <v>301622</v>
      </c>
      <c r="B1213" s="57" t="s">
        <v>601</v>
      </c>
    </row>
    <row r="1214" spans="1:2">
      <c r="A1214" s="58">
        <v>302016</v>
      </c>
      <c r="B1214" s="57" t="s">
        <v>601</v>
      </c>
    </row>
    <row r="1215" spans="1:2">
      <c r="A1215" s="58">
        <v>305155</v>
      </c>
      <c r="B1215" s="57" t="s">
        <v>601</v>
      </c>
    </row>
    <row r="1216" spans="1:2">
      <c r="A1216" s="58">
        <v>304980</v>
      </c>
      <c r="B1216" s="57" t="s">
        <v>601</v>
      </c>
    </row>
    <row r="1217" spans="1:2">
      <c r="A1217" s="58">
        <v>305166</v>
      </c>
      <c r="B1217" s="57" t="s">
        <v>601</v>
      </c>
    </row>
    <row r="1218" spans="1:2">
      <c r="A1218" s="58">
        <v>297024</v>
      </c>
      <c r="B1218" s="57" t="s">
        <v>601</v>
      </c>
    </row>
    <row r="1219" spans="1:2">
      <c r="A1219" s="58">
        <v>294271</v>
      </c>
      <c r="B1219" s="57" t="s">
        <v>608</v>
      </c>
    </row>
    <row r="1220" spans="1:2">
      <c r="A1220" s="58">
        <v>289982</v>
      </c>
      <c r="B1220" s="57" t="s">
        <v>601</v>
      </c>
    </row>
    <row r="1221" spans="1:2">
      <c r="A1221" s="58">
        <v>296659</v>
      </c>
      <c r="B1221" s="57" t="s">
        <v>601</v>
      </c>
    </row>
    <row r="1222" spans="1:2">
      <c r="A1222" s="58">
        <v>297584</v>
      </c>
      <c r="B1222" s="57" t="s">
        <v>601</v>
      </c>
    </row>
    <row r="1223" spans="1:2">
      <c r="A1223" s="58">
        <v>296936</v>
      </c>
      <c r="B1223" s="57" t="s">
        <v>601</v>
      </c>
    </row>
    <row r="1224" spans="1:2">
      <c r="A1224" s="58">
        <v>296895</v>
      </c>
      <c r="B1224" s="57" t="s">
        <v>604</v>
      </c>
    </row>
    <row r="1225" spans="1:2">
      <c r="A1225" s="58">
        <v>296961</v>
      </c>
      <c r="B1225" s="57" t="s">
        <v>601</v>
      </c>
    </row>
    <row r="1226" spans="1:2">
      <c r="A1226" s="58">
        <v>296993</v>
      </c>
      <c r="B1226" s="57" t="s">
        <v>601</v>
      </c>
    </row>
    <row r="1227" spans="1:2">
      <c r="A1227" s="58">
        <v>298024</v>
      </c>
      <c r="B1227" s="57" t="s">
        <v>601</v>
      </c>
    </row>
    <row r="1228" spans="1:2">
      <c r="A1228" s="58">
        <v>298407</v>
      </c>
      <c r="B1228" s="57" t="s">
        <v>601</v>
      </c>
    </row>
    <row r="1229" spans="1:2">
      <c r="A1229" s="58">
        <v>297304</v>
      </c>
      <c r="B1229" s="57" t="s">
        <v>601</v>
      </c>
    </row>
    <row r="1230" spans="1:2">
      <c r="A1230" s="58">
        <v>294276</v>
      </c>
      <c r="B1230" s="57" t="s">
        <v>601</v>
      </c>
    </row>
    <row r="1231" spans="1:2">
      <c r="A1231" s="58">
        <v>288644</v>
      </c>
      <c r="B1231" s="57" t="s">
        <v>601</v>
      </c>
    </row>
    <row r="1232" spans="1:2">
      <c r="A1232" s="58">
        <v>301403</v>
      </c>
      <c r="B1232" s="57" t="s">
        <v>608</v>
      </c>
    </row>
    <row r="1233" spans="1:2">
      <c r="A1233" s="58">
        <v>303910</v>
      </c>
      <c r="B1233" s="57" t="s">
        <v>601</v>
      </c>
    </row>
    <row r="1234" spans="1:2">
      <c r="A1234" s="58">
        <v>303224</v>
      </c>
      <c r="B1234" s="57" t="s">
        <v>608</v>
      </c>
    </row>
    <row r="1235" spans="1:2">
      <c r="A1235" s="58">
        <v>303222</v>
      </c>
      <c r="B1235" s="57" t="s">
        <v>608</v>
      </c>
    </row>
    <row r="1236" spans="1:2">
      <c r="A1236" s="58">
        <v>303431</v>
      </c>
      <c r="B1236" s="57" t="s">
        <v>579</v>
      </c>
    </row>
    <row r="1237" spans="1:2">
      <c r="A1237" s="58">
        <v>303634</v>
      </c>
      <c r="B1237" s="57" t="s">
        <v>601</v>
      </c>
    </row>
    <row r="1238" spans="1:2">
      <c r="A1238" s="58">
        <v>304175</v>
      </c>
      <c r="B1238" s="57" t="s">
        <v>579</v>
      </c>
    </row>
    <row r="1239" spans="1:2">
      <c r="A1239" s="58">
        <v>304196</v>
      </c>
      <c r="B1239" s="57" t="s">
        <v>601</v>
      </c>
    </row>
    <row r="1240" spans="1:2">
      <c r="A1240" s="58">
        <v>303992</v>
      </c>
      <c r="B1240" s="57" t="s">
        <v>696</v>
      </c>
    </row>
    <row r="1241" spans="1:2">
      <c r="A1241" s="58">
        <v>303743</v>
      </c>
      <c r="B1241" s="57" t="s">
        <v>601</v>
      </c>
    </row>
    <row r="1242" spans="1:2">
      <c r="A1242" s="58">
        <v>303557</v>
      </c>
      <c r="B1242" s="57" t="s">
        <v>608</v>
      </c>
    </row>
    <row r="1243" spans="1:2">
      <c r="A1243" s="58">
        <v>303299</v>
      </c>
      <c r="B1243" s="57" t="s">
        <v>601</v>
      </c>
    </row>
    <row r="1244" spans="1:2">
      <c r="A1244" s="58">
        <v>303298</v>
      </c>
      <c r="B1244" s="57" t="s">
        <v>579</v>
      </c>
    </row>
    <row r="1245" spans="1:2">
      <c r="A1245" s="58">
        <v>299692</v>
      </c>
      <c r="B1245" s="57" t="s">
        <v>601</v>
      </c>
    </row>
    <row r="1246" spans="1:2">
      <c r="A1246" s="58">
        <v>299694</v>
      </c>
      <c r="B1246" s="57" t="s">
        <v>601</v>
      </c>
    </row>
    <row r="1247" spans="1:2">
      <c r="A1247" s="58">
        <v>299695</v>
      </c>
      <c r="B1247" s="57" t="s">
        <v>601</v>
      </c>
    </row>
    <row r="1248" spans="1:2">
      <c r="A1248" s="58">
        <v>299691</v>
      </c>
      <c r="B1248" s="57" t="s">
        <v>579</v>
      </c>
    </row>
    <row r="1249" spans="1:2">
      <c r="A1249" s="58">
        <v>299693</v>
      </c>
      <c r="B1249" s="57" t="s">
        <v>601</v>
      </c>
    </row>
    <row r="1250" spans="1:2">
      <c r="A1250" s="58">
        <v>301340</v>
      </c>
      <c r="B1250" s="57" t="s">
        <v>601</v>
      </c>
    </row>
    <row r="1251" spans="1:2">
      <c r="A1251" s="58">
        <v>241170</v>
      </c>
      <c r="B1251" s="57" t="s">
        <v>601</v>
      </c>
    </row>
    <row r="1252" spans="1:2">
      <c r="A1252" s="58">
        <v>270163</v>
      </c>
      <c r="B1252" s="57" t="s">
        <v>601</v>
      </c>
    </row>
    <row r="1253" spans="1:2">
      <c r="A1253" s="58">
        <v>213793</v>
      </c>
      <c r="B1253" s="57" t="s">
        <v>601</v>
      </c>
    </row>
    <row r="1254" spans="1:2">
      <c r="A1254" s="58">
        <v>210045</v>
      </c>
      <c r="B1254" s="57" t="s">
        <v>601</v>
      </c>
    </row>
    <row r="1255" spans="1:2">
      <c r="A1255" s="58">
        <v>241636</v>
      </c>
      <c r="B1255" s="57" t="s">
        <v>601</v>
      </c>
    </row>
    <row r="1256" spans="1:2">
      <c r="A1256" s="58">
        <v>241854</v>
      </c>
      <c r="B1256" s="57" t="s">
        <v>601</v>
      </c>
    </row>
    <row r="1257" spans="1:2">
      <c r="A1257" s="58">
        <v>240128</v>
      </c>
      <c r="B1257" s="57" t="s">
        <v>601</v>
      </c>
    </row>
    <row r="1258" spans="1:2">
      <c r="A1258" s="58">
        <v>271714</v>
      </c>
      <c r="B1258" s="57" t="s">
        <v>604</v>
      </c>
    </row>
    <row r="1259" spans="1:2">
      <c r="A1259" s="58">
        <v>238655</v>
      </c>
      <c r="B1259" s="57" t="s">
        <v>601</v>
      </c>
    </row>
    <row r="1260" spans="1:2">
      <c r="A1260" s="58">
        <v>215032</v>
      </c>
      <c r="B1260" s="57" t="s">
        <v>613</v>
      </c>
    </row>
    <row r="1261" spans="1:2">
      <c r="A1261" s="58">
        <v>241390</v>
      </c>
      <c r="B1261" s="57" t="s">
        <v>601</v>
      </c>
    </row>
    <row r="1262" spans="1:2">
      <c r="A1262" s="58">
        <v>273375</v>
      </c>
      <c r="B1262" s="57" t="s">
        <v>601</v>
      </c>
    </row>
    <row r="1263" spans="1:2">
      <c r="A1263" s="58">
        <v>271735</v>
      </c>
      <c r="B1263" s="57" t="s">
        <v>608</v>
      </c>
    </row>
    <row r="1264" spans="1:2">
      <c r="A1264" s="58">
        <v>273608</v>
      </c>
      <c r="B1264" s="57" t="s">
        <v>601</v>
      </c>
    </row>
    <row r="1265" spans="1:2">
      <c r="A1265" s="58">
        <v>283358</v>
      </c>
      <c r="B1265" s="57" t="s">
        <v>601</v>
      </c>
    </row>
    <row r="1266" spans="1:2">
      <c r="A1266" s="58">
        <v>281571</v>
      </c>
      <c r="B1266" s="57" t="s">
        <v>601</v>
      </c>
    </row>
    <row r="1267" spans="1:2">
      <c r="A1267" s="58">
        <v>291636</v>
      </c>
      <c r="B1267" s="57" t="s">
        <v>601</v>
      </c>
    </row>
    <row r="1268" spans="1:2">
      <c r="A1268" s="58">
        <v>301518</v>
      </c>
      <c r="B1268" s="57" t="s">
        <v>601</v>
      </c>
    </row>
    <row r="1269" spans="1:2">
      <c r="A1269" s="58">
        <v>304840</v>
      </c>
      <c r="B1269" s="57" t="s">
        <v>601</v>
      </c>
    </row>
    <row r="1270" spans="1:2">
      <c r="A1270" s="58">
        <v>298605</v>
      </c>
      <c r="B1270" s="57" t="s">
        <v>601</v>
      </c>
    </row>
    <row r="1271" spans="1:2">
      <c r="A1271" s="58">
        <v>298642</v>
      </c>
      <c r="B1271" s="57" t="s">
        <v>601</v>
      </c>
    </row>
    <row r="1272" spans="1:2">
      <c r="A1272" s="58">
        <v>299347</v>
      </c>
      <c r="B1272" s="57" t="s">
        <v>601</v>
      </c>
    </row>
    <row r="1273" spans="1:2">
      <c r="A1273" s="58">
        <v>305041</v>
      </c>
      <c r="B1273" s="57" t="s">
        <v>601</v>
      </c>
    </row>
    <row r="1274" spans="1:2">
      <c r="A1274" s="58">
        <v>304446</v>
      </c>
      <c r="B1274" s="57" t="s">
        <v>601</v>
      </c>
    </row>
    <row r="1275" spans="1:2">
      <c r="A1275" s="58">
        <v>298488</v>
      </c>
      <c r="B1275" s="57" t="s">
        <v>601</v>
      </c>
    </row>
    <row r="1276" spans="1:2">
      <c r="A1276" s="58">
        <v>298489</v>
      </c>
      <c r="B1276" s="57" t="s">
        <v>601</v>
      </c>
    </row>
    <row r="1277" spans="1:2">
      <c r="A1277" s="58">
        <v>298955</v>
      </c>
      <c r="B1277" s="57" t="s">
        <v>601</v>
      </c>
    </row>
    <row r="1278" spans="1:2">
      <c r="A1278" s="58">
        <v>298995</v>
      </c>
      <c r="B1278" s="57" t="s">
        <v>601</v>
      </c>
    </row>
    <row r="1279" spans="1:2">
      <c r="A1279" s="58">
        <v>299079</v>
      </c>
      <c r="B1279" s="57" t="s">
        <v>601</v>
      </c>
    </row>
    <row r="1280" spans="1:2">
      <c r="A1280" s="58">
        <v>293429</v>
      </c>
      <c r="B1280" s="57" t="s">
        <v>601</v>
      </c>
    </row>
    <row r="1281" spans="1:2">
      <c r="A1281" s="58">
        <v>287790</v>
      </c>
      <c r="B1281" s="57" t="s">
        <v>601</v>
      </c>
    </row>
    <row r="1282" spans="1:2">
      <c r="A1282" s="57" t="s">
        <v>724</v>
      </c>
      <c r="B1282" s="57" t="s">
        <v>601</v>
      </c>
    </row>
    <row r="1283" spans="1:2">
      <c r="A1283" s="58">
        <v>244137</v>
      </c>
      <c r="B1283" s="57" t="s">
        <v>601</v>
      </c>
    </row>
    <row r="1284" spans="1:2">
      <c r="A1284" s="58">
        <v>246673</v>
      </c>
      <c r="B1284" s="57" t="s">
        <v>601</v>
      </c>
    </row>
    <row r="1285" spans="1:2">
      <c r="A1285" s="58">
        <v>303169</v>
      </c>
      <c r="B1285" s="57" t="s">
        <v>601</v>
      </c>
    </row>
    <row r="1286" spans="1:2">
      <c r="A1286" s="58">
        <v>292195</v>
      </c>
      <c r="B1286" s="57" t="s">
        <v>601</v>
      </c>
    </row>
    <row r="1287" spans="1:2">
      <c r="A1287" s="58">
        <v>223273</v>
      </c>
      <c r="B1287" s="57" t="s">
        <v>604</v>
      </c>
    </row>
    <row r="1288" spans="1:2">
      <c r="A1288" s="58">
        <v>270132</v>
      </c>
      <c r="B1288" s="57" t="s">
        <v>601</v>
      </c>
    </row>
    <row r="1289" spans="1:2">
      <c r="A1289" s="58">
        <v>270133</v>
      </c>
      <c r="B1289" s="57" t="s">
        <v>601</v>
      </c>
    </row>
    <row r="1290" spans="1:2">
      <c r="A1290" s="58">
        <v>274621</v>
      </c>
      <c r="B1290" s="57" t="s">
        <v>608</v>
      </c>
    </row>
    <row r="1291" spans="1:2">
      <c r="A1291" s="57" t="s">
        <v>725</v>
      </c>
      <c r="B1291" s="57" t="s">
        <v>601</v>
      </c>
    </row>
    <row r="1292" spans="1:2">
      <c r="A1292" s="57" t="s">
        <v>726</v>
      </c>
      <c r="B1292" s="57" t="s">
        <v>601</v>
      </c>
    </row>
    <row r="1293" spans="1:2">
      <c r="A1293" s="57" t="s">
        <v>727</v>
      </c>
      <c r="B1293" s="57" t="s">
        <v>601</v>
      </c>
    </row>
    <row r="1294" spans="1:2">
      <c r="A1294" s="58">
        <v>289181</v>
      </c>
      <c r="B1294" s="57" t="s">
        <v>601</v>
      </c>
    </row>
    <row r="1295" spans="1:2">
      <c r="A1295" s="58">
        <v>292622</v>
      </c>
      <c r="B1295" s="57" t="s">
        <v>601</v>
      </c>
    </row>
    <row r="1296" spans="1:2">
      <c r="A1296" s="57" t="s">
        <v>728</v>
      </c>
      <c r="B1296" s="57" t="s">
        <v>601</v>
      </c>
    </row>
    <row r="1297" spans="1:2">
      <c r="A1297" s="57" t="s">
        <v>729</v>
      </c>
      <c r="B1297" s="57" t="s">
        <v>601</v>
      </c>
    </row>
    <row r="1298" spans="1:2">
      <c r="A1298" s="57" t="s">
        <v>730</v>
      </c>
      <c r="B1298" s="57" t="s">
        <v>601</v>
      </c>
    </row>
    <row r="1299" spans="1:2">
      <c r="A1299" s="57" t="s">
        <v>731</v>
      </c>
      <c r="B1299" s="57" t="s">
        <v>608</v>
      </c>
    </row>
    <row r="1300" spans="1:2">
      <c r="A1300" s="58">
        <v>268116</v>
      </c>
      <c r="B1300" s="57" t="s">
        <v>608</v>
      </c>
    </row>
    <row r="1301" spans="1:2">
      <c r="A1301" s="58">
        <v>1764</v>
      </c>
      <c r="B1301" s="57" t="s">
        <v>608</v>
      </c>
    </row>
    <row r="1302" spans="1:2">
      <c r="A1302" s="58">
        <v>2463</v>
      </c>
      <c r="B1302" s="57" t="s">
        <v>608</v>
      </c>
    </row>
    <row r="1303" spans="1:2">
      <c r="A1303" s="58">
        <v>2464</v>
      </c>
      <c r="B1303" s="57" t="s">
        <v>608</v>
      </c>
    </row>
    <row r="1304" spans="1:2">
      <c r="A1304" s="58">
        <v>301397</v>
      </c>
      <c r="B1304" s="57" t="s">
        <v>608</v>
      </c>
    </row>
    <row r="1305" spans="1:2">
      <c r="A1305" s="58">
        <v>274706</v>
      </c>
      <c r="B1305" s="57" t="s">
        <v>601</v>
      </c>
    </row>
    <row r="1306" spans="1:2">
      <c r="A1306" s="57" t="s">
        <v>732</v>
      </c>
      <c r="B1306" s="57" t="s">
        <v>601</v>
      </c>
    </row>
    <row r="1307" spans="1:2">
      <c r="A1307" s="57" t="s">
        <v>733</v>
      </c>
      <c r="B1307" s="57" t="s">
        <v>608</v>
      </c>
    </row>
    <row r="1308" spans="1:2">
      <c r="A1308" s="58">
        <v>305044</v>
      </c>
      <c r="B1308" s="57" t="s">
        <v>601</v>
      </c>
    </row>
    <row r="1309" spans="1:2">
      <c r="A1309" s="58">
        <v>303912</v>
      </c>
      <c r="B1309" s="57" t="s">
        <v>601</v>
      </c>
    </row>
    <row r="1310" spans="1:2">
      <c r="A1310" s="58">
        <v>305078</v>
      </c>
      <c r="B1310" s="57" t="s">
        <v>601</v>
      </c>
    </row>
    <row r="1311" spans="1:2">
      <c r="A1311" s="58">
        <v>305043</v>
      </c>
      <c r="B1311" s="57" t="s">
        <v>601</v>
      </c>
    </row>
    <row r="1312" spans="1:2">
      <c r="A1312" s="58">
        <v>250765</v>
      </c>
      <c r="B1312" s="57" t="s">
        <v>601</v>
      </c>
    </row>
    <row r="1313" spans="1:2">
      <c r="A1313" s="58">
        <v>245550</v>
      </c>
      <c r="B1313" s="57" t="s">
        <v>601</v>
      </c>
    </row>
    <row r="1314" spans="1:2">
      <c r="A1314" s="58">
        <v>270672</v>
      </c>
      <c r="B1314" s="57" t="s">
        <v>608</v>
      </c>
    </row>
    <row r="1315" spans="1:2">
      <c r="A1315" s="58">
        <v>273969</v>
      </c>
      <c r="B1315" s="57" t="s">
        <v>601</v>
      </c>
    </row>
    <row r="1316" spans="1:2">
      <c r="A1316" s="58">
        <v>275240</v>
      </c>
      <c r="B1316" s="57" t="s">
        <v>601</v>
      </c>
    </row>
    <row r="1317" spans="1:2">
      <c r="A1317" s="58">
        <v>251709</v>
      </c>
      <c r="B1317" s="57" t="s">
        <v>601</v>
      </c>
    </row>
    <row r="1318" spans="1:2">
      <c r="A1318" s="58">
        <v>268698</v>
      </c>
      <c r="B1318" s="57" t="s">
        <v>601</v>
      </c>
    </row>
    <row r="1319" spans="1:2">
      <c r="A1319" s="58">
        <v>269827</v>
      </c>
      <c r="B1319" s="57" t="s">
        <v>601</v>
      </c>
    </row>
    <row r="1320" spans="1:2">
      <c r="A1320" s="58">
        <v>269828</v>
      </c>
      <c r="B1320" s="57" t="s">
        <v>601</v>
      </c>
    </row>
    <row r="1321" spans="1:2">
      <c r="A1321" s="58">
        <v>269830</v>
      </c>
      <c r="B1321" s="57" t="s">
        <v>601</v>
      </c>
    </row>
    <row r="1322" spans="1:2">
      <c r="A1322" s="58">
        <v>297027</v>
      </c>
      <c r="B1322" s="57" t="s">
        <v>601</v>
      </c>
    </row>
    <row r="1323" spans="1:2">
      <c r="A1323" s="58">
        <v>299940</v>
      </c>
      <c r="B1323" s="57" t="s">
        <v>579</v>
      </c>
    </row>
    <row r="1324" spans="1:2">
      <c r="A1324" s="58">
        <v>301339</v>
      </c>
      <c r="B1324" s="57" t="s">
        <v>601</v>
      </c>
    </row>
    <row r="1325" spans="1:2">
      <c r="A1325" s="58">
        <v>301347</v>
      </c>
      <c r="B1325" s="57" t="s">
        <v>601</v>
      </c>
    </row>
    <row r="1326" spans="1:2">
      <c r="A1326" s="58">
        <v>302274</v>
      </c>
      <c r="B1326" s="57" t="s">
        <v>601</v>
      </c>
    </row>
    <row r="1327" spans="1:2">
      <c r="A1327" s="58">
        <v>302304</v>
      </c>
      <c r="B1327" s="57" t="s">
        <v>601</v>
      </c>
    </row>
    <row r="1328" spans="1:2">
      <c r="A1328" s="58">
        <v>302775</v>
      </c>
      <c r="B1328" s="57" t="s">
        <v>601</v>
      </c>
    </row>
    <row r="1329" spans="1:2">
      <c r="A1329" s="58">
        <v>302982</v>
      </c>
      <c r="B1329" s="57" t="s">
        <v>601</v>
      </c>
    </row>
    <row r="1330" spans="1:2">
      <c r="A1330" s="58">
        <v>302989</v>
      </c>
      <c r="B1330" s="57" t="s">
        <v>601</v>
      </c>
    </row>
    <row r="1331" spans="1:2">
      <c r="A1331" s="58">
        <v>303041</v>
      </c>
      <c r="B1331" s="57" t="s">
        <v>601</v>
      </c>
    </row>
    <row r="1332" spans="1:2">
      <c r="A1332" s="58">
        <v>303045</v>
      </c>
      <c r="B1332" s="57" t="s">
        <v>601</v>
      </c>
    </row>
    <row r="1333" spans="1:2">
      <c r="A1333" s="58">
        <v>303570</v>
      </c>
      <c r="B1333" s="57" t="s">
        <v>601</v>
      </c>
    </row>
    <row r="1334" spans="1:2">
      <c r="A1334" s="58">
        <v>303990</v>
      </c>
      <c r="B1334" s="57" t="s">
        <v>601</v>
      </c>
    </row>
    <row r="1335" spans="1:2">
      <c r="A1335" s="58">
        <v>304048</v>
      </c>
      <c r="B1335" s="57" t="s">
        <v>601</v>
      </c>
    </row>
    <row r="1336" spans="1:2">
      <c r="A1336" s="58">
        <v>304529</v>
      </c>
      <c r="B1336" s="57" t="s">
        <v>581</v>
      </c>
    </row>
    <row r="1337" spans="1:2">
      <c r="A1337" s="58">
        <v>304887</v>
      </c>
      <c r="B1337" s="57" t="s">
        <v>601</v>
      </c>
    </row>
    <row r="1338" spans="1:2">
      <c r="A1338" s="58">
        <v>305104</v>
      </c>
      <c r="B1338" s="57" t="s">
        <v>579</v>
      </c>
    </row>
    <row r="1339" spans="1:2">
      <c r="A1339" s="58">
        <v>305147</v>
      </c>
      <c r="B1339" s="57" t="s">
        <v>613</v>
      </c>
    </row>
    <row r="1340" spans="1:2">
      <c r="A1340" s="58">
        <v>305399</v>
      </c>
      <c r="B1340" s="57" t="s">
        <v>601</v>
      </c>
    </row>
    <row r="1341" spans="1:2">
      <c r="A1341" s="58">
        <v>305560</v>
      </c>
      <c r="B1341" s="57" t="s">
        <v>601</v>
      </c>
    </row>
    <row r="1342" spans="1:2">
      <c r="A1342" s="58">
        <v>305722</v>
      </c>
      <c r="B1342" s="57" t="s">
        <v>601</v>
      </c>
    </row>
    <row r="1343" spans="1:2">
      <c r="A1343" s="58">
        <v>305926</v>
      </c>
      <c r="B1343" s="57" t="s">
        <v>613</v>
      </c>
    </row>
    <row r="1344" spans="1:2">
      <c r="A1344" s="58">
        <v>306156</v>
      </c>
      <c r="B1344" s="57" t="s">
        <v>613</v>
      </c>
    </row>
    <row r="1345" spans="1:2">
      <c r="A1345" s="58">
        <v>306204</v>
      </c>
      <c r="B1345" s="57" t="s">
        <v>601</v>
      </c>
    </row>
    <row r="1346" spans="1:2">
      <c r="A1346" s="58">
        <v>306208</v>
      </c>
      <c r="B1346" s="57" t="s">
        <v>601</v>
      </c>
    </row>
    <row r="1347" spans="1:2">
      <c r="A1347" s="58">
        <v>306217</v>
      </c>
      <c r="B1347" s="57" t="s">
        <v>601</v>
      </c>
    </row>
    <row r="1348" spans="1:2">
      <c r="A1348" s="58">
        <v>306223</v>
      </c>
      <c r="B1348" s="57" t="s">
        <v>601</v>
      </c>
    </row>
    <row r="1349" spans="1:2">
      <c r="A1349" s="58">
        <v>306228</v>
      </c>
      <c r="B1349" s="57" t="s">
        <v>601</v>
      </c>
    </row>
    <row r="1350" spans="1:2">
      <c r="A1350" s="58">
        <v>306246</v>
      </c>
      <c r="B1350" s="57" t="s">
        <v>581</v>
      </c>
    </row>
    <row r="1351" spans="1:2">
      <c r="A1351" s="58">
        <v>306314</v>
      </c>
      <c r="B1351" s="57" t="s">
        <v>601</v>
      </c>
    </row>
    <row r="1352" spans="1:2">
      <c r="A1352" s="58">
        <v>306698</v>
      </c>
      <c r="B1352" s="57" t="s">
        <v>601</v>
      </c>
    </row>
    <row r="1353" spans="1:2">
      <c r="A1353" s="58">
        <v>306702</v>
      </c>
      <c r="B1353" s="57" t="s">
        <v>601</v>
      </c>
    </row>
    <row r="1354" spans="1:2">
      <c r="A1354" s="58">
        <v>306705</v>
      </c>
      <c r="B1354" s="57" t="s">
        <v>601</v>
      </c>
    </row>
    <row r="1355" spans="1:2">
      <c r="A1355" s="58">
        <v>306742</v>
      </c>
      <c r="B1355" s="57" t="s">
        <v>601</v>
      </c>
    </row>
    <row r="1356" spans="1:2">
      <c r="A1356" s="58">
        <v>306822</v>
      </c>
      <c r="B1356" s="57" t="s">
        <v>601</v>
      </c>
    </row>
    <row r="1357" spans="1:2">
      <c r="A1357" s="58">
        <v>307041</v>
      </c>
      <c r="B1357" s="57" t="s">
        <v>601</v>
      </c>
    </row>
    <row r="1358" spans="1:2">
      <c r="A1358" s="58">
        <v>307065</v>
      </c>
      <c r="B1358" s="57" t="s">
        <v>601</v>
      </c>
    </row>
    <row r="1359" spans="1:2">
      <c r="A1359" s="58">
        <v>307509</v>
      </c>
      <c r="B1359" s="57" t="s">
        <v>581</v>
      </c>
    </row>
    <row r="1360" spans="1:2">
      <c r="A1360" s="58">
        <v>295702</v>
      </c>
      <c r="B1360" s="57" t="s">
        <v>601</v>
      </c>
    </row>
    <row r="1361" spans="1:2">
      <c r="A1361" s="58">
        <v>298773</v>
      </c>
      <c r="B1361" s="57" t="s">
        <v>696</v>
      </c>
    </row>
    <row r="1362" spans="1:2">
      <c r="A1362" s="58">
        <v>301669</v>
      </c>
      <c r="B1362" s="57" t="s">
        <v>601</v>
      </c>
    </row>
    <row r="1363" spans="1:2">
      <c r="A1363" s="58">
        <v>304706</v>
      </c>
      <c r="B1363" s="57" t="s">
        <v>601</v>
      </c>
    </row>
    <row r="1364" spans="1:2">
      <c r="A1364" s="58">
        <v>305130</v>
      </c>
      <c r="B1364" s="57" t="s">
        <v>601</v>
      </c>
    </row>
    <row r="1365" spans="1:2">
      <c r="A1365" s="58">
        <v>305584</v>
      </c>
      <c r="B1365" s="57" t="s">
        <v>601</v>
      </c>
    </row>
    <row r="1366" spans="1:2">
      <c r="A1366" s="58">
        <v>305590</v>
      </c>
      <c r="B1366" s="57" t="s">
        <v>601</v>
      </c>
    </row>
    <row r="1367" spans="1:2">
      <c r="A1367" s="58">
        <v>305914</v>
      </c>
      <c r="B1367" s="57" t="s">
        <v>601</v>
      </c>
    </row>
    <row r="1368" spans="1:2">
      <c r="A1368" s="58">
        <v>306074</v>
      </c>
      <c r="B1368" s="57" t="s">
        <v>601</v>
      </c>
    </row>
    <row r="1369" spans="1:2">
      <c r="A1369" s="58">
        <v>306251</v>
      </c>
      <c r="B1369" s="57" t="s">
        <v>601</v>
      </c>
    </row>
    <row r="1370" spans="1:2">
      <c r="A1370" s="58">
        <v>306313</v>
      </c>
      <c r="B1370" s="57" t="s">
        <v>601</v>
      </c>
    </row>
    <row r="1371" spans="1:2">
      <c r="A1371" s="58">
        <v>306541</v>
      </c>
      <c r="B1371" s="57" t="s">
        <v>601</v>
      </c>
    </row>
    <row r="1372" spans="1:2">
      <c r="A1372" s="58">
        <v>306697</v>
      </c>
      <c r="B1372" s="57" t="s">
        <v>601</v>
      </c>
    </row>
    <row r="1373" spans="1:2">
      <c r="A1373" s="58">
        <v>306814</v>
      </c>
      <c r="B1373" s="57" t="s">
        <v>601</v>
      </c>
    </row>
    <row r="1374" spans="1:2">
      <c r="A1374" s="58">
        <v>307030</v>
      </c>
      <c r="B1374" s="57" t="s">
        <v>608</v>
      </c>
    </row>
    <row r="1375" spans="1:2">
      <c r="A1375" s="58">
        <v>307160</v>
      </c>
      <c r="B1375" s="57" t="s">
        <v>601</v>
      </c>
    </row>
    <row r="1376" spans="1:2">
      <c r="A1376" s="58">
        <v>298772</v>
      </c>
      <c r="B1376" s="57" t="s">
        <v>601</v>
      </c>
    </row>
    <row r="1377" spans="1:2">
      <c r="A1377" s="58">
        <v>306095</v>
      </c>
      <c r="B1377" s="57" t="s">
        <v>608</v>
      </c>
    </row>
    <row r="1378" spans="1:2">
      <c r="A1378" s="58">
        <v>297689</v>
      </c>
      <c r="B1378" s="57" t="s">
        <v>601</v>
      </c>
    </row>
    <row r="1379" spans="1:2">
      <c r="A1379" s="58">
        <v>305736</v>
      </c>
      <c r="B1379" s="57" t="s">
        <v>601</v>
      </c>
    </row>
    <row r="1380" spans="1:2">
      <c r="A1380" s="58">
        <v>305110</v>
      </c>
      <c r="B1380" s="57" t="s">
        <v>601</v>
      </c>
    </row>
    <row r="1381" spans="1:2">
      <c r="A1381" s="58">
        <v>305668</v>
      </c>
      <c r="B1381" s="57" t="s">
        <v>601</v>
      </c>
    </row>
    <row r="1382" spans="1:2">
      <c r="A1382" s="58">
        <v>306548</v>
      </c>
      <c r="B1382" s="57" t="s">
        <v>581</v>
      </c>
    </row>
    <row r="1383" spans="1:2">
      <c r="A1383" s="58">
        <v>306584</v>
      </c>
      <c r="B1383" s="57" t="s">
        <v>601</v>
      </c>
    </row>
    <row r="1384" spans="1:2">
      <c r="A1384" s="58">
        <v>303643</v>
      </c>
      <c r="B1384" s="57" t="s">
        <v>601</v>
      </c>
    </row>
    <row r="1385" spans="1:2">
      <c r="A1385" s="58">
        <v>305852</v>
      </c>
      <c r="B1385" s="57" t="s">
        <v>601</v>
      </c>
    </row>
    <row r="1386" spans="1:2">
      <c r="A1386" s="58">
        <v>302351</v>
      </c>
      <c r="B1386" s="57" t="s">
        <v>601</v>
      </c>
    </row>
    <row r="1387" spans="1:2">
      <c r="A1387" s="58">
        <v>305108</v>
      </c>
      <c r="B1387" s="57" t="s">
        <v>601</v>
      </c>
    </row>
    <row r="1388" spans="1:2">
      <c r="A1388" s="58">
        <v>306534</v>
      </c>
      <c r="B1388" s="57" t="s">
        <v>601</v>
      </c>
    </row>
    <row r="1389" spans="1:2">
      <c r="A1389" s="58">
        <v>304763</v>
      </c>
      <c r="B1389" s="57" t="s">
        <v>601</v>
      </c>
    </row>
    <row r="1390" spans="1:2">
      <c r="A1390" s="58">
        <v>305540</v>
      </c>
      <c r="B1390" s="57" t="s">
        <v>601</v>
      </c>
    </row>
    <row r="1391" spans="1:2">
      <c r="A1391" s="58">
        <v>306647</v>
      </c>
      <c r="B1391" s="57" t="s">
        <v>601</v>
      </c>
    </row>
    <row r="1392" spans="1:2">
      <c r="A1392" s="58">
        <v>306785</v>
      </c>
      <c r="B1392" s="57" t="s">
        <v>601</v>
      </c>
    </row>
    <row r="1393" spans="1:2">
      <c r="A1393" s="58">
        <v>306536</v>
      </c>
      <c r="B1393" s="57" t="s">
        <v>601</v>
      </c>
    </row>
    <row r="1394" spans="1:2">
      <c r="A1394" s="58">
        <v>307140</v>
      </c>
      <c r="B1394" s="57" t="s">
        <v>608</v>
      </c>
    </row>
    <row r="1395" spans="1:2">
      <c r="A1395" s="58">
        <v>305543</v>
      </c>
      <c r="B1395" s="57" t="s">
        <v>601</v>
      </c>
    </row>
    <row r="1396" spans="1:2">
      <c r="A1396" s="58">
        <v>306780</v>
      </c>
      <c r="B1396" s="57" t="s">
        <v>601</v>
      </c>
    </row>
    <row r="1397" spans="1:2">
      <c r="A1397" s="58">
        <v>305754</v>
      </c>
      <c r="B1397" s="57" t="s">
        <v>601</v>
      </c>
    </row>
    <row r="1398" spans="1:2">
      <c r="A1398" s="58">
        <v>306554</v>
      </c>
      <c r="B1398" s="57" t="s">
        <v>601</v>
      </c>
    </row>
    <row r="1399" spans="1:2">
      <c r="A1399" s="58">
        <v>307146</v>
      </c>
      <c r="B1399" s="57" t="s">
        <v>601</v>
      </c>
    </row>
    <row r="1400" spans="1:2">
      <c r="A1400" s="58">
        <v>304757</v>
      </c>
      <c r="B1400" s="57" t="s">
        <v>601</v>
      </c>
    </row>
    <row r="1401" spans="1:2">
      <c r="A1401" s="58">
        <v>306561</v>
      </c>
      <c r="B1401" s="57" t="s">
        <v>601</v>
      </c>
    </row>
    <row r="1402" spans="1:2">
      <c r="A1402" s="58">
        <v>305666</v>
      </c>
      <c r="B1402" s="57" t="s">
        <v>601</v>
      </c>
    </row>
    <row r="1403" spans="1:2">
      <c r="A1403" s="58">
        <v>306643</v>
      </c>
      <c r="B1403" s="57" t="s">
        <v>601</v>
      </c>
    </row>
    <row r="1404" spans="1:2">
      <c r="A1404" s="58">
        <v>306535</v>
      </c>
      <c r="B1404" s="57" t="s">
        <v>601</v>
      </c>
    </row>
    <row r="1405" spans="1:2">
      <c r="A1405" s="58">
        <v>306582</v>
      </c>
      <c r="B1405" s="57" t="s">
        <v>601</v>
      </c>
    </row>
    <row r="1406" spans="1:2">
      <c r="A1406" s="58">
        <v>305373</v>
      </c>
      <c r="B1406" s="57" t="s">
        <v>601</v>
      </c>
    </row>
    <row r="1407" spans="1:2">
      <c r="A1407" s="58">
        <v>305111</v>
      </c>
      <c r="B1407" s="57" t="s">
        <v>601</v>
      </c>
    </row>
    <row r="1408" spans="1:2">
      <c r="A1408" s="58">
        <v>304490</v>
      </c>
      <c r="B1408" s="57" t="s">
        <v>601</v>
      </c>
    </row>
    <row r="1409" spans="1:2">
      <c r="A1409" s="58">
        <v>305308</v>
      </c>
      <c r="B1409" s="57" t="s">
        <v>601</v>
      </c>
    </row>
    <row r="1410" spans="1:2">
      <c r="A1410" s="58">
        <v>305881</v>
      </c>
      <c r="B1410" s="57" t="s">
        <v>601</v>
      </c>
    </row>
    <row r="1411" spans="1:2">
      <c r="A1411" s="58">
        <v>306635</v>
      </c>
      <c r="B1411" s="57" t="s">
        <v>601</v>
      </c>
    </row>
    <row r="1412" spans="1:2">
      <c r="A1412" s="58">
        <v>307136</v>
      </c>
      <c r="B1412" s="57" t="s">
        <v>601</v>
      </c>
    </row>
    <row r="1413" spans="1:2">
      <c r="A1413" s="58">
        <v>306538</v>
      </c>
      <c r="B1413" s="57" t="s">
        <v>601</v>
      </c>
    </row>
    <row r="1414" spans="1:2">
      <c r="A1414" s="58">
        <v>306243</v>
      </c>
      <c r="B1414" s="57" t="s">
        <v>601</v>
      </c>
    </row>
    <row r="1415" spans="1:2">
      <c r="A1415" s="58">
        <v>301030</v>
      </c>
      <c r="B1415" s="57" t="s">
        <v>581</v>
      </c>
    </row>
    <row r="1416" spans="1:2">
      <c r="A1416" s="58">
        <v>297900</v>
      </c>
      <c r="B1416" s="57" t="s">
        <v>601</v>
      </c>
    </row>
    <row r="1417" spans="1:2">
      <c r="A1417" s="58">
        <v>295268</v>
      </c>
      <c r="B1417" s="57" t="s">
        <v>601</v>
      </c>
    </row>
    <row r="1418" spans="1:2">
      <c r="A1418" s="58">
        <v>295272</v>
      </c>
      <c r="B1418" s="57" t="s">
        <v>601</v>
      </c>
    </row>
    <row r="1419" spans="1:2">
      <c r="A1419" s="58">
        <v>285316</v>
      </c>
      <c r="B1419" s="57" t="s">
        <v>604</v>
      </c>
    </row>
    <row r="1420" spans="1:2">
      <c r="A1420" s="58">
        <v>285785</v>
      </c>
      <c r="B1420" s="57" t="s">
        <v>601</v>
      </c>
    </row>
    <row r="1421" spans="1:2">
      <c r="A1421" s="58">
        <v>305353</v>
      </c>
      <c r="B1421" s="57" t="s">
        <v>601</v>
      </c>
    </row>
    <row r="1422" spans="1:2">
      <c r="A1422" s="58">
        <v>305321</v>
      </c>
      <c r="B1422" s="57" t="s">
        <v>601</v>
      </c>
    </row>
    <row r="1423" spans="1:2">
      <c r="A1423" s="58">
        <v>305160</v>
      </c>
      <c r="B1423" s="57" t="s">
        <v>602</v>
      </c>
    </row>
    <row r="1424" spans="1:2">
      <c r="A1424" s="58">
        <v>307178</v>
      </c>
      <c r="B1424" s="57" t="s">
        <v>601</v>
      </c>
    </row>
    <row r="1425" spans="1:2">
      <c r="A1425" s="58">
        <v>306544</v>
      </c>
      <c r="B1425" s="57" t="s">
        <v>604</v>
      </c>
    </row>
    <row r="1426" spans="1:2">
      <c r="A1426" s="58">
        <v>300942</v>
      </c>
      <c r="B1426" s="57" t="s">
        <v>601</v>
      </c>
    </row>
    <row r="1427" spans="1:2">
      <c r="A1427" s="58">
        <v>306550</v>
      </c>
      <c r="B1427" s="57" t="s">
        <v>601</v>
      </c>
    </row>
    <row r="1428" spans="1:2">
      <c r="A1428" s="58">
        <v>304908</v>
      </c>
      <c r="B1428" s="57" t="s">
        <v>601</v>
      </c>
    </row>
    <row r="1429" spans="1:2">
      <c r="A1429" s="58">
        <v>305076</v>
      </c>
      <c r="B1429" s="57" t="s">
        <v>601</v>
      </c>
    </row>
    <row r="1430" spans="1:2">
      <c r="A1430" s="58">
        <v>302684</v>
      </c>
      <c r="B1430" s="57" t="s">
        <v>601</v>
      </c>
    </row>
    <row r="1431" spans="1:2">
      <c r="A1431" s="58">
        <v>300898</v>
      </c>
      <c r="B1431" s="57" t="s">
        <v>608</v>
      </c>
    </row>
    <row r="1432" spans="1:2">
      <c r="A1432" s="58">
        <v>303478</v>
      </c>
      <c r="B1432" s="57" t="s">
        <v>601</v>
      </c>
    </row>
    <row r="1433" spans="1:2">
      <c r="A1433" s="58">
        <v>304776</v>
      </c>
      <c r="B1433" s="57" t="s">
        <v>601</v>
      </c>
    </row>
    <row r="1434" spans="1:2">
      <c r="A1434" s="58">
        <v>302277</v>
      </c>
      <c r="B1434" s="57" t="s">
        <v>601</v>
      </c>
    </row>
    <row r="1435" spans="1:2">
      <c r="A1435" s="58">
        <v>305284</v>
      </c>
      <c r="B1435" s="57" t="s">
        <v>601</v>
      </c>
    </row>
    <row r="1436" spans="1:2">
      <c r="A1436" s="58">
        <v>303744</v>
      </c>
      <c r="B1436" s="57" t="s">
        <v>601</v>
      </c>
    </row>
    <row r="1437" spans="1:2">
      <c r="A1437" s="58">
        <v>306614</v>
      </c>
      <c r="B1437" s="57" t="s">
        <v>601</v>
      </c>
    </row>
    <row r="1438" spans="1:2">
      <c r="A1438" s="58">
        <v>306678</v>
      </c>
      <c r="B1438" s="57" t="s">
        <v>601</v>
      </c>
    </row>
    <row r="1439" spans="1:2">
      <c r="A1439" s="58">
        <v>303824</v>
      </c>
      <c r="B1439" s="57" t="s">
        <v>613</v>
      </c>
    </row>
    <row r="1440" spans="1:2">
      <c r="A1440" s="58">
        <v>304713</v>
      </c>
      <c r="B1440" s="57" t="s">
        <v>601</v>
      </c>
    </row>
    <row r="1441" spans="1:2">
      <c r="A1441" s="58">
        <v>306610</v>
      </c>
      <c r="B1441" s="57" t="s">
        <v>601</v>
      </c>
    </row>
    <row r="1442" spans="1:2">
      <c r="A1442" s="58">
        <v>306694</v>
      </c>
      <c r="B1442" s="57" t="s">
        <v>601</v>
      </c>
    </row>
    <row r="1443" spans="1:2">
      <c r="A1443" s="58">
        <v>303623</v>
      </c>
      <c r="B1443" s="57" t="s">
        <v>601</v>
      </c>
    </row>
    <row r="1444" spans="1:2">
      <c r="A1444" s="58">
        <v>305636</v>
      </c>
      <c r="B1444" s="57" t="s">
        <v>601</v>
      </c>
    </row>
    <row r="1445" spans="1:2">
      <c r="A1445" s="58">
        <v>306631</v>
      </c>
      <c r="B1445" s="57" t="s">
        <v>601</v>
      </c>
    </row>
    <row r="1446" spans="1:2">
      <c r="A1446" s="58">
        <v>305917</v>
      </c>
      <c r="B1446" s="57" t="s">
        <v>601</v>
      </c>
    </row>
    <row r="1447" spans="1:2">
      <c r="A1447" s="58">
        <v>303826</v>
      </c>
      <c r="B1447" s="57" t="s">
        <v>601</v>
      </c>
    </row>
    <row r="1448" spans="1:2">
      <c r="A1448" s="58">
        <v>304535</v>
      </c>
      <c r="B1448" s="57" t="s">
        <v>601</v>
      </c>
    </row>
    <row r="1449" spans="1:2">
      <c r="A1449" s="58">
        <v>306097</v>
      </c>
      <c r="B1449" s="57" t="s">
        <v>601</v>
      </c>
    </row>
    <row r="1450" spans="1:2">
      <c r="A1450" s="58">
        <v>306254</v>
      </c>
      <c r="B1450" s="57" t="s">
        <v>601</v>
      </c>
    </row>
    <row r="1451" spans="1:2">
      <c r="A1451" s="58">
        <v>306525</v>
      </c>
      <c r="B1451" s="57" t="s">
        <v>601</v>
      </c>
    </row>
    <row r="1452" spans="1:2">
      <c r="A1452" s="58">
        <v>304932</v>
      </c>
      <c r="B1452" s="57" t="s">
        <v>601</v>
      </c>
    </row>
    <row r="1453" spans="1:2">
      <c r="A1453" s="58">
        <v>305728</v>
      </c>
      <c r="B1453" s="57" t="s">
        <v>601</v>
      </c>
    </row>
    <row r="1454" spans="1:2">
      <c r="A1454" s="58">
        <v>306253</v>
      </c>
      <c r="B1454" s="57" t="s">
        <v>601</v>
      </c>
    </row>
    <row r="1455" spans="1:2">
      <c r="A1455" s="58">
        <v>304060</v>
      </c>
      <c r="B1455" s="57" t="s">
        <v>613</v>
      </c>
    </row>
    <row r="1456" spans="1:2">
      <c r="A1456" s="58">
        <v>304780</v>
      </c>
      <c r="B1456" s="57" t="s">
        <v>601</v>
      </c>
    </row>
    <row r="1457" spans="1:2">
      <c r="A1457" s="58">
        <v>306189</v>
      </c>
      <c r="B1457" s="57" t="s">
        <v>601</v>
      </c>
    </row>
    <row r="1458" spans="1:2">
      <c r="A1458" s="58">
        <v>304574</v>
      </c>
      <c r="B1458" s="57" t="s">
        <v>601</v>
      </c>
    </row>
    <row r="1459" spans="1:2">
      <c r="A1459" s="58">
        <v>307262</v>
      </c>
      <c r="B1459" s="57" t="s">
        <v>601</v>
      </c>
    </row>
    <row r="1460" spans="1:2">
      <c r="A1460" s="58">
        <v>305289</v>
      </c>
      <c r="B1460" s="57" t="s">
        <v>601</v>
      </c>
    </row>
    <row r="1461" spans="1:2">
      <c r="A1461" s="58">
        <v>305294</v>
      </c>
      <c r="B1461" s="57" t="s">
        <v>601</v>
      </c>
    </row>
    <row r="1462" spans="1:2">
      <c r="A1462" s="58">
        <v>306597</v>
      </c>
      <c r="B1462" s="57" t="s">
        <v>601</v>
      </c>
    </row>
    <row r="1463" spans="1:2">
      <c r="A1463" s="58">
        <v>303175</v>
      </c>
      <c r="B1463" s="57" t="s">
        <v>601</v>
      </c>
    </row>
    <row r="1464" spans="1:2">
      <c r="A1464" s="58">
        <v>305283</v>
      </c>
      <c r="B1464" s="57" t="s">
        <v>601</v>
      </c>
    </row>
    <row r="1465" spans="1:2">
      <c r="A1465" s="58">
        <v>304719</v>
      </c>
      <c r="B1465" s="57" t="s">
        <v>601</v>
      </c>
    </row>
    <row r="1466" spans="1:2">
      <c r="A1466" s="58">
        <v>306691</v>
      </c>
      <c r="B1466" s="57" t="s">
        <v>601</v>
      </c>
    </row>
    <row r="1467" spans="1:2">
      <c r="A1467" s="58">
        <v>304721</v>
      </c>
      <c r="B1467" s="57" t="s">
        <v>613</v>
      </c>
    </row>
    <row r="1468" spans="1:2">
      <c r="A1468" s="58">
        <v>305118</v>
      </c>
      <c r="B1468" s="57" t="s">
        <v>601</v>
      </c>
    </row>
    <row r="1469" spans="1:2">
      <c r="A1469" s="58">
        <v>306100</v>
      </c>
      <c r="B1469" s="57" t="s">
        <v>601</v>
      </c>
    </row>
    <row r="1470" spans="1:2">
      <c r="A1470" s="58">
        <v>306523</v>
      </c>
      <c r="B1470" s="57" t="s">
        <v>601</v>
      </c>
    </row>
    <row r="1471" spans="1:2">
      <c r="A1471" s="58">
        <v>305351</v>
      </c>
      <c r="B1471" s="57" t="s">
        <v>601</v>
      </c>
    </row>
    <row r="1472" spans="1:2">
      <c r="A1472" s="58">
        <v>305322</v>
      </c>
      <c r="B1472" s="57" t="s">
        <v>601</v>
      </c>
    </row>
    <row r="1473" spans="1:2">
      <c r="A1473" s="58">
        <v>302282</v>
      </c>
      <c r="B1473" s="57" t="s">
        <v>601</v>
      </c>
    </row>
    <row r="1474" spans="1:2">
      <c r="A1474" s="58">
        <v>304882</v>
      </c>
      <c r="B1474" s="57" t="s">
        <v>601</v>
      </c>
    </row>
    <row r="1475" spans="1:2">
      <c r="A1475" s="58">
        <v>306546</v>
      </c>
      <c r="B1475" s="57" t="s">
        <v>601</v>
      </c>
    </row>
    <row r="1476" spans="1:2">
      <c r="A1476" s="58">
        <v>306188</v>
      </c>
      <c r="B1476" s="57" t="s">
        <v>601</v>
      </c>
    </row>
    <row r="1477" spans="1:2">
      <c r="A1477" s="58">
        <v>305355</v>
      </c>
      <c r="B1477" s="57" t="s">
        <v>601</v>
      </c>
    </row>
    <row r="1478" spans="1:2">
      <c r="A1478" s="58">
        <v>306707</v>
      </c>
      <c r="B1478" s="57" t="s">
        <v>601</v>
      </c>
    </row>
    <row r="1479" spans="1:2">
      <c r="A1479" s="58">
        <v>303670</v>
      </c>
      <c r="B1479" s="57" t="s">
        <v>601</v>
      </c>
    </row>
    <row r="1480" spans="1:2">
      <c r="A1480" s="58">
        <v>306689</v>
      </c>
      <c r="B1480" s="57" t="s">
        <v>601</v>
      </c>
    </row>
    <row r="1481" spans="1:2">
      <c r="A1481" s="58">
        <v>302270</v>
      </c>
      <c r="B1481" s="57" t="s">
        <v>601</v>
      </c>
    </row>
    <row r="1482" spans="1:2">
      <c r="A1482" s="58">
        <v>305269</v>
      </c>
      <c r="B1482" s="57" t="s">
        <v>601</v>
      </c>
    </row>
    <row r="1483" spans="1:2">
      <c r="A1483" s="58">
        <v>306683</v>
      </c>
      <c r="B1483" s="57" t="s">
        <v>601</v>
      </c>
    </row>
    <row r="1484" spans="1:2">
      <c r="A1484" s="58">
        <v>305288</v>
      </c>
      <c r="B1484" s="57" t="s">
        <v>601</v>
      </c>
    </row>
    <row r="1485" spans="1:2">
      <c r="A1485" s="58">
        <v>305344</v>
      </c>
      <c r="B1485" s="57" t="s">
        <v>601</v>
      </c>
    </row>
    <row r="1486" spans="1:2">
      <c r="A1486" s="58">
        <v>304501</v>
      </c>
      <c r="B1486" s="57" t="s">
        <v>601</v>
      </c>
    </row>
    <row r="1487" spans="1:2">
      <c r="A1487" s="58">
        <v>307199</v>
      </c>
      <c r="B1487" s="57" t="s">
        <v>601</v>
      </c>
    </row>
    <row r="1488" spans="1:2">
      <c r="A1488" s="58">
        <v>305932</v>
      </c>
      <c r="B1488" s="57" t="s">
        <v>601</v>
      </c>
    </row>
    <row r="1489" spans="1:2">
      <c r="A1489" s="58">
        <v>306701</v>
      </c>
      <c r="B1489" s="57" t="s">
        <v>601</v>
      </c>
    </row>
    <row r="1490" spans="1:2">
      <c r="A1490" s="58">
        <v>307164</v>
      </c>
      <c r="B1490" s="57" t="s">
        <v>601</v>
      </c>
    </row>
    <row r="1491" spans="1:2">
      <c r="A1491" s="58">
        <v>306109</v>
      </c>
      <c r="B1491" s="57" t="s">
        <v>601</v>
      </c>
    </row>
    <row r="1492" spans="1:2">
      <c r="A1492" s="58">
        <v>306713</v>
      </c>
      <c r="B1492" s="57" t="s">
        <v>601</v>
      </c>
    </row>
    <row r="1493" spans="1:2">
      <c r="A1493" s="58">
        <v>305291</v>
      </c>
      <c r="B1493" s="57" t="s">
        <v>601</v>
      </c>
    </row>
    <row r="1494" spans="1:2">
      <c r="A1494" s="58">
        <v>303944</v>
      </c>
      <c r="B1494" s="57" t="s">
        <v>601</v>
      </c>
    </row>
    <row r="1495" spans="1:2">
      <c r="A1495" s="58">
        <v>303427</v>
      </c>
      <c r="B1495" s="57" t="s">
        <v>601</v>
      </c>
    </row>
    <row r="1496" spans="1:2">
      <c r="A1496" s="58">
        <v>302292</v>
      </c>
      <c r="B1496" s="57" t="s">
        <v>608</v>
      </c>
    </row>
    <row r="1497" spans="1:2">
      <c r="A1497" s="58">
        <v>305352</v>
      </c>
      <c r="B1497" s="57" t="s">
        <v>601</v>
      </c>
    </row>
    <row r="1498" spans="1:2">
      <c r="A1498" s="58">
        <v>305142</v>
      </c>
      <c r="B1498" s="57" t="s">
        <v>601</v>
      </c>
    </row>
    <row r="1499" spans="1:2">
      <c r="A1499" s="58">
        <v>306559</v>
      </c>
      <c r="B1499" s="57" t="s">
        <v>601</v>
      </c>
    </row>
    <row r="1500" spans="1:2">
      <c r="A1500" s="58">
        <v>305302</v>
      </c>
      <c r="B1500" s="57" t="s">
        <v>601</v>
      </c>
    </row>
    <row r="1501" spans="1:2">
      <c r="A1501" s="58">
        <v>306318</v>
      </c>
      <c r="B1501" s="57" t="s">
        <v>601</v>
      </c>
    </row>
    <row r="1502" spans="1:2">
      <c r="A1502" s="58">
        <v>305339</v>
      </c>
      <c r="B1502" s="57" t="s">
        <v>601</v>
      </c>
    </row>
    <row r="1503" spans="1:2">
      <c r="A1503" s="58">
        <v>305350</v>
      </c>
      <c r="B1503" s="57" t="s">
        <v>601</v>
      </c>
    </row>
    <row r="1504" spans="1:2">
      <c r="A1504" s="58">
        <v>305319</v>
      </c>
      <c r="B1504" s="57" t="s">
        <v>601</v>
      </c>
    </row>
    <row r="1505" spans="1:2">
      <c r="A1505" s="58">
        <v>306185</v>
      </c>
      <c r="B1505" s="57" t="s">
        <v>601</v>
      </c>
    </row>
    <row r="1506" spans="1:2">
      <c r="A1506" s="58">
        <v>305264</v>
      </c>
      <c r="B1506" s="57" t="s">
        <v>601</v>
      </c>
    </row>
    <row r="1507" spans="1:2">
      <c r="A1507" s="58">
        <v>302291</v>
      </c>
      <c r="B1507" s="57" t="s">
        <v>601</v>
      </c>
    </row>
    <row r="1508" spans="1:2">
      <c r="A1508" s="58">
        <v>302354</v>
      </c>
      <c r="B1508" s="57" t="s">
        <v>601</v>
      </c>
    </row>
    <row r="1509" spans="1:2">
      <c r="A1509" s="58">
        <v>290564</v>
      </c>
      <c r="B1509" s="57" t="s">
        <v>601</v>
      </c>
    </row>
    <row r="1510" spans="1:2">
      <c r="A1510" s="58">
        <v>298789</v>
      </c>
      <c r="B1510" s="57" t="s">
        <v>601</v>
      </c>
    </row>
    <row r="1511" spans="1:2">
      <c r="A1511" s="58">
        <v>298650</v>
      </c>
      <c r="B1511" s="57" t="s">
        <v>601</v>
      </c>
    </row>
    <row r="1512" spans="1:2">
      <c r="A1512" s="58">
        <v>303176</v>
      </c>
      <c r="B1512" s="57" t="s">
        <v>579</v>
      </c>
    </row>
    <row r="1513" spans="1:2">
      <c r="A1513" s="58">
        <v>303856</v>
      </c>
      <c r="B1513" s="57" t="s">
        <v>601</v>
      </c>
    </row>
    <row r="1514" spans="1:2">
      <c r="A1514" s="58">
        <v>303853</v>
      </c>
      <c r="B1514" s="57" t="s">
        <v>601</v>
      </c>
    </row>
    <row r="1515" spans="1:2">
      <c r="A1515" s="58">
        <v>303855</v>
      </c>
      <c r="B1515" s="57" t="s">
        <v>601</v>
      </c>
    </row>
    <row r="1516" spans="1:2">
      <c r="A1516" s="58">
        <v>303854</v>
      </c>
      <c r="B1516" s="57" t="s">
        <v>579</v>
      </c>
    </row>
    <row r="1517" spans="1:2">
      <c r="A1517" s="58">
        <v>303888</v>
      </c>
      <c r="B1517" s="57" t="s">
        <v>601</v>
      </c>
    </row>
    <row r="1518" spans="1:2">
      <c r="A1518" s="58">
        <v>303432</v>
      </c>
      <c r="B1518" s="57" t="s">
        <v>581</v>
      </c>
    </row>
    <row r="1519" spans="1:2">
      <c r="A1519" s="58">
        <v>303633</v>
      </c>
      <c r="B1519" s="57" t="s">
        <v>608</v>
      </c>
    </row>
    <row r="1520" spans="1:2">
      <c r="A1520" s="58">
        <v>301355</v>
      </c>
      <c r="B1520" s="57" t="s">
        <v>601</v>
      </c>
    </row>
    <row r="1521" spans="1:2">
      <c r="A1521" s="58">
        <v>286039</v>
      </c>
      <c r="B1521" s="57" t="s">
        <v>601</v>
      </c>
    </row>
    <row r="1522" spans="1:2">
      <c r="A1522" s="58">
        <v>215206</v>
      </c>
      <c r="B1522" s="57" t="s">
        <v>601</v>
      </c>
    </row>
    <row r="1523" spans="1:2">
      <c r="A1523" s="58">
        <v>215404</v>
      </c>
      <c r="B1523" s="57" t="s">
        <v>601</v>
      </c>
    </row>
    <row r="1524" spans="1:2">
      <c r="A1524" s="58">
        <v>274639</v>
      </c>
      <c r="B1524" s="57" t="s">
        <v>579</v>
      </c>
    </row>
    <row r="1525" spans="1:2">
      <c r="A1525" s="58">
        <v>209856</v>
      </c>
      <c r="B1525" s="57" t="s">
        <v>608</v>
      </c>
    </row>
    <row r="1526" spans="1:2">
      <c r="A1526" s="58">
        <v>217307</v>
      </c>
      <c r="B1526" s="57" t="s">
        <v>613</v>
      </c>
    </row>
    <row r="1527" spans="1:2">
      <c r="A1527" s="58">
        <v>209878</v>
      </c>
      <c r="B1527" s="57" t="s">
        <v>601</v>
      </c>
    </row>
    <row r="1528" spans="1:2">
      <c r="A1528" s="58">
        <v>238398</v>
      </c>
      <c r="B1528" s="57" t="s">
        <v>601</v>
      </c>
    </row>
    <row r="1529" spans="1:2">
      <c r="A1529" s="58">
        <v>239291</v>
      </c>
      <c r="B1529" s="57" t="s">
        <v>601</v>
      </c>
    </row>
    <row r="1530" spans="1:2">
      <c r="A1530" s="58">
        <v>239500</v>
      </c>
      <c r="B1530" s="57" t="s">
        <v>601</v>
      </c>
    </row>
    <row r="1531" spans="1:2">
      <c r="A1531" s="58">
        <v>205792</v>
      </c>
      <c r="B1531" s="57" t="s">
        <v>608</v>
      </c>
    </row>
    <row r="1532" spans="1:2">
      <c r="A1532" s="58">
        <v>227097</v>
      </c>
      <c r="B1532" s="57" t="s">
        <v>601</v>
      </c>
    </row>
    <row r="1533" spans="1:2">
      <c r="A1533" s="58">
        <v>234613</v>
      </c>
      <c r="B1533" s="57" t="s">
        <v>608</v>
      </c>
    </row>
    <row r="1534" spans="1:2">
      <c r="A1534" s="58">
        <v>241599</v>
      </c>
      <c r="B1534" s="57" t="s">
        <v>601</v>
      </c>
    </row>
    <row r="1535" spans="1:2">
      <c r="A1535" s="58">
        <v>237859</v>
      </c>
      <c r="B1535" s="57" t="s">
        <v>601</v>
      </c>
    </row>
    <row r="1536" spans="1:2">
      <c r="A1536" s="58">
        <v>238867</v>
      </c>
      <c r="B1536" s="57" t="s">
        <v>601</v>
      </c>
    </row>
    <row r="1537" spans="1:2">
      <c r="A1537" s="58">
        <v>222528</v>
      </c>
      <c r="B1537" s="57" t="s">
        <v>601</v>
      </c>
    </row>
    <row r="1538" spans="1:2">
      <c r="A1538" s="58">
        <v>224696</v>
      </c>
      <c r="B1538" s="57" t="s">
        <v>601</v>
      </c>
    </row>
    <row r="1539" spans="1:2">
      <c r="A1539" s="58">
        <v>245059</v>
      </c>
      <c r="B1539" s="57" t="s">
        <v>601</v>
      </c>
    </row>
    <row r="1540" spans="1:2">
      <c r="A1540" s="58">
        <v>244585</v>
      </c>
      <c r="B1540" s="57" t="s">
        <v>601</v>
      </c>
    </row>
    <row r="1541" spans="1:2">
      <c r="A1541" s="58">
        <v>273346</v>
      </c>
      <c r="B1541" s="57" t="s">
        <v>604</v>
      </c>
    </row>
    <row r="1542" spans="1:2">
      <c r="A1542" s="58">
        <v>236986</v>
      </c>
      <c r="B1542" s="57" t="s">
        <v>601</v>
      </c>
    </row>
    <row r="1543" spans="1:2">
      <c r="A1543" s="58">
        <v>215204</v>
      </c>
      <c r="B1543" s="57" t="s">
        <v>581</v>
      </c>
    </row>
    <row r="1544" spans="1:2">
      <c r="A1544" s="58">
        <v>214615</v>
      </c>
      <c r="B1544" s="57" t="s">
        <v>601</v>
      </c>
    </row>
    <row r="1545" spans="1:2">
      <c r="A1545" s="58">
        <v>214682</v>
      </c>
      <c r="B1545" s="57" t="s">
        <v>608</v>
      </c>
    </row>
    <row r="1546" spans="1:2">
      <c r="A1546" s="58">
        <v>243433</v>
      </c>
      <c r="B1546" s="57" t="s">
        <v>601</v>
      </c>
    </row>
    <row r="1547" spans="1:2">
      <c r="A1547" s="58">
        <v>239818</v>
      </c>
      <c r="B1547" s="57" t="s">
        <v>604</v>
      </c>
    </row>
    <row r="1548" spans="1:2">
      <c r="A1548" s="58">
        <v>271733</v>
      </c>
      <c r="B1548" s="57" t="s">
        <v>601</v>
      </c>
    </row>
    <row r="1549" spans="1:2">
      <c r="A1549" s="58">
        <v>238896</v>
      </c>
      <c r="B1549" s="57" t="s">
        <v>604</v>
      </c>
    </row>
    <row r="1550" spans="1:2">
      <c r="A1550" s="58">
        <v>239056</v>
      </c>
      <c r="B1550" s="57" t="s">
        <v>601</v>
      </c>
    </row>
    <row r="1551" spans="1:2">
      <c r="A1551" s="58">
        <v>238244</v>
      </c>
      <c r="B1551" s="57" t="s">
        <v>601</v>
      </c>
    </row>
    <row r="1552" spans="1:2">
      <c r="A1552" s="58">
        <v>216879</v>
      </c>
      <c r="B1552" s="57" t="s">
        <v>604</v>
      </c>
    </row>
    <row r="1553" spans="1:2">
      <c r="A1553" s="58">
        <v>233807</v>
      </c>
      <c r="B1553" s="57" t="s">
        <v>601</v>
      </c>
    </row>
    <row r="1554" spans="1:2">
      <c r="A1554" s="58">
        <v>271727</v>
      </c>
      <c r="B1554" s="57" t="s">
        <v>581</v>
      </c>
    </row>
    <row r="1555" spans="1:2">
      <c r="A1555" s="58">
        <v>270168</v>
      </c>
      <c r="B1555" s="57" t="s">
        <v>604</v>
      </c>
    </row>
    <row r="1556" spans="1:2">
      <c r="A1556" s="58">
        <v>207297</v>
      </c>
      <c r="B1556" s="57" t="s">
        <v>604</v>
      </c>
    </row>
    <row r="1557" spans="1:2">
      <c r="A1557" s="58">
        <v>240480</v>
      </c>
      <c r="B1557" s="57" t="s">
        <v>601</v>
      </c>
    </row>
    <row r="1558" spans="1:2">
      <c r="A1558" s="58">
        <v>271729</v>
      </c>
      <c r="B1558" s="57" t="s">
        <v>608</v>
      </c>
    </row>
    <row r="1559" spans="1:2">
      <c r="A1559" s="58">
        <v>270190</v>
      </c>
      <c r="B1559" s="57" t="s">
        <v>601</v>
      </c>
    </row>
    <row r="1560" spans="1:2">
      <c r="A1560" s="58">
        <v>268513</v>
      </c>
      <c r="B1560" s="57" t="s">
        <v>601</v>
      </c>
    </row>
    <row r="1561" spans="1:2">
      <c r="A1561" s="58">
        <v>183914</v>
      </c>
      <c r="B1561" s="57" t="s">
        <v>601</v>
      </c>
    </row>
    <row r="1562" spans="1:2">
      <c r="A1562" s="58">
        <v>226708</v>
      </c>
      <c r="B1562" s="57" t="s">
        <v>601</v>
      </c>
    </row>
    <row r="1563" spans="1:2">
      <c r="A1563" s="58">
        <v>239774</v>
      </c>
      <c r="B1563" s="57" t="s">
        <v>601</v>
      </c>
    </row>
    <row r="1564" spans="1:2">
      <c r="A1564" s="58">
        <v>233817</v>
      </c>
      <c r="B1564" s="57" t="s">
        <v>608</v>
      </c>
    </row>
    <row r="1565" spans="1:2">
      <c r="A1565" s="58">
        <v>271688</v>
      </c>
      <c r="B1565" s="57" t="s">
        <v>601</v>
      </c>
    </row>
    <row r="1566" spans="1:2">
      <c r="A1566" s="58">
        <v>216254</v>
      </c>
      <c r="B1566" s="57" t="s">
        <v>608</v>
      </c>
    </row>
    <row r="1567" spans="1:2">
      <c r="A1567" s="58">
        <v>210854</v>
      </c>
      <c r="B1567" s="57" t="s">
        <v>602</v>
      </c>
    </row>
    <row r="1568" spans="1:2">
      <c r="A1568" s="58">
        <v>304760</v>
      </c>
      <c r="B1568" s="57" t="s">
        <v>601</v>
      </c>
    </row>
    <row r="1569" spans="1:2">
      <c r="A1569" s="58">
        <v>304830</v>
      </c>
      <c r="B1569" s="57" t="s">
        <v>601</v>
      </c>
    </row>
    <row r="1570" spans="1:2">
      <c r="A1570" s="58">
        <v>275963</v>
      </c>
      <c r="B1570" s="57" t="s">
        <v>608</v>
      </c>
    </row>
    <row r="1571" spans="1:2">
      <c r="A1571" s="58">
        <v>307176</v>
      </c>
      <c r="B1571" s="57" t="s">
        <v>601</v>
      </c>
    </row>
    <row r="1572" spans="1:2">
      <c r="A1572" s="58">
        <v>307126</v>
      </c>
      <c r="B1572" s="57" t="s">
        <v>601</v>
      </c>
    </row>
    <row r="1573" spans="1:2">
      <c r="A1573" s="58">
        <v>306842</v>
      </c>
      <c r="B1573" s="57" t="s">
        <v>601</v>
      </c>
    </row>
    <row r="1574" spans="1:2">
      <c r="A1574" s="58">
        <v>280057</v>
      </c>
      <c r="B1574" s="57" t="s">
        <v>608</v>
      </c>
    </row>
    <row r="1575" spans="1:2">
      <c r="A1575" s="58">
        <v>306831</v>
      </c>
      <c r="B1575" s="57" t="s">
        <v>601</v>
      </c>
    </row>
    <row r="1576" spans="1:2">
      <c r="A1576" s="58">
        <v>306815</v>
      </c>
      <c r="B1576" s="57" t="s">
        <v>601</v>
      </c>
    </row>
    <row r="1577" spans="1:2">
      <c r="A1577" s="58">
        <v>306827</v>
      </c>
      <c r="B1577" s="57" t="s">
        <v>601</v>
      </c>
    </row>
    <row r="1578" spans="1:2">
      <c r="A1578" s="58">
        <v>306845</v>
      </c>
      <c r="B1578" s="57" t="s">
        <v>601</v>
      </c>
    </row>
    <row r="1579" spans="1:2">
      <c r="A1579" s="58">
        <v>306778</v>
      </c>
      <c r="B1579" s="57" t="s">
        <v>601</v>
      </c>
    </row>
    <row r="1580" spans="1:2">
      <c r="A1580" s="58">
        <v>306809</v>
      </c>
      <c r="B1580" s="57" t="s">
        <v>601</v>
      </c>
    </row>
    <row r="1581" spans="1:2">
      <c r="A1581" s="58">
        <v>306850</v>
      </c>
      <c r="B1581" s="57" t="s">
        <v>601</v>
      </c>
    </row>
    <row r="1582" spans="1:2">
      <c r="A1582" s="58">
        <v>306834</v>
      </c>
      <c r="B1582" s="57" t="s">
        <v>601</v>
      </c>
    </row>
    <row r="1583" spans="1:2">
      <c r="A1583" s="58">
        <v>306947</v>
      </c>
      <c r="B1583" s="57" t="s">
        <v>601</v>
      </c>
    </row>
    <row r="1584" spans="1:2">
      <c r="A1584" s="58">
        <v>304192</v>
      </c>
      <c r="B1584" s="57" t="s">
        <v>601</v>
      </c>
    </row>
    <row r="1585" spans="1:2">
      <c r="A1585" s="58">
        <v>306925</v>
      </c>
      <c r="B1585" s="57" t="s">
        <v>601</v>
      </c>
    </row>
    <row r="1586" spans="1:2">
      <c r="A1586" s="58">
        <v>274785</v>
      </c>
      <c r="B1586" s="57" t="s">
        <v>601</v>
      </c>
    </row>
    <row r="1587" spans="1:2">
      <c r="A1587" s="58">
        <v>306927</v>
      </c>
      <c r="B1587" s="57" t="s">
        <v>601</v>
      </c>
    </row>
    <row r="1588" spans="1:2">
      <c r="A1588" s="57" t="s">
        <v>734</v>
      </c>
      <c r="B1588" s="57" t="s">
        <v>601</v>
      </c>
    </row>
    <row r="1589" spans="1:2">
      <c r="A1589" s="57" t="s">
        <v>735</v>
      </c>
      <c r="B1589" s="57" t="s">
        <v>581</v>
      </c>
    </row>
    <row r="1590" spans="1:2">
      <c r="A1590" s="57" t="s">
        <v>736</v>
      </c>
      <c r="B1590" s="57" t="s">
        <v>601</v>
      </c>
    </row>
    <row r="1591" spans="1:2">
      <c r="A1591" s="57" t="s">
        <v>737</v>
      </c>
      <c r="B1591" s="57" t="s">
        <v>601</v>
      </c>
    </row>
    <row r="1592" spans="1:2">
      <c r="A1592" s="58">
        <v>276159</v>
      </c>
      <c r="B1592" s="57" t="s">
        <v>601</v>
      </c>
    </row>
    <row r="1593" spans="1:2">
      <c r="A1593" s="58">
        <v>290446</v>
      </c>
      <c r="B1593" s="57" t="s">
        <v>601</v>
      </c>
    </row>
    <row r="1594" spans="1:2">
      <c r="A1594" s="58">
        <v>9100656204</v>
      </c>
      <c r="B1594" s="57" t="s">
        <v>581</v>
      </c>
    </row>
    <row r="1595" spans="1:2">
      <c r="A1595" s="58">
        <v>269943</v>
      </c>
      <c r="B1595" s="57" t="s">
        <v>601</v>
      </c>
    </row>
    <row r="1596" spans="1:2">
      <c r="A1596" s="58">
        <v>294084</v>
      </c>
      <c r="B1596" s="57" t="s">
        <v>601</v>
      </c>
    </row>
    <row r="1597" spans="1:2">
      <c r="A1597" s="58">
        <v>303852</v>
      </c>
      <c r="B1597" s="57" t="s">
        <v>601</v>
      </c>
    </row>
    <row r="1598" spans="1:2">
      <c r="A1598" s="58">
        <v>304174</v>
      </c>
      <c r="B1598" s="57" t="s">
        <v>601</v>
      </c>
    </row>
    <row r="1599" spans="1:2">
      <c r="A1599" s="58">
        <v>281444</v>
      </c>
      <c r="B1599" s="57" t="s">
        <v>601</v>
      </c>
    </row>
    <row r="1600" spans="1:2">
      <c r="A1600" s="57" t="s">
        <v>738</v>
      </c>
      <c r="B1600" s="57" t="s">
        <v>601</v>
      </c>
    </row>
    <row r="1601" spans="1:2">
      <c r="A1601" s="57" t="s">
        <v>739</v>
      </c>
      <c r="B1601" s="57" t="s">
        <v>601</v>
      </c>
    </row>
    <row r="1602" spans="1:2">
      <c r="A1602" s="58">
        <v>2540</v>
      </c>
      <c r="B1602" s="57" t="s">
        <v>608</v>
      </c>
    </row>
    <row r="1603" spans="1:2">
      <c r="A1603" s="57" t="s">
        <v>740</v>
      </c>
      <c r="B1603" s="57" t="s">
        <v>601</v>
      </c>
    </row>
    <row r="1604" spans="1:2">
      <c r="A1604" s="57" t="s">
        <v>741</v>
      </c>
      <c r="B1604" s="57" t="s">
        <v>601</v>
      </c>
    </row>
    <row r="1605" spans="1:2">
      <c r="A1605" s="57" t="s">
        <v>742</v>
      </c>
      <c r="B1605" s="57" t="s">
        <v>601</v>
      </c>
    </row>
    <row r="1606" spans="1:2">
      <c r="A1606" s="57" t="s">
        <v>743</v>
      </c>
      <c r="B1606" s="57" t="s">
        <v>601</v>
      </c>
    </row>
    <row r="1607" spans="1:2">
      <c r="A1607" s="57" t="s">
        <v>744</v>
      </c>
      <c r="B1607" s="57" t="s">
        <v>601</v>
      </c>
    </row>
    <row r="1608" spans="1:2">
      <c r="A1608" s="57" t="s">
        <v>745</v>
      </c>
      <c r="B1608" s="57" t="s">
        <v>601</v>
      </c>
    </row>
    <row r="1609" spans="1:2">
      <c r="A1609" s="57" t="s">
        <v>746</v>
      </c>
      <c r="B1609" s="57" t="s">
        <v>601</v>
      </c>
    </row>
    <row r="1610" spans="1:2">
      <c r="A1610" s="57" t="s">
        <v>747</v>
      </c>
      <c r="B1610" s="57" t="s">
        <v>601</v>
      </c>
    </row>
    <row r="1611" spans="1:2">
      <c r="A1611" s="58">
        <v>262773</v>
      </c>
      <c r="B1611" s="57" t="s">
        <v>748</v>
      </c>
    </row>
    <row r="1612" spans="1:2">
      <c r="A1612" s="58">
        <v>307366</v>
      </c>
      <c r="B1612" s="57" t="s">
        <v>601</v>
      </c>
    </row>
    <row r="1613" spans="1:2">
      <c r="A1613" s="58">
        <v>233861</v>
      </c>
      <c r="B1613" s="57" t="s">
        <v>601</v>
      </c>
    </row>
    <row r="1614" spans="1:2">
      <c r="A1614" s="58">
        <v>307382</v>
      </c>
      <c r="B1614" s="57" t="s">
        <v>601</v>
      </c>
    </row>
    <row r="1615" spans="1:2">
      <c r="A1615" s="58">
        <v>307384</v>
      </c>
      <c r="B1615" s="57" t="s">
        <v>601</v>
      </c>
    </row>
    <row r="1616" spans="1:2">
      <c r="A1616" s="58">
        <v>307385</v>
      </c>
      <c r="B1616" s="57" t="s">
        <v>601</v>
      </c>
    </row>
    <row r="1617" spans="1:2">
      <c r="A1617" s="58">
        <v>307386</v>
      </c>
      <c r="B1617" s="57" t="s">
        <v>601</v>
      </c>
    </row>
    <row r="1618" spans="1:2">
      <c r="A1618" s="58">
        <v>246869</v>
      </c>
      <c r="B1618" s="57" t="s">
        <v>601</v>
      </c>
    </row>
    <row r="1619" spans="1:2">
      <c r="A1619" s="58">
        <v>245326</v>
      </c>
      <c r="B1619" s="57" t="s">
        <v>604</v>
      </c>
    </row>
    <row r="1620" spans="1:2">
      <c r="A1620" s="58">
        <v>275115</v>
      </c>
      <c r="B1620" s="57" t="s">
        <v>601</v>
      </c>
    </row>
    <row r="1621" spans="1:2">
      <c r="A1621" s="58">
        <v>245553</v>
      </c>
      <c r="B1621" s="57" t="s">
        <v>579</v>
      </c>
    </row>
    <row r="1622" spans="1:2">
      <c r="A1622" s="58">
        <v>272708</v>
      </c>
      <c r="B1622" s="57" t="s">
        <v>601</v>
      </c>
    </row>
    <row r="1623" spans="1:2">
      <c r="A1623" s="58">
        <v>246294</v>
      </c>
      <c r="B1623" s="57" t="s">
        <v>601</v>
      </c>
    </row>
    <row r="1624" spans="1:2">
      <c r="A1624" s="58">
        <v>275114</v>
      </c>
      <c r="B1624" s="57" t="s">
        <v>601</v>
      </c>
    </row>
    <row r="1625" spans="1:2">
      <c r="A1625" s="58">
        <v>246873</v>
      </c>
      <c r="B1625" s="57" t="s">
        <v>604</v>
      </c>
    </row>
    <row r="1626" spans="1:2">
      <c r="A1626" s="58">
        <v>307450</v>
      </c>
      <c r="B1626" s="57" t="s">
        <v>601</v>
      </c>
    </row>
    <row r="1627" spans="1:2">
      <c r="A1627" s="58">
        <v>306337</v>
      </c>
      <c r="B1627" s="57" t="s">
        <v>601</v>
      </c>
    </row>
    <row r="1628" spans="1:2">
      <c r="A1628" s="58">
        <v>307055</v>
      </c>
      <c r="B1628" s="57" t="s">
        <v>581</v>
      </c>
    </row>
    <row r="1629" spans="1:2">
      <c r="A1629" s="58">
        <v>307933</v>
      </c>
      <c r="B1629" s="57" t="s">
        <v>601</v>
      </c>
    </row>
    <row r="1630" spans="1:2">
      <c r="A1630" s="58">
        <v>307928</v>
      </c>
      <c r="B1630" s="57" t="s">
        <v>601</v>
      </c>
    </row>
    <row r="1631" spans="1:2">
      <c r="A1631" s="58">
        <v>308930</v>
      </c>
      <c r="B1631" s="57" t="s">
        <v>601</v>
      </c>
    </row>
    <row r="1632" spans="1:2">
      <c r="A1632" s="58">
        <v>307774</v>
      </c>
      <c r="B1632" s="57" t="s">
        <v>601</v>
      </c>
    </row>
    <row r="1633" spans="1:2">
      <c r="A1633" s="58">
        <v>305573</v>
      </c>
      <c r="B1633" s="57" t="s">
        <v>601</v>
      </c>
    </row>
    <row r="1634" spans="1:2">
      <c r="A1634" s="58">
        <v>307846</v>
      </c>
      <c r="B1634" s="57" t="s">
        <v>601</v>
      </c>
    </row>
    <row r="1635" spans="1:2">
      <c r="A1635" s="58">
        <v>308474</v>
      </c>
      <c r="B1635" s="57" t="s">
        <v>601</v>
      </c>
    </row>
    <row r="1636" spans="1:2">
      <c r="A1636" s="58">
        <v>306696</v>
      </c>
      <c r="B1636" s="57" t="s">
        <v>601</v>
      </c>
    </row>
    <row r="1637" spans="1:2">
      <c r="A1637" s="58">
        <v>306700</v>
      </c>
      <c r="B1637" s="57" t="s">
        <v>601</v>
      </c>
    </row>
    <row r="1638" spans="1:2">
      <c r="A1638" s="58">
        <v>307032</v>
      </c>
      <c r="B1638" s="57" t="s">
        <v>601</v>
      </c>
    </row>
    <row r="1639" spans="1:2">
      <c r="A1639" s="58">
        <v>307904</v>
      </c>
      <c r="B1639" s="57" t="s">
        <v>601</v>
      </c>
    </row>
    <row r="1640" spans="1:2">
      <c r="A1640" s="58">
        <v>307776</v>
      </c>
      <c r="B1640" s="57" t="s">
        <v>601</v>
      </c>
    </row>
    <row r="1641" spans="1:2">
      <c r="A1641" s="58">
        <v>307771</v>
      </c>
      <c r="B1641" s="57" t="s">
        <v>613</v>
      </c>
    </row>
    <row r="1642" spans="1:2">
      <c r="A1642" s="58">
        <v>308475</v>
      </c>
      <c r="B1642" s="57" t="s">
        <v>601</v>
      </c>
    </row>
    <row r="1643" spans="1:2">
      <c r="A1643" s="58">
        <v>305579</v>
      </c>
      <c r="B1643" s="57" t="s">
        <v>601</v>
      </c>
    </row>
    <row r="1644" spans="1:2">
      <c r="A1644" s="58">
        <v>305577</v>
      </c>
      <c r="B1644" s="57" t="s">
        <v>601</v>
      </c>
    </row>
    <row r="1645" spans="1:2">
      <c r="A1645" s="58">
        <v>308850</v>
      </c>
      <c r="B1645" s="57" t="s">
        <v>601</v>
      </c>
    </row>
    <row r="1646" spans="1:2">
      <c r="A1646" s="58">
        <v>308807</v>
      </c>
      <c r="B1646" s="57" t="s">
        <v>601</v>
      </c>
    </row>
    <row r="1647" spans="1:2">
      <c r="A1647" s="58">
        <v>307847</v>
      </c>
      <c r="B1647" s="57" t="s">
        <v>601</v>
      </c>
    </row>
    <row r="1648" spans="1:2">
      <c r="A1648" s="58">
        <v>308599</v>
      </c>
      <c r="B1648" s="57" t="s">
        <v>601</v>
      </c>
    </row>
    <row r="1649" spans="1:2">
      <c r="A1649" s="58">
        <v>308591</v>
      </c>
      <c r="B1649" s="57" t="s">
        <v>601</v>
      </c>
    </row>
    <row r="1650" spans="1:2">
      <c r="A1650" s="58">
        <v>308364</v>
      </c>
      <c r="B1650" s="57" t="s">
        <v>601</v>
      </c>
    </row>
    <row r="1651" spans="1:2">
      <c r="A1651" s="58">
        <v>308366</v>
      </c>
      <c r="B1651" s="57" t="s">
        <v>601</v>
      </c>
    </row>
    <row r="1652" spans="1:2">
      <c r="A1652" s="58">
        <v>306316</v>
      </c>
      <c r="B1652" s="57" t="s">
        <v>601</v>
      </c>
    </row>
    <row r="1653" spans="1:2">
      <c r="A1653" s="58">
        <v>307775</v>
      </c>
      <c r="B1653" s="57" t="s">
        <v>601</v>
      </c>
    </row>
    <row r="1654" spans="1:2">
      <c r="A1654" s="58">
        <v>308589</v>
      </c>
      <c r="B1654" s="57" t="s">
        <v>601</v>
      </c>
    </row>
    <row r="1655" spans="1:2">
      <c r="A1655" s="58">
        <v>307342</v>
      </c>
      <c r="B1655" s="57" t="s">
        <v>601</v>
      </c>
    </row>
    <row r="1656" spans="1:2">
      <c r="A1656" s="58">
        <v>307498</v>
      </c>
      <c r="B1656" s="57" t="s">
        <v>601</v>
      </c>
    </row>
    <row r="1657" spans="1:2">
      <c r="A1657" s="58">
        <v>307838</v>
      </c>
      <c r="B1657" s="57" t="s">
        <v>601</v>
      </c>
    </row>
    <row r="1658" spans="1:2">
      <c r="A1658" s="58">
        <v>308801</v>
      </c>
      <c r="B1658" s="57" t="s">
        <v>601</v>
      </c>
    </row>
    <row r="1659" spans="1:2">
      <c r="A1659" s="58">
        <v>308869</v>
      </c>
      <c r="B1659" s="57" t="s">
        <v>601</v>
      </c>
    </row>
    <row r="1660" spans="1:2">
      <c r="A1660" s="58">
        <v>306703</v>
      </c>
      <c r="B1660" s="57" t="s">
        <v>601</v>
      </c>
    </row>
    <row r="1661" spans="1:2">
      <c r="A1661" s="58">
        <v>308108</v>
      </c>
      <c r="B1661" s="57" t="s">
        <v>601</v>
      </c>
    </row>
    <row r="1662" spans="1:2">
      <c r="A1662" s="58">
        <v>307930</v>
      </c>
      <c r="B1662" s="57" t="s">
        <v>601</v>
      </c>
    </row>
    <row r="1663" spans="1:2">
      <c r="A1663" s="58">
        <v>306098</v>
      </c>
      <c r="B1663" s="57" t="s">
        <v>601</v>
      </c>
    </row>
    <row r="1664" spans="1:2">
      <c r="A1664" s="58">
        <v>308829</v>
      </c>
      <c r="B1664" s="57" t="s">
        <v>601</v>
      </c>
    </row>
    <row r="1665" spans="1:2">
      <c r="A1665" s="58">
        <v>306706</v>
      </c>
      <c r="B1665" s="57" t="s">
        <v>601</v>
      </c>
    </row>
    <row r="1666" spans="1:2">
      <c r="A1666" s="58">
        <v>305360</v>
      </c>
      <c r="B1666" s="57" t="s">
        <v>579</v>
      </c>
    </row>
    <row r="1667" spans="1:2">
      <c r="A1667" s="58">
        <v>307514</v>
      </c>
      <c r="B1667" s="57" t="s">
        <v>601</v>
      </c>
    </row>
    <row r="1668" spans="1:2">
      <c r="A1668" s="58">
        <v>308009</v>
      </c>
      <c r="B1668" s="57" t="s">
        <v>581</v>
      </c>
    </row>
    <row r="1669" spans="1:2">
      <c r="A1669" s="58">
        <v>307448</v>
      </c>
      <c r="B1669" s="57" t="s">
        <v>601</v>
      </c>
    </row>
    <row r="1670" spans="1:2">
      <c r="A1670" s="58">
        <v>306537</v>
      </c>
      <c r="B1670" s="57" t="s">
        <v>601</v>
      </c>
    </row>
    <row r="1671" spans="1:2">
      <c r="A1671" s="58">
        <v>307505</v>
      </c>
      <c r="B1671" s="57" t="s">
        <v>604</v>
      </c>
    </row>
    <row r="1672" spans="1:2">
      <c r="A1672" s="58">
        <v>308600</v>
      </c>
      <c r="B1672" s="57" t="s">
        <v>601</v>
      </c>
    </row>
    <row r="1673" spans="1:2">
      <c r="A1673" s="58">
        <v>307936</v>
      </c>
      <c r="B1673" s="57" t="s">
        <v>601</v>
      </c>
    </row>
    <row r="1674" spans="1:2">
      <c r="A1674" s="58">
        <v>308871</v>
      </c>
      <c r="B1674" s="57" t="s">
        <v>581</v>
      </c>
    </row>
    <row r="1675" spans="1:2">
      <c r="A1675" s="58">
        <v>307324</v>
      </c>
      <c r="B1675" s="57" t="s">
        <v>601</v>
      </c>
    </row>
    <row r="1676" spans="1:2">
      <c r="A1676" s="58">
        <v>307323</v>
      </c>
      <c r="B1676" s="57" t="s">
        <v>601</v>
      </c>
    </row>
    <row r="1677" spans="1:2">
      <c r="A1677" s="58">
        <v>307028</v>
      </c>
      <c r="B1677" s="57" t="s">
        <v>601</v>
      </c>
    </row>
    <row r="1678" spans="1:2">
      <c r="A1678" s="58">
        <v>307335</v>
      </c>
      <c r="B1678" s="57" t="s">
        <v>601</v>
      </c>
    </row>
    <row r="1679" spans="1:2">
      <c r="A1679" s="58">
        <v>307543</v>
      </c>
      <c r="B1679" s="57" t="s">
        <v>601</v>
      </c>
    </row>
    <row r="1680" spans="1:2">
      <c r="A1680" s="58">
        <v>306528</v>
      </c>
      <c r="B1680" s="57" t="s">
        <v>601</v>
      </c>
    </row>
    <row r="1681" spans="1:2">
      <c r="A1681" s="58">
        <v>307526</v>
      </c>
      <c r="B1681" s="57" t="s">
        <v>601</v>
      </c>
    </row>
    <row r="1682" spans="1:2">
      <c r="A1682" s="58">
        <v>307339</v>
      </c>
      <c r="B1682" s="57" t="s">
        <v>601</v>
      </c>
    </row>
    <row r="1683" spans="1:2">
      <c r="A1683" s="58">
        <v>307343</v>
      </c>
      <c r="B1683" s="57" t="s">
        <v>601</v>
      </c>
    </row>
    <row r="1684" spans="1:2">
      <c r="A1684" s="58">
        <v>308835</v>
      </c>
      <c r="B1684" s="57" t="s">
        <v>601</v>
      </c>
    </row>
    <row r="1685" spans="1:2">
      <c r="A1685" s="58">
        <v>308356</v>
      </c>
      <c r="B1685" s="57" t="s">
        <v>601</v>
      </c>
    </row>
    <row r="1686" spans="1:2">
      <c r="A1686" s="58">
        <v>307327</v>
      </c>
      <c r="B1686" s="57" t="s">
        <v>601</v>
      </c>
    </row>
    <row r="1687" spans="1:2">
      <c r="A1687" s="58">
        <v>308369</v>
      </c>
      <c r="B1687" s="57" t="s">
        <v>601</v>
      </c>
    </row>
    <row r="1688" spans="1:2">
      <c r="A1688" s="58">
        <v>306120</v>
      </c>
      <c r="B1688" s="57" t="s">
        <v>601</v>
      </c>
    </row>
    <row r="1689" spans="1:2">
      <c r="A1689" s="58">
        <v>307129</v>
      </c>
      <c r="B1689" s="57" t="s">
        <v>601</v>
      </c>
    </row>
    <row r="1690" spans="1:2">
      <c r="A1690" s="58">
        <v>307133</v>
      </c>
      <c r="B1690" s="57" t="s">
        <v>604</v>
      </c>
    </row>
    <row r="1691" spans="1:2">
      <c r="A1691" s="58">
        <v>306311</v>
      </c>
      <c r="B1691" s="57" t="s">
        <v>601</v>
      </c>
    </row>
    <row r="1692" spans="1:2">
      <c r="A1692" s="58">
        <v>306741</v>
      </c>
      <c r="B1692" s="57" t="s">
        <v>601</v>
      </c>
    </row>
    <row r="1693" spans="1:2">
      <c r="A1693" s="58">
        <v>307134</v>
      </c>
      <c r="B1693" s="57" t="s">
        <v>601</v>
      </c>
    </row>
    <row r="1694" spans="1:2">
      <c r="A1694" s="58">
        <v>307333</v>
      </c>
      <c r="B1694" s="57" t="s">
        <v>601</v>
      </c>
    </row>
    <row r="1695" spans="1:2">
      <c r="A1695" s="58">
        <v>306312</v>
      </c>
      <c r="B1695" s="57" t="s">
        <v>581</v>
      </c>
    </row>
    <row r="1696" spans="1:2">
      <c r="A1696" s="58">
        <v>307528</v>
      </c>
      <c r="B1696" s="57" t="s">
        <v>601</v>
      </c>
    </row>
    <row r="1697" spans="1:2">
      <c r="A1697" s="58">
        <v>307843</v>
      </c>
      <c r="B1697" s="57" t="s">
        <v>601</v>
      </c>
    </row>
    <row r="1698" spans="1:2">
      <c r="A1698" s="58">
        <v>308595</v>
      </c>
      <c r="B1698" s="57" t="s">
        <v>601</v>
      </c>
    </row>
    <row r="1699" spans="1:2">
      <c r="A1699" s="58">
        <v>307344</v>
      </c>
      <c r="B1699" s="57" t="s">
        <v>613</v>
      </c>
    </row>
    <row r="1700" spans="1:2">
      <c r="A1700" s="58">
        <v>307446</v>
      </c>
      <c r="B1700" s="57" t="s">
        <v>601</v>
      </c>
    </row>
    <row r="1701" spans="1:2">
      <c r="A1701" s="58">
        <v>307141</v>
      </c>
      <c r="B1701" s="57" t="s">
        <v>601</v>
      </c>
    </row>
    <row r="1702" spans="1:2">
      <c r="A1702" s="58">
        <v>307984</v>
      </c>
      <c r="B1702" s="57" t="s">
        <v>601</v>
      </c>
    </row>
    <row r="1703" spans="1:2">
      <c r="A1703" s="58">
        <v>307929</v>
      </c>
      <c r="B1703" s="57" t="s">
        <v>601</v>
      </c>
    </row>
    <row r="1704" spans="1:2">
      <c r="A1704" s="58">
        <v>308471</v>
      </c>
      <c r="B1704" s="57" t="s">
        <v>601</v>
      </c>
    </row>
    <row r="1705" spans="1:2">
      <c r="A1705" s="58">
        <v>305635</v>
      </c>
      <c r="B1705" s="57" t="s">
        <v>581</v>
      </c>
    </row>
    <row r="1706" spans="1:2">
      <c r="A1706" s="58">
        <v>307128</v>
      </c>
      <c r="B1706" s="57" t="s">
        <v>601</v>
      </c>
    </row>
    <row r="1707" spans="1:2">
      <c r="A1707" s="58">
        <v>307978</v>
      </c>
      <c r="B1707" s="57" t="s">
        <v>601</v>
      </c>
    </row>
    <row r="1708" spans="1:2">
      <c r="A1708" s="58">
        <v>307138</v>
      </c>
      <c r="B1708" s="57" t="s">
        <v>601</v>
      </c>
    </row>
    <row r="1709" spans="1:2">
      <c r="A1709" s="58">
        <v>308012</v>
      </c>
      <c r="B1709" s="57" t="s">
        <v>613</v>
      </c>
    </row>
    <row r="1710" spans="1:2">
      <c r="A1710" s="58">
        <v>307749</v>
      </c>
      <c r="B1710" s="57" t="s">
        <v>601</v>
      </c>
    </row>
    <row r="1711" spans="1:2">
      <c r="A1711" s="58">
        <v>307931</v>
      </c>
      <c r="B1711" s="57" t="s">
        <v>601</v>
      </c>
    </row>
    <row r="1712" spans="1:2">
      <c r="A1712" s="58">
        <v>307927</v>
      </c>
      <c r="B1712" s="57" t="s">
        <v>601</v>
      </c>
    </row>
    <row r="1713" spans="1:2">
      <c r="A1713" s="58">
        <v>307337</v>
      </c>
      <c r="B1713" s="57" t="s">
        <v>601</v>
      </c>
    </row>
    <row r="1714" spans="1:2">
      <c r="A1714" s="58">
        <v>307848</v>
      </c>
      <c r="B1714" s="57" t="s">
        <v>601</v>
      </c>
    </row>
    <row r="1715" spans="1:2">
      <c r="A1715" s="58">
        <v>307508</v>
      </c>
      <c r="B1715" s="57" t="s">
        <v>601</v>
      </c>
    </row>
    <row r="1716" spans="1:2">
      <c r="A1716" s="58">
        <v>307346</v>
      </c>
      <c r="B1716" s="57" t="s">
        <v>601</v>
      </c>
    </row>
    <row r="1717" spans="1:2">
      <c r="A1717" s="58">
        <v>307338</v>
      </c>
      <c r="B1717" s="57" t="s">
        <v>601</v>
      </c>
    </row>
    <row r="1718" spans="1:2">
      <c r="A1718" s="58">
        <v>307345</v>
      </c>
      <c r="B1718" s="57" t="s">
        <v>601</v>
      </c>
    </row>
    <row r="1719" spans="1:2">
      <c r="A1719" s="58">
        <v>307511</v>
      </c>
      <c r="B1719" s="57" t="s">
        <v>601</v>
      </c>
    </row>
    <row r="1720" spans="1:2">
      <c r="A1720" s="58">
        <v>306539</v>
      </c>
      <c r="B1720" s="57" t="s">
        <v>601</v>
      </c>
    </row>
    <row r="1721" spans="1:2">
      <c r="A1721" s="58">
        <v>306105</v>
      </c>
      <c r="B1721" s="57" t="s">
        <v>601</v>
      </c>
    </row>
    <row r="1722" spans="1:2">
      <c r="A1722" s="58">
        <v>306533</v>
      </c>
      <c r="B1722" s="57" t="s">
        <v>601</v>
      </c>
    </row>
    <row r="1723" spans="1:2">
      <c r="A1723" s="58">
        <v>308813</v>
      </c>
      <c r="B1723" s="57" t="s">
        <v>601</v>
      </c>
    </row>
    <row r="1724" spans="1:2">
      <c r="A1724" s="58">
        <v>308481</v>
      </c>
      <c r="B1724" s="57" t="s">
        <v>601</v>
      </c>
    </row>
    <row r="1725" spans="1:2">
      <c r="A1725" s="58">
        <v>307496</v>
      </c>
      <c r="B1725" s="57" t="s">
        <v>601</v>
      </c>
    </row>
    <row r="1726" spans="1:2">
      <c r="A1726" s="58">
        <v>308809</v>
      </c>
      <c r="B1726" s="57" t="s">
        <v>601</v>
      </c>
    </row>
    <row r="1727" spans="1:2">
      <c r="A1727" s="58">
        <v>305574</v>
      </c>
      <c r="B1727" s="57" t="s">
        <v>601</v>
      </c>
    </row>
    <row r="1728" spans="1:2">
      <c r="A1728" s="58">
        <v>306977</v>
      </c>
      <c r="B1728" s="57" t="s">
        <v>601</v>
      </c>
    </row>
    <row r="1729" spans="1:2">
      <c r="A1729" s="58">
        <v>307145</v>
      </c>
      <c r="B1729" s="57" t="s">
        <v>601</v>
      </c>
    </row>
    <row r="1730" spans="1:2">
      <c r="A1730" s="58">
        <v>307533</v>
      </c>
      <c r="B1730" s="57" t="s">
        <v>601</v>
      </c>
    </row>
    <row r="1731" spans="1:2">
      <c r="A1731" s="58">
        <v>308851</v>
      </c>
      <c r="B1731" s="57" t="s">
        <v>601</v>
      </c>
    </row>
    <row r="1732" spans="1:2">
      <c r="A1732" s="58">
        <v>308598</v>
      </c>
      <c r="B1732" s="57" t="s">
        <v>602</v>
      </c>
    </row>
    <row r="1733" spans="1:2">
      <c r="A1733" s="58">
        <v>305894</v>
      </c>
      <c r="B1733" s="57" t="s">
        <v>613</v>
      </c>
    </row>
    <row r="1734" spans="1:2">
      <c r="A1734" s="58">
        <v>308473</v>
      </c>
      <c r="B1734" s="57" t="s">
        <v>601</v>
      </c>
    </row>
    <row r="1735" spans="1:2">
      <c r="A1735" s="58">
        <v>308477</v>
      </c>
      <c r="B1735" s="57" t="s">
        <v>601</v>
      </c>
    </row>
    <row r="1736" spans="1:2">
      <c r="A1736" s="58">
        <v>308120</v>
      </c>
      <c r="B1736" s="57" t="s">
        <v>601</v>
      </c>
    </row>
    <row r="1737" spans="1:2">
      <c r="A1737" s="58">
        <v>307532</v>
      </c>
      <c r="B1737" s="57" t="s">
        <v>601</v>
      </c>
    </row>
    <row r="1738" spans="1:2">
      <c r="A1738" s="58">
        <v>306531</v>
      </c>
      <c r="B1738" s="57" t="s">
        <v>601</v>
      </c>
    </row>
    <row r="1739" spans="1:2">
      <c r="A1739" s="58">
        <v>307512</v>
      </c>
      <c r="B1739" s="57" t="s">
        <v>601</v>
      </c>
    </row>
    <row r="1740" spans="1:2">
      <c r="A1740" s="58">
        <v>307845</v>
      </c>
      <c r="B1740" s="57" t="s">
        <v>601</v>
      </c>
    </row>
    <row r="1741" spans="1:2">
      <c r="A1741" s="58">
        <v>307510</v>
      </c>
      <c r="B1741" s="57" t="s">
        <v>601</v>
      </c>
    </row>
    <row r="1742" spans="1:2">
      <c r="A1742" s="58">
        <v>308008</v>
      </c>
      <c r="B1742" s="57" t="s">
        <v>601</v>
      </c>
    </row>
    <row r="1743" spans="1:2">
      <c r="A1743" s="58">
        <v>307773</v>
      </c>
      <c r="B1743" s="57" t="s">
        <v>601</v>
      </c>
    </row>
    <row r="1744" spans="1:2">
      <c r="A1744" s="58">
        <v>307332</v>
      </c>
      <c r="B1744" s="57" t="s">
        <v>601</v>
      </c>
    </row>
    <row r="1745" spans="1:2">
      <c r="A1745" s="58">
        <v>307502</v>
      </c>
      <c r="B1745" s="57" t="s">
        <v>601</v>
      </c>
    </row>
    <row r="1746" spans="1:2">
      <c r="A1746" s="58">
        <v>308852</v>
      </c>
      <c r="B1746" s="57" t="s">
        <v>601</v>
      </c>
    </row>
    <row r="1747" spans="1:2">
      <c r="A1747" s="58">
        <v>306860</v>
      </c>
      <c r="B1747" s="57" t="s">
        <v>601</v>
      </c>
    </row>
    <row r="1748" spans="1:2">
      <c r="A1748" s="58">
        <v>298286</v>
      </c>
      <c r="B1748" s="57" t="s">
        <v>579</v>
      </c>
    </row>
    <row r="1749" spans="1:2">
      <c r="A1749" s="58">
        <v>301929</v>
      </c>
      <c r="B1749" s="57" t="s">
        <v>601</v>
      </c>
    </row>
    <row r="1750" spans="1:2">
      <c r="A1750" s="58">
        <v>309490</v>
      </c>
      <c r="B1750" s="57" t="s">
        <v>601</v>
      </c>
    </row>
    <row r="1751" spans="1:2">
      <c r="A1751" s="58">
        <v>295301</v>
      </c>
      <c r="B1751" s="57" t="s">
        <v>601</v>
      </c>
    </row>
    <row r="1752" spans="1:2">
      <c r="A1752" s="58">
        <v>295283</v>
      </c>
      <c r="B1752" s="57" t="s">
        <v>601</v>
      </c>
    </row>
    <row r="1753" spans="1:2">
      <c r="A1753" s="58">
        <v>295285</v>
      </c>
      <c r="B1753" s="57" t="s">
        <v>601</v>
      </c>
    </row>
    <row r="1754" spans="1:2">
      <c r="A1754" s="58">
        <v>307917</v>
      </c>
      <c r="B1754" s="57" t="s">
        <v>601</v>
      </c>
    </row>
    <row r="1755" spans="1:2">
      <c r="A1755" s="58">
        <v>307301</v>
      </c>
      <c r="B1755" s="57" t="s">
        <v>613</v>
      </c>
    </row>
    <row r="1756" spans="1:2">
      <c r="A1756" s="58">
        <v>307104</v>
      </c>
      <c r="B1756" s="57" t="s">
        <v>601</v>
      </c>
    </row>
    <row r="1757" spans="1:2">
      <c r="A1757" s="58">
        <v>306557</v>
      </c>
      <c r="B1757" s="57" t="s">
        <v>601</v>
      </c>
    </row>
    <row r="1758" spans="1:2">
      <c r="A1758" s="58">
        <v>308175</v>
      </c>
      <c r="B1758" s="57" t="s">
        <v>601</v>
      </c>
    </row>
    <row r="1759" spans="1:2">
      <c r="A1759" s="58">
        <v>306919</v>
      </c>
      <c r="B1759" s="57" t="s">
        <v>601</v>
      </c>
    </row>
    <row r="1760" spans="1:2">
      <c r="A1760" s="58">
        <v>307192</v>
      </c>
      <c r="B1760" s="57" t="s">
        <v>601</v>
      </c>
    </row>
    <row r="1761" spans="1:2">
      <c r="A1761" s="58">
        <v>306213</v>
      </c>
      <c r="B1761" s="57" t="s">
        <v>601</v>
      </c>
    </row>
    <row r="1762" spans="1:2">
      <c r="A1762" s="58">
        <v>306909</v>
      </c>
      <c r="B1762" s="57" t="s">
        <v>601</v>
      </c>
    </row>
    <row r="1763" spans="1:2">
      <c r="A1763" s="58">
        <v>306220</v>
      </c>
      <c r="B1763" s="57" t="s">
        <v>601</v>
      </c>
    </row>
    <row r="1764" spans="1:2">
      <c r="A1764" s="58">
        <v>306930</v>
      </c>
      <c r="B1764" s="57" t="s">
        <v>601</v>
      </c>
    </row>
    <row r="1765" spans="1:2">
      <c r="A1765" s="58">
        <v>308268</v>
      </c>
      <c r="B1765" s="57" t="s">
        <v>601</v>
      </c>
    </row>
    <row r="1766" spans="1:2">
      <c r="A1766" s="58">
        <v>307360</v>
      </c>
      <c r="B1766" s="57" t="s">
        <v>601</v>
      </c>
    </row>
    <row r="1767" spans="1:2">
      <c r="A1767" s="58">
        <v>307515</v>
      </c>
      <c r="B1767" s="57" t="s">
        <v>601</v>
      </c>
    </row>
    <row r="1768" spans="1:2">
      <c r="A1768" s="58">
        <v>308248</v>
      </c>
      <c r="B1768" s="57" t="s">
        <v>601</v>
      </c>
    </row>
    <row r="1769" spans="1:2">
      <c r="A1769" s="58">
        <v>308485</v>
      </c>
      <c r="B1769" s="57" t="s">
        <v>601</v>
      </c>
    </row>
    <row r="1770" spans="1:2">
      <c r="A1770" s="58">
        <v>305174</v>
      </c>
      <c r="B1770" s="57" t="s">
        <v>601</v>
      </c>
    </row>
    <row r="1771" spans="1:2">
      <c r="A1771" s="58">
        <v>308315</v>
      </c>
      <c r="B1771" s="57" t="s">
        <v>601</v>
      </c>
    </row>
    <row r="1772" spans="1:2">
      <c r="A1772" s="58">
        <v>308941</v>
      </c>
      <c r="B1772" s="57" t="s">
        <v>601</v>
      </c>
    </row>
    <row r="1773" spans="1:2">
      <c r="A1773" s="58">
        <v>307610</v>
      </c>
      <c r="B1773" s="57" t="s">
        <v>601</v>
      </c>
    </row>
    <row r="1774" spans="1:2">
      <c r="A1774" s="58">
        <v>307575</v>
      </c>
      <c r="B1774" s="57" t="s">
        <v>601</v>
      </c>
    </row>
    <row r="1775" spans="1:2">
      <c r="A1775" s="58">
        <v>308621</v>
      </c>
      <c r="B1775" s="57" t="s">
        <v>601</v>
      </c>
    </row>
    <row r="1776" spans="1:2">
      <c r="A1776" s="58">
        <v>304737</v>
      </c>
      <c r="B1776" s="57" t="s">
        <v>601</v>
      </c>
    </row>
    <row r="1777" spans="1:2">
      <c r="A1777" s="58">
        <v>307308</v>
      </c>
      <c r="B1777" s="57" t="s">
        <v>601</v>
      </c>
    </row>
    <row r="1778" spans="1:2">
      <c r="A1778" s="58">
        <v>305903</v>
      </c>
      <c r="B1778" s="57" t="s">
        <v>601</v>
      </c>
    </row>
    <row r="1779" spans="1:2">
      <c r="A1779" s="58">
        <v>306821</v>
      </c>
      <c r="B1779" s="57" t="s">
        <v>601</v>
      </c>
    </row>
    <row r="1780" spans="1:2">
      <c r="A1780" s="58">
        <v>308980</v>
      </c>
      <c r="B1780" s="57" t="s">
        <v>601</v>
      </c>
    </row>
    <row r="1781" spans="1:2">
      <c r="A1781" s="58">
        <v>307372</v>
      </c>
      <c r="B1781" s="57" t="s">
        <v>601</v>
      </c>
    </row>
    <row r="1782" spans="1:2">
      <c r="A1782" s="58">
        <v>307085</v>
      </c>
      <c r="B1782" s="57" t="s">
        <v>601</v>
      </c>
    </row>
    <row r="1783" spans="1:2">
      <c r="A1783" s="58">
        <v>308349</v>
      </c>
      <c r="B1783" s="57" t="s">
        <v>601</v>
      </c>
    </row>
    <row r="1784" spans="1:2">
      <c r="A1784" s="58">
        <v>306841</v>
      </c>
      <c r="B1784" s="57" t="s">
        <v>613</v>
      </c>
    </row>
    <row r="1785" spans="1:2">
      <c r="A1785" s="58">
        <v>306952</v>
      </c>
      <c r="B1785" s="57" t="s">
        <v>601</v>
      </c>
    </row>
    <row r="1786" spans="1:2">
      <c r="A1786" s="58">
        <v>308978</v>
      </c>
      <c r="B1786" s="57" t="s">
        <v>601</v>
      </c>
    </row>
    <row r="1787" spans="1:2">
      <c r="A1787" s="58">
        <v>305585</v>
      </c>
      <c r="B1787" s="57" t="s">
        <v>601</v>
      </c>
    </row>
    <row r="1788" spans="1:2">
      <c r="A1788" s="58">
        <v>305285</v>
      </c>
      <c r="B1788" s="57" t="s">
        <v>601</v>
      </c>
    </row>
    <row r="1789" spans="1:2">
      <c r="A1789" s="58">
        <v>308236</v>
      </c>
      <c r="B1789" s="57" t="s">
        <v>601</v>
      </c>
    </row>
    <row r="1790" spans="1:2">
      <c r="A1790" s="58">
        <v>304740</v>
      </c>
      <c r="B1790" s="57" t="s">
        <v>601</v>
      </c>
    </row>
    <row r="1791" spans="1:2">
      <c r="A1791" s="58">
        <v>306949</v>
      </c>
      <c r="B1791" s="57" t="s">
        <v>601</v>
      </c>
    </row>
    <row r="1792" spans="1:2">
      <c r="A1792" s="58">
        <v>306843</v>
      </c>
      <c r="B1792" s="57" t="s">
        <v>601</v>
      </c>
    </row>
    <row r="1793" spans="1:2">
      <c r="A1793" s="58">
        <v>306690</v>
      </c>
      <c r="B1793" s="57" t="s">
        <v>601</v>
      </c>
    </row>
    <row r="1794" spans="1:2">
      <c r="A1794" s="58">
        <v>307351</v>
      </c>
      <c r="B1794" s="57" t="s">
        <v>601</v>
      </c>
    </row>
    <row r="1795" spans="1:2">
      <c r="A1795" s="58">
        <v>308711</v>
      </c>
      <c r="B1795" s="57" t="s">
        <v>601</v>
      </c>
    </row>
    <row r="1796" spans="1:2">
      <c r="A1796" s="58">
        <v>307375</v>
      </c>
      <c r="B1796" s="57" t="s">
        <v>601</v>
      </c>
    </row>
    <row r="1797" spans="1:2">
      <c r="A1797" s="58">
        <v>306923</v>
      </c>
      <c r="B1797" s="57" t="s">
        <v>613</v>
      </c>
    </row>
    <row r="1798" spans="1:2">
      <c r="A1798" s="58">
        <v>305750</v>
      </c>
      <c r="B1798" s="57" t="s">
        <v>601</v>
      </c>
    </row>
    <row r="1799" spans="1:2">
      <c r="A1799" s="58">
        <v>305287</v>
      </c>
      <c r="B1799" s="57" t="s">
        <v>601</v>
      </c>
    </row>
    <row r="1800" spans="1:2">
      <c r="A1800" s="58">
        <v>308241</v>
      </c>
      <c r="B1800" s="57" t="s">
        <v>601</v>
      </c>
    </row>
    <row r="1801" spans="1:2">
      <c r="A1801" s="58">
        <v>308951</v>
      </c>
      <c r="B1801" s="57" t="s">
        <v>601</v>
      </c>
    </row>
    <row r="1802" spans="1:2">
      <c r="A1802" s="58">
        <v>305589</v>
      </c>
      <c r="B1802" s="57" t="s">
        <v>601</v>
      </c>
    </row>
    <row r="1803" spans="1:2">
      <c r="A1803" s="58">
        <v>308214</v>
      </c>
      <c r="B1803" s="57" t="s">
        <v>601</v>
      </c>
    </row>
    <row r="1804" spans="1:2">
      <c r="A1804" s="58">
        <v>305587</v>
      </c>
      <c r="B1804" s="57" t="s">
        <v>601</v>
      </c>
    </row>
    <row r="1805" spans="1:2">
      <c r="A1805" s="58">
        <v>308231</v>
      </c>
      <c r="B1805" s="57" t="s">
        <v>604</v>
      </c>
    </row>
    <row r="1806" spans="1:2">
      <c r="A1806" s="58">
        <v>305279</v>
      </c>
      <c r="B1806" s="57" t="s">
        <v>601</v>
      </c>
    </row>
    <row r="1807" spans="1:2">
      <c r="A1807" s="58">
        <v>307127</v>
      </c>
      <c r="B1807" s="57" t="s">
        <v>601</v>
      </c>
    </row>
    <row r="1808" spans="1:2">
      <c r="A1808" s="58">
        <v>305748</v>
      </c>
      <c r="B1808" s="57" t="s">
        <v>613</v>
      </c>
    </row>
    <row r="1809" spans="1:2">
      <c r="A1809" s="58">
        <v>306955</v>
      </c>
      <c r="B1809" s="57" t="s">
        <v>601</v>
      </c>
    </row>
    <row r="1810" spans="1:2">
      <c r="A1810" s="58">
        <v>305595</v>
      </c>
      <c r="B1810" s="57" t="s">
        <v>601</v>
      </c>
    </row>
    <row r="1811" spans="1:2">
      <c r="A1811" s="58">
        <v>308625</v>
      </c>
      <c r="B1811" s="57" t="s">
        <v>601</v>
      </c>
    </row>
    <row r="1812" spans="1:2">
      <c r="A1812" s="58">
        <v>305948</v>
      </c>
      <c r="B1812" s="57" t="s">
        <v>601</v>
      </c>
    </row>
    <row r="1813" spans="1:2">
      <c r="A1813" s="58">
        <v>308963</v>
      </c>
      <c r="B1813" s="57" t="s">
        <v>601</v>
      </c>
    </row>
    <row r="1814" spans="1:2">
      <c r="A1814" s="58">
        <v>308254</v>
      </c>
      <c r="B1814" s="57" t="s">
        <v>601</v>
      </c>
    </row>
    <row r="1815" spans="1:2">
      <c r="A1815" s="58">
        <v>306560</v>
      </c>
      <c r="B1815" s="57" t="s">
        <v>601</v>
      </c>
    </row>
    <row r="1816" spans="1:2">
      <c r="A1816" s="58">
        <v>308122</v>
      </c>
      <c r="B1816" s="57" t="s">
        <v>601</v>
      </c>
    </row>
    <row r="1817" spans="1:2">
      <c r="A1817" s="58">
        <v>307564</v>
      </c>
      <c r="B1817" s="57" t="s">
        <v>601</v>
      </c>
    </row>
    <row r="1818" spans="1:2">
      <c r="A1818" s="58">
        <v>308713</v>
      </c>
      <c r="B1818" s="57" t="s">
        <v>601</v>
      </c>
    </row>
    <row r="1819" spans="1:2">
      <c r="A1819" s="58">
        <v>308204</v>
      </c>
      <c r="B1819" s="57" t="s">
        <v>601</v>
      </c>
    </row>
    <row r="1820" spans="1:2">
      <c r="A1820" s="58">
        <v>306530</v>
      </c>
      <c r="B1820" s="57" t="s">
        <v>601</v>
      </c>
    </row>
    <row r="1821" spans="1:2">
      <c r="A1821" s="58">
        <v>307311</v>
      </c>
      <c r="B1821" s="57" t="s">
        <v>613</v>
      </c>
    </row>
    <row r="1822" spans="1:2">
      <c r="A1822" s="58">
        <v>305734</v>
      </c>
      <c r="B1822" s="57" t="s">
        <v>601</v>
      </c>
    </row>
    <row r="1823" spans="1:2">
      <c r="A1823" s="58">
        <v>308277</v>
      </c>
      <c r="B1823" s="57" t="s">
        <v>601</v>
      </c>
    </row>
    <row r="1824" spans="1:2">
      <c r="A1824" s="58">
        <v>306068</v>
      </c>
      <c r="B1824" s="57" t="s">
        <v>601</v>
      </c>
    </row>
    <row r="1825" spans="1:2">
      <c r="A1825" s="58">
        <v>308585</v>
      </c>
      <c r="B1825" s="57" t="s">
        <v>601</v>
      </c>
    </row>
    <row r="1826" spans="1:2">
      <c r="A1826" s="58">
        <v>307576</v>
      </c>
      <c r="B1826" s="57" t="s">
        <v>601</v>
      </c>
    </row>
    <row r="1827" spans="1:2">
      <c r="A1827" s="58">
        <v>308990</v>
      </c>
      <c r="B1827" s="57" t="s">
        <v>601</v>
      </c>
    </row>
    <row r="1828" spans="1:2">
      <c r="A1828" s="58">
        <v>307202</v>
      </c>
      <c r="B1828" s="57" t="s">
        <v>601</v>
      </c>
    </row>
    <row r="1829" spans="1:2">
      <c r="A1829" s="58">
        <v>308272</v>
      </c>
      <c r="B1829" s="57" t="s">
        <v>601</v>
      </c>
    </row>
    <row r="1830" spans="1:2">
      <c r="A1830" s="58">
        <v>308311</v>
      </c>
      <c r="B1830" s="57" t="s">
        <v>601</v>
      </c>
    </row>
    <row r="1831" spans="1:2">
      <c r="A1831" s="58">
        <v>305449</v>
      </c>
      <c r="B1831" s="57" t="s">
        <v>601</v>
      </c>
    </row>
    <row r="1832" spans="1:2">
      <c r="A1832" s="58">
        <v>302860</v>
      </c>
      <c r="B1832" s="57" t="s">
        <v>601</v>
      </c>
    </row>
    <row r="1833" spans="1:2">
      <c r="A1833" s="58">
        <v>306113</v>
      </c>
      <c r="B1833" s="57" t="s">
        <v>601</v>
      </c>
    </row>
    <row r="1834" spans="1:2">
      <c r="A1834" s="58">
        <v>306103</v>
      </c>
      <c r="B1834" s="57" t="s">
        <v>601</v>
      </c>
    </row>
    <row r="1835" spans="1:2">
      <c r="A1835" s="58">
        <v>306092</v>
      </c>
      <c r="B1835" s="57" t="s">
        <v>601</v>
      </c>
    </row>
    <row r="1836" spans="1:2">
      <c r="A1836" s="58">
        <v>308218</v>
      </c>
      <c r="B1836" s="57" t="s">
        <v>601</v>
      </c>
    </row>
    <row r="1837" spans="1:2">
      <c r="A1837" s="58">
        <v>306847</v>
      </c>
      <c r="B1837" s="57" t="s">
        <v>601</v>
      </c>
    </row>
    <row r="1838" spans="1:2">
      <c r="A1838" s="58">
        <v>305591</v>
      </c>
      <c r="B1838" s="57" t="s">
        <v>601</v>
      </c>
    </row>
    <row r="1839" spans="1:2">
      <c r="A1839" s="58">
        <v>307088</v>
      </c>
      <c r="B1839" s="57" t="s">
        <v>601</v>
      </c>
    </row>
    <row r="1840" spans="1:2">
      <c r="A1840" s="58">
        <v>307570</v>
      </c>
      <c r="B1840" s="57" t="s">
        <v>601</v>
      </c>
    </row>
    <row r="1841" spans="1:2">
      <c r="A1841" s="58">
        <v>303023</v>
      </c>
      <c r="B1841" s="57" t="s">
        <v>601</v>
      </c>
    </row>
    <row r="1842" spans="1:2">
      <c r="A1842" s="58">
        <v>308209</v>
      </c>
      <c r="B1842" s="57" t="s">
        <v>601</v>
      </c>
    </row>
    <row r="1843" spans="1:2">
      <c r="A1843" s="58">
        <v>308617</v>
      </c>
      <c r="B1843" s="57" t="s">
        <v>601</v>
      </c>
    </row>
    <row r="1844" spans="1:2">
      <c r="A1844" s="58">
        <v>306921</v>
      </c>
      <c r="B1844" s="57" t="s">
        <v>601</v>
      </c>
    </row>
    <row r="1845" spans="1:2">
      <c r="A1845" s="58">
        <v>307571</v>
      </c>
      <c r="B1845" s="57" t="s">
        <v>601</v>
      </c>
    </row>
    <row r="1846" spans="1:2">
      <c r="A1846" s="58">
        <v>308956</v>
      </c>
      <c r="B1846" s="57" t="s">
        <v>581</v>
      </c>
    </row>
    <row r="1847" spans="1:2">
      <c r="A1847" s="58">
        <v>306693</v>
      </c>
      <c r="B1847" s="57" t="s">
        <v>601</v>
      </c>
    </row>
    <row r="1848" spans="1:2">
      <c r="A1848" s="58">
        <v>305103</v>
      </c>
      <c r="B1848" s="57" t="s">
        <v>601</v>
      </c>
    </row>
    <row r="1849" spans="1:2">
      <c r="A1849" s="58">
        <v>302978</v>
      </c>
      <c r="B1849" s="57" t="s">
        <v>601</v>
      </c>
    </row>
    <row r="1850" spans="1:2">
      <c r="A1850" s="58">
        <v>306101</v>
      </c>
      <c r="B1850" s="57" t="s">
        <v>601</v>
      </c>
    </row>
    <row r="1851" spans="1:2">
      <c r="A1851" s="58">
        <v>306099</v>
      </c>
      <c r="B1851" s="57" t="s">
        <v>601</v>
      </c>
    </row>
    <row r="1852" spans="1:2">
      <c r="A1852" s="58">
        <v>307632</v>
      </c>
      <c r="B1852" s="57" t="s">
        <v>601</v>
      </c>
    </row>
    <row r="1853" spans="1:2">
      <c r="A1853" s="58">
        <v>306954</v>
      </c>
      <c r="B1853" s="57" t="s">
        <v>601</v>
      </c>
    </row>
    <row r="1854" spans="1:2">
      <c r="A1854" s="58">
        <v>308578</v>
      </c>
      <c r="B1854" s="57" t="s">
        <v>601</v>
      </c>
    </row>
    <row r="1855" spans="1:2">
      <c r="A1855" s="58">
        <v>306937</v>
      </c>
      <c r="B1855" s="57" t="s">
        <v>601</v>
      </c>
    </row>
    <row r="1856" spans="1:2">
      <c r="A1856" s="58">
        <v>305918</v>
      </c>
      <c r="B1856" s="57" t="s">
        <v>601</v>
      </c>
    </row>
    <row r="1857" spans="1:2">
      <c r="A1857" s="58">
        <v>306247</v>
      </c>
      <c r="B1857" s="57" t="s">
        <v>601</v>
      </c>
    </row>
    <row r="1858" spans="1:2">
      <c r="A1858" s="58">
        <v>306951</v>
      </c>
      <c r="B1858" s="57" t="s">
        <v>601</v>
      </c>
    </row>
    <row r="1859" spans="1:2">
      <c r="A1859" s="58">
        <v>306543</v>
      </c>
      <c r="B1859" s="57" t="s">
        <v>601</v>
      </c>
    </row>
    <row r="1860" spans="1:2">
      <c r="A1860" s="58">
        <v>308922</v>
      </c>
      <c r="B1860" s="57" t="s">
        <v>601</v>
      </c>
    </row>
    <row r="1861" spans="1:2">
      <c r="A1861" s="58">
        <v>308626</v>
      </c>
      <c r="B1861" s="57" t="s">
        <v>601</v>
      </c>
    </row>
    <row r="1862" spans="1:2">
      <c r="A1862" s="58">
        <v>308606</v>
      </c>
      <c r="B1862" s="57" t="s">
        <v>601</v>
      </c>
    </row>
    <row r="1863" spans="1:2">
      <c r="A1863" s="58">
        <v>308484</v>
      </c>
      <c r="B1863" s="57" t="s">
        <v>601</v>
      </c>
    </row>
    <row r="1864" spans="1:2">
      <c r="A1864" s="58">
        <v>308628</v>
      </c>
      <c r="B1864" s="57" t="s">
        <v>601</v>
      </c>
    </row>
    <row r="1865" spans="1:2">
      <c r="A1865" s="58">
        <v>307374</v>
      </c>
      <c r="B1865" s="57" t="s">
        <v>601</v>
      </c>
    </row>
    <row r="1866" spans="1:2">
      <c r="A1866" s="58">
        <v>303044</v>
      </c>
      <c r="B1866" s="57" t="s">
        <v>608</v>
      </c>
    </row>
    <row r="1867" spans="1:2">
      <c r="A1867" s="58">
        <v>303079</v>
      </c>
      <c r="B1867" s="57" t="s">
        <v>601</v>
      </c>
    </row>
    <row r="1868" spans="1:2">
      <c r="A1868" s="58">
        <v>291921</v>
      </c>
      <c r="B1868" s="57" t="s">
        <v>601</v>
      </c>
    </row>
    <row r="1869" spans="1:2">
      <c r="A1869" s="58">
        <v>295544</v>
      </c>
      <c r="B1869" s="57" t="s">
        <v>601</v>
      </c>
    </row>
    <row r="1870" spans="1:2">
      <c r="A1870" s="58">
        <v>287753</v>
      </c>
      <c r="B1870" s="57" t="s">
        <v>601</v>
      </c>
    </row>
    <row r="1871" spans="1:2">
      <c r="A1871" s="58">
        <v>287816</v>
      </c>
      <c r="B1871" s="57" t="s">
        <v>601</v>
      </c>
    </row>
    <row r="1872" spans="1:2">
      <c r="A1872" s="58">
        <v>303178</v>
      </c>
      <c r="B1872" s="57" t="s">
        <v>601</v>
      </c>
    </row>
    <row r="1873" spans="1:2">
      <c r="A1873" s="58">
        <v>303180</v>
      </c>
      <c r="B1873" s="57" t="s">
        <v>601</v>
      </c>
    </row>
    <row r="1874" spans="1:2">
      <c r="A1874" s="58">
        <v>297693</v>
      </c>
      <c r="B1874" s="57" t="s">
        <v>601</v>
      </c>
    </row>
    <row r="1875" spans="1:2">
      <c r="A1875" s="58">
        <v>308413</v>
      </c>
      <c r="B1875" s="57" t="s">
        <v>608</v>
      </c>
    </row>
    <row r="1876" spans="1:2">
      <c r="A1876" s="58">
        <v>308488</v>
      </c>
      <c r="B1876" s="57" t="s">
        <v>608</v>
      </c>
    </row>
    <row r="1877" spans="1:2">
      <c r="A1877" s="58">
        <v>294332</v>
      </c>
      <c r="B1877" s="57" t="s">
        <v>613</v>
      </c>
    </row>
    <row r="1878" spans="1:2">
      <c r="A1878" s="58">
        <v>104235</v>
      </c>
      <c r="B1878" s="57" t="s">
        <v>579</v>
      </c>
    </row>
    <row r="1879" spans="1:2">
      <c r="A1879" s="58">
        <v>274634</v>
      </c>
      <c r="B1879" s="57" t="s">
        <v>608</v>
      </c>
    </row>
    <row r="1880" spans="1:2">
      <c r="A1880" s="58">
        <v>180645</v>
      </c>
      <c r="B1880" s="57" t="s">
        <v>601</v>
      </c>
    </row>
    <row r="1881" spans="1:2">
      <c r="A1881" s="58">
        <v>109293</v>
      </c>
      <c r="B1881" s="57" t="s">
        <v>579</v>
      </c>
    </row>
    <row r="1882" spans="1:2">
      <c r="A1882" s="58">
        <v>217487</v>
      </c>
      <c r="B1882" s="57" t="s">
        <v>601</v>
      </c>
    </row>
    <row r="1883" spans="1:2">
      <c r="A1883" s="58">
        <v>215501</v>
      </c>
      <c r="B1883" s="57" t="s">
        <v>604</v>
      </c>
    </row>
    <row r="1884" spans="1:2">
      <c r="A1884" s="58">
        <v>238647</v>
      </c>
      <c r="B1884" s="57" t="s">
        <v>579</v>
      </c>
    </row>
    <row r="1885" spans="1:2">
      <c r="A1885" s="58">
        <v>241461</v>
      </c>
      <c r="B1885" s="57" t="s">
        <v>601</v>
      </c>
    </row>
    <row r="1886" spans="1:2">
      <c r="A1886" s="58">
        <v>232836</v>
      </c>
      <c r="B1886" s="57" t="s">
        <v>608</v>
      </c>
    </row>
    <row r="1887" spans="1:2">
      <c r="A1887" s="58">
        <v>241051</v>
      </c>
      <c r="B1887" s="57" t="s">
        <v>601</v>
      </c>
    </row>
    <row r="1888" spans="1:2">
      <c r="A1888" s="58">
        <v>222405</v>
      </c>
      <c r="B1888" s="57" t="s">
        <v>604</v>
      </c>
    </row>
    <row r="1889" spans="1:2">
      <c r="A1889" s="58">
        <v>273643</v>
      </c>
      <c r="B1889" s="57" t="s">
        <v>608</v>
      </c>
    </row>
    <row r="1890" spans="1:2">
      <c r="A1890" s="58">
        <v>238242</v>
      </c>
      <c r="B1890" s="57" t="s">
        <v>601</v>
      </c>
    </row>
    <row r="1891" spans="1:2">
      <c r="A1891" s="58">
        <v>238875</v>
      </c>
      <c r="B1891" s="57" t="s">
        <v>601</v>
      </c>
    </row>
    <row r="1892" spans="1:2">
      <c r="A1892" s="58">
        <v>244733</v>
      </c>
      <c r="B1892" s="57" t="s">
        <v>613</v>
      </c>
    </row>
    <row r="1893" spans="1:2">
      <c r="A1893" s="58">
        <v>271734</v>
      </c>
      <c r="B1893" s="57" t="s">
        <v>601</v>
      </c>
    </row>
    <row r="1894" spans="1:2">
      <c r="A1894" s="58">
        <v>233134</v>
      </c>
      <c r="B1894" s="57" t="s">
        <v>604</v>
      </c>
    </row>
    <row r="1895" spans="1:2">
      <c r="A1895" s="58">
        <v>234597</v>
      </c>
      <c r="B1895" s="57" t="s">
        <v>601</v>
      </c>
    </row>
    <row r="1896" spans="1:2">
      <c r="A1896" s="58">
        <v>183216</v>
      </c>
      <c r="B1896" s="57" t="s">
        <v>601</v>
      </c>
    </row>
    <row r="1897" spans="1:2">
      <c r="A1897" s="58">
        <v>288326</v>
      </c>
      <c r="B1897" s="57" t="s">
        <v>601</v>
      </c>
    </row>
    <row r="1898" spans="1:2">
      <c r="A1898" s="58">
        <v>306552</v>
      </c>
      <c r="B1898" s="57" t="s">
        <v>601</v>
      </c>
    </row>
    <row r="1899" spans="1:2">
      <c r="A1899" s="58">
        <v>281944</v>
      </c>
      <c r="B1899" s="57" t="s">
        <v>601</v>
      </c>
    </row>
    <row r="1900" spans="1:2">
      <c r="A1900" s="58">
        <v>241257</v>
      </c>
      <c r="B1900" s="57" t="s">
        <v>601</v>
      </c>
    </row>
    <row r="1901" spans="1:2">
      <c r="A1901" s="57" t="s">
        <v>749</v>
      </c>
      <c r="B1901" s="57" t="s">
        <v>601</v>
      </c>
    </row>
    <row r="1902" spans="1:2">
      <c r="A1902" s="57" t="s">
        <v>750</v>
      </c>
      <c r="B1902" s="57" t="s">
        <v>601</v>
      </c>
    </row>
    <row r="1903" spans="1:2">
      <c r="A1903" s="57" t="s">
        <v>751</v>
      </c>
      <c r="B1903" s="57" t="s">
        <v>601</v>
      </c>
    </row>
    <row r="1904" spans="1:2">
      <c r="A1904" s="57" t="s">
        <v>752</v>
      </c>
      <c r="B1904" s="57" t="s">
        <v>601</v>
      </c>
    </row>
    <row r="1905" spans="1:2">
      <c r="A1905" s="57" t="s">
        <v>753</v>
      </c>
      <c r="B1905" s="57" t="s">
        <v>608</v>
      </c>
    </row>
    <row r="1906" spans="1:2">
      <c r="A1906" s="57" t="s">
        <v>754</v>
      </c>
      <c r="B1906" s="57" t="s">
        <v>601</v>
      </c>
    </row>
    <row r="1907" spans="1:2">
      <c r="A1907" s="58">
        <v>285771</v>
      </c>
      <c r="B1907" s="57" t="s">
        <v>601</v>
      </c>
    </row>
    <row r="1908" spans="1:2">
      <c r="A1908" s="57" t="s">
        <v>755</v>
      </c>
      <c r="B1908" s="57" t="s">
        <v>601</v>
      </c>
    </row>
    <row r="1909" spans="1:2">
      <c r="A1909" s="57" t="s">
        <v>756</v>
      </c>
      <c r="B1909" s="57" t="s">
        <v>601</v>
      </c>
    </row>
    <row r="1910" spans="1:2">
      <c r="A1910" s="58">
        <v>285362</v>
      </c>
      <c r="B1910" s="57" t="s">
        <v>601</v>
      </c>
    </row>
    <row r="1911" spans="1:2">
      <c r="A1911" s="57" t="s">
        <v>757</v>
      </c>
      <c r="B1911" s="57" t="s">
        <v>601</v>
      </c>
    </row>
    <row r="1912" spans="1:2">
      <c r="A1912" s="58">
        <v>307383</v>
      </c>
      <c r="B1912" s="57" t="s">
        <v>601</v>
      </c>
    </row>
    <row r="1913" spans="1:2">
      <c r="A1913" s="58">
        <v>288815</v>
      </c>
      <c r="B1913" s="57" t="s">
        <v>601</v>
      </c>
    </row>
    <row r="1914" spans="1:2">
      <c r="A1914" s="58">
        <v>264154</v>
      </c>
      <c r="B1914" s="57" t="s">
        <v>608</v>
      </c>
    </row>
    <row r="1915" spans="1:2">
      <c r="A1915" s="57" t="s">
        <v>758</v>
      </c>
      <c r="B1915" s="57" t="s">
        <v>601</v>
      </c>
    </row>
    <row r="1916" spans="1:2">
      <c r="A1916" s="57" t="s">
        <v>759</v>
      </c>
      <c r="B1916" s="57" t="s">
        <v>601</v>
      </c>
    </row>
    <row r="1917" spans="1:2">
      <c r="A1917" s="57" t="s">
        <v>760</v>
      </c>
      <c r="B1917" s="57" t="s">
        <v>601</v>
      </c>
    </row>
    <row r="1918" spans="1:2">
      <c r="A1918" s="57" t="s">
        <v>761</v>
      </c>
      <c r="B1918" s="57" t="s">
        <v>604</v>
      </c>
    </row>
    <row r="1919" spans="1:2">
      <c r="A1919" s="58">
        <v>254456</v>
      </c>
      <c r="B1919" s="57" t="s">
        <v>601</v>
      </c>
    </row>
    <row r="1920" spans="1:2">
      <c r="A1920" s="58">
        <v>291593</v>
      </c>
      <c r="B1920" s="57" t="s">
        <v>601</v>
      </c>
    </row>
    <row r="1921" spans="1:2">
      <c r="A1921" s="57" t="s">
        <v>762</v>
      </c>
      <c r="B1921" s="57" t="s">
        <v>601</v>
      </c>
    </row>
    <row r="1922" spans="1:2">
      <c r="A1922" s="57" t="s">
        <v>763</v>
      </c>
      <c r="B1922" s="57" t="s">
        <v>601</v>
      </c>
    </row>
    <row r="1923" spans="1:2">
      <c r="A1923" s="57" t="s">
        <v>764</v>
      </c>
      <c r="B1923" s="57" t="s">
        <v>601</v>
      </c>
    </row>
    <row r="1924" spans="1:2">
      <c r="A1924" s="57" t="s">
        <v>765</v>
      </c>
      <c r="B1924" s="57" t="s">
        <v>601</v>
      </c>
    </row>
    <row r="1925" spans="1:2">
      <c r="A1925" s="58">
        <v>269635</v>
      </c>
      <c r="B1925" s="57" t="s">
        <v>601</v>
      </c>
    </row>
    <row r="1926" spans="1:2">
      <c r="A1926" s="58">
        <v>294461</v>
      </c>
      <c r="B1926" s="57" t="s">
        <v>601</v>
      </c>
    </row>
    <row r="1927" spans="1:2">
      <c r="A1927" s="58">
        <v>309197</v>
      </c>
      <c r="B1927" s="57" t="s">
        <v>601</v>
      </c>
    </row>
    <row r="1928" spans="1:2">
      <c r="A1928" s="58">
        <v>308119</v>
      </c>
      <c r="B1928" s="57" t="s">
        <v>601</v>
      </c>
    </row>
    <row r="1929" spans="1:2">
      <c r="A1929" s="58">
        <v>309965</v>
      </c>
      <c r="B1929" s="57" t="s">
        <v>601</v>
      </c>
    </row>
    <row r="1930" spans="1:2">
      <c r="A1930" s="58">
        <v>308121</v>
      </c>
      <c r="B1930" s="57" t="s">
        <v>601</v>
      </c>
    </row>
    <row r="1931" spans="1:2">
      <c r="A1931" s="58">
        <v>308772</v>
      </c>
      <c r="B1931" s="57" t="s">
        <v>601</v>
      </c>
    </row>
    <row r="1932" spans="1:2">
      <c r="A1932" s="58">
        <v>308111</v>
      </c>
      <c r="B1932" s="57" t="s">
        <v>601</v>
      </c>
    </row>
    <row r="1933" spans="1:2">
      <c r="A1933" s="58">
        <v>308853</v>
      </c>
      <c r="B1933" s="57" t="s">
        <v>601</v>
      </c>
    </row>
    <row r="1934" spans="1:2">
      <c r="A1934" s="58">
        <v>310019</v>
      </c>
      <c r="B1934" s="57" t="s">
        <v>601</v>
      </c>
    </row>
    <row r="1935" spans="1:2">
      <c r="A1935" s="58">
        <v>309189</v>
      </c>
      <c r="B1935" s="57" t="s">
        <v>601</v>
      </c>
    </row>
    <row r="1936" spans="1:2">
      <c r="A1936" s="58">
        <v>309916</v>
      </c>
      <c r="B1936" s="57" t="s">
        <v>601</v>
      </c>
    </row>
    <row r="1937" spans="1:2">
      <c r="A1937" s="58">
        <v>305484</v>
      </c>
      <c r="B1937" s="57" t="s">
        <v>601</v>
      </c>
    </row>
    <row r="1938" spans="1:2">
      <c r="A1938" s="58">
        <v>308472</v>
      </c>
      <c r="B1938" s="57" t="s">
        <v>601</v>
      </c>
    </row>
    <row r="1939" spans="1:2">
      <c r="A1939" s="58">
        <v>308971</v>
      </c>
      <c r="B1939" s="57" t="s">
        <v>601</v>
      </c>
    </row>
    <row r="1940" spans="1:2">
      <c r="A1940" s="58">
        <v>309282</v>
      </c>
      <c r="B1940" s="57" t="s">
        <v>601</v>
      </c>
    </row>
    <row r="1941" spans="1:2">
      <c r="A1941" s="58">
        <v>309981</v>
      </c>
      <c r="B1941" s="57" t="s">
        <v>601</v>
      </c>
    </row>
    <row r="1942" spans="1:2">
      <c r="A1942" s="58">
        <v>308363</v>
      </c>
      <c r="B1942" s="57" t="s">
        <v>601</v>
      </c>
    </row>
    <row r="1943" spans="1:2">
      <c r="A1943" s="58">
        <v>309920</v>
      </c>
      <c r="B1943" s="57" t="s">
        <v>601</v>
      </c>
    </row>
    <row r="1944" spans="1:2">
      <c r="A1944" s="58">
        <v>309459</v>
      </c>
      <c r="B1944" s="57" t="s">
        <v>601</v>
      </c>
    </row>
    <row r="1945" spans="1:2">
      <c r="A1945" s="58">
        <v>310151</v>
      </c>
      <c r="B1945" s="57" t="s">
        <v>602</v>
      </c>
    </row>
    <row r="1946" spans="1:2">
      <c r="A1946" s="58">
        <v>308367</v>
      </c>
      <c r="B1946" s="57" t="s">
        <v>601</v>
      </c>
    </row>
    <row r="1947" spans="1:2">
      <c r="A1947" s="58">
        <v>309468</v>
      </c>
      <c r="B1947" s="57" t="s">
        <v>601</v>
      </c>
    </row>
    <row r="1948" spans="1:2">
      <c r="A1948" s="58">
        <v>309976</v>
      </c>
      <c r="B1948" s="57" t="s">
        <v>601</v>
      </c>
    </row>
    <row r="1949" spans="1:2">
      <c r="A1949" s="58">
        <v>310048</v>
      </c>
      <c r="B1949" s="57" t="s">
        <v>601</v>
      </c>
    </row>
    <row r="1950" spans="1:2">
      <c r="A1950" s="58">
        <v>309365</v>
      </c>
      <c r="B1950" s="57" t="s">
        <v>601</v>
      </c>
    </row>
    <row r="1951" spans="1:2">
      <c r="A1951" s="58">
        <v>309319</v>
      </c>
      <c r="B1951" s="57" t="s">
        <v>601</v>
      </c>
    </row>
    <row r="1952" spans="1:2">
      <c r="A1952" s="58">
        <v>308601</v>
      </c>
      <c r="B1952" s="57" t="s">
        <v>601</v>
      </c>
    </row>
    <row r="1953" spans="1:2">
      <c r="A1953" s="58">
        <v>308370</v>
      </c>
      <c r="B1953" s="57" t="s">
        <v>601</v>
      </c>
    </row>
    <row r="1954" spans="1:2">
      <c r="A1954" s="58">
        <v>309964</v>
      </c>
      <c r="B1954" s="57" t="s">
        <v>601</v>
      </c>
    </row>
    <row r="1955" spans="1:2">
      <c r="A1955" s="58">
        <v>309476</v>
      </c>
      <c r="B1955" s="57" t="s">
        <v>601</v>
      </c>
    </row>
    <row r="1956" spans="1:2">
      <c r="A1956" s="58">
        <v>309473</v>
      </c>
      <c r="B1956" s="57" t="s">
        <v>601</v>
      </c>
    </row>
    <row r="1957" spans="1:2">
      <c r="A1957" s="58">
        <v>308597</v>
      </c>
      <c r="B1957" s="57" t="s">
        <v>601</v>
      </c>
    </row>
    <row r="1958" spans="1:2">
      <c r="A1958" s="58">
        <v>310013</v>
      </c>
      <c r="B1958" s="57" t="s">
        <v>601</v>
      </c>
    </row>
    <row r="1959" spans="1:2">
      <c r="A1959" s="58">
        <v>309481</v>
      </c>
      <c r="B1959" s="57" t="s">
        <v>601</v>
      </c>
    </row>
    <row r="1960" spans="1:2">
      <c r="A1960" s="58">
        <v>308905</v>
      </c>
      <c r="B1960" s="57" t="s">
        <v>581</v>
      </c>
    </row>
    <row r="1961" spans="1:2">
      <c r="A1961" s="58">
        <v>309585</v>
      </c>
      <c r="B1961" s="57" t="s">
        <v>601</v>
      </c>
    </row>
    <row r="1962" spans="1:2">
      <c r="A1962" s="58">
        <v>307340</v>
      </c>
      <c r="B1962" s="57" t="s">
        <v>601</v>
      </c>
    </row>
    <row r="1963" spans="1:2">
      <c r="A1963" s="58">
        <v>309918</v>
      </c>
      <c r="B1963" s="57" t="s">
        <v>601</v>
      </c>
    </row>
    <row r="1964" spans="1:2">
      <c r="A1964" s="58">
        <v>305594</v>
      </c>
      <c r="B1964" s="57" t="s">
        <v>601</v>
      </c>
    </row>
    <row r="1965" spans="1:2">
      <c r="A1965" s="58">
        <v>309460</v>
      </c>
      <c r="B1965" s="57" t="s">
        <v>601</v>
      </c>
    </row>
    <row r="1966" spans="1:2">
      <c r="A1966" s="58">
        <v>309978</v>
      </c>
      <c r="B1966" s="57" t="s">
        <v>601</v>
      </c>
    </row>
    <row r="1967" spans="1:2">
      <c r="A1967" s="58">
        <v>309475</v>
      </c>
      <c r="B1967" s="57" t="s">
        <v>601</v>
      </c>
    </row>
    <row r="1968" spans="1:2">
      <c r="A1968" s="58">
        <v>309434</v>
      </c>
      <c r="B1968" s="57" t="s">
        <v>601</v>
      </c>
    </row>
    <row r="1969" spans="1:2">
      <c r="A1969" s="58">
        <v>310029</v>
      </c>
      <c r="B1969" s="57" t="s">
        <v>601</v>
      </c>
    </row>
    <row r="1970" spans="1:2">
      <c r="A1970" s="58">
        <v>308975</v>
      </c>
      <c r="B1970" s="57" t="s">
        <v>601</v>
      </c>
    </row>
    <row r="1971" spans="1:2">
      <c r="A1971" s="58">
        <v>309196</v>
      </c>
      <c r="B1971" s="57" t="s">
        <v>601</v>
      </c>
    </row>
    <row r="1972" spans="1:2">
      <c r="A1972" s="58">
        <v>308771</v>
      </c>
      <c r="B1972" s="57" t="s">
        <v>601</v>
      </c>
    </row>
    <row r="1973" spans="1:2">
      <c r="A1973" s="58">
        <v>309484</v>
      </c>
      <c r="B1973" s="57" t="s">
        <v>601</v>
      </c>
    </row>
    <row r="1974" spans="1:2">
      <c r="A1974" s="58">
        <v>309954</v>
      </c>
      <c r="B1974" s="57" t="s">
        <v>601</v>
      </c>
    </row>
    <row r="1975" spans="1:2">
      <c r="A1975" s="58">
        <v>309982</v>
      </c>
      <c r="B1975" s="57" t="s">
        <v>601</v>
      </c>
    </row>
    <row r="1976" spans="1:2">
      <c r="A1976" s="58">
        <v>310143</v>
      </c>
      <c r="B1976" s="57" t="s">
        <v>601</v>
      </c>
    </row>
    <row r="1977" spans="1:2">
      <c r="A1977" s="58">
        <v>310028</v>
      </c>
      <c r="B1977" s="57" t="s">
        <v>601</v>
      </c>
    </row>
    <row r="1978" spans="1:2">
      <c r="A1978" s="58">
        <v>309962</v>
      </c>
      <c r="B1978" s="57" t="s">
        <v>601</v>
      </c>
    </row>
    <row r="1979" spans="1:2">
      <c r="A1979" s="58">
        <v>309194</v>
      </c>
      <c r="B1979" s="57" t="s">
        <v>601</v>
      </c>
    </row>
    <row r="1980" spans="1:2">
      <c r="A1980" s="58">
        <v>308480</v>
      </c>
      <c r="B1980" s="57" t="s">
        <v>601</v>
      </c>
    </row>
    <row r="1981" spans="1:2">
      <c r="A1981" s="58">
        <v>308958</v>
      </c>
      <c r="B1981" s="57" t="s">
        <v>601</v>
      </c>
    </row>
    <row r="1982" spans="1:2">
      <c r="A1982" s="58">
        <v>310148</v>
      </c>
      <c r="B1982" s="57" t="s">
        <v>601</v>
      </c>
    </row>
    <row r="1983" spans="1:2">
      <c r="A1983" s="58">
        <v>309950</v>
      </c>
      <c r="B1983" s="57" t="s">
        <v>579</v>
      </c>
    </row>
    <row r="1984" spans="1:2">
      <c r="A1984" s="58">
        <v>309471</v>
      </c>
      <c r="B1984" s="57" t="s">
        <v>613</v>
      </c>
    </row>
    <row r="1985" spans="1:2">
      <c r="A1985" s="58">
        <v>310032</v>
      </c>
      <c r="B1985" s="57" t="s">
        <v>601</v>
      </c>
    </row>
    <row r="1986" spans="1:2">
      <c r="A1986" s="58">
        <v>308770</v>
      </c>
      <c r="B1986" s="57" t="s">
        <v>613</v>
      </c>
    </row>
    <row r="1987" spans="1:2">
      <c r="A1987" s="58">
        <v>309410</v>
      </c>
      <c r="B1987" s="57" t="s">
        <v>613</v>
      </c>
    </row>
    <row r="1988" spans="1:2">
      <c r="A1988" s="58">
        <v>308109</v>
      </c>
      <c r="B1988" s="57" t="s">
        <v>601</v>
      </c>
    </row>
    <row r="1989" spans="1:2">
      <c r="A1989" s="58">
        <v>310036</v>
      </c>
      <c r="B1989" s="57" t="s">
        <v>601</v>
      </c>
    </row>
    <row r="1990" spans="1:2">
      <c r="A1990" s="58">
        <v>305768</v>
      </c>
      <c r="B1990" s="57" t="s">
        <v>601</v>
      </c>
    </row>
    <row r="1991" spans="1:2">
      <c r="A1991" s="58">
        <v>310026</v>
      </c>
      <c r="B1991" s="57" t="s">
        <v>601</v>
      </c>
    </row>
    <row r="1992" spans="1:2">
      <c r="A1992" s="58">
        <v>309182</v>
      </c>
      <c r="B1992" s="57" t="s">
        <v>601</v>
      </c>
    </row>
    <row r="1993" spans="1:2">
      <c r="A1993" s="58">
        <v>310154</v>
      </c>
      <c r="B1993" s="57" t="s">
        <v>601</v>
      </c>
    </row>
    <row r="1994" spans="1:2">
      <c r="A1994" s="58">
        <v>309191</v>
      </c>
      <c r="B1994" s="57" t="s">
        <v>601</v>
      </c>
    </row>
    <row r="1995" spans="1:2">
      <c r="A1995" s="58">
        <v>310160</v>
      </c>
      <c r="B1995" s="57" t="s">
        <v>601</v>
      </c>
    </row>
    <row r="1996" spans="1:2">
      <c r="A1996" s="58">
        <v>309195</v>
      </c>
      <c r="B1996" s="57" t="s">
        <v>601</v>
      </c>
    </row>
    <row r="1997" spans="1:2">
      <c r="A1997" s="58">
        <v>309192</v>
      </c>
      <c r="B1997" s="57" t="s">
        <v>601</v>
      </c>
    </row>
    <row r="1998" spans="1:2">
      <c r="A1998" s="58">
        <v>309193</v>
      </c>
      <c r="B1998" s="57" t="s">
        <v>601</v>
      </c>
    </row>
    <row r="1999" spans="1:2">
      <c r="A1999" s="58">
        <v>309462</v>
      </c>
      <c r="B1999" s="57" t="s">
        <v>601</v>
      </c>
    </row>
    <row r="2000" spans="1:2">
      <c r="A2000" s="58">
        <v>309979</v>
      </c>
      <c r="B2000" s="57" t="s">
        <v>601</v>
      </c>
    </row>
    <row r="2001" spans="1:2">
      <c r="A2001" s="58">
        <v>309172</v>
      </c>
      <c r="B2001" s="57" t="s">
        <v>581</v>
      </c>
    </row>
    <row r="2002" spans="1:2">
      <c r="A2002" s="58">
        <v>306218</v>
      </c>
      <c r="B2002" s="57" t="s">
        <v>601</v>
      </c>
    </row>
    <row r="2003" spans="1:2">
      <c r="A2003" s="58">
        <v>309421</v>
      </c>
      <c r="B2003" s="57" t="s">
        <v>601</v>
      </c>
    </row>
    <row r="2004" spans="1:2">
      <c r="A2004" s="58">
        <v>309152</v>
      </c>
      <c r="B2004" s="57" t="s">
        <v>601</v>
      </c>
    </row>
    <row r="2005" spans="1:2">
      <c r="A2005" s="58">
        <v>309091</v>
      </c>
      <c r="B2005" s="57" t="s">
        <v>601</v>
      </c>
    </row>
    <row r="2006" spans="1:2">
      <c r="A2006" s="58">
        <v>307369</v>
      </c>
      <c r="B2006" s="57" t="s">
        <v>601</v>
      </c>
    </row>
    <row r="2007" spans="1:2">
      <c r="A2007" s="58">
        <v>307581</v>
      </c>
      <c r="B2007" s="57" t="s">
        <v>601</v>
      </c>
    </row>
    <row r="2008" spans="1:2">
      <c r="A2008" s="58">
        <v>308317</v>
      </c>
      <c r="B2008" s="57" t="s">
        <v>601</v>
      </c>
    </row>
    <row r="2009" spans="1:2">
      <c r="A2009" s="58">
        <v>308233</v>
      </c>
      <c r="B2009" s="57" t="s">
        <v>601</v>
      </c>
    </row>
    <row r="2010" spans="1:2">
      <c r="A2010" s="58">
        <v>307611</v>
      </c>
      <c r="B2010" s="57" t="s">
        <v>601</v>
      </c>
    </row>
    <row r="2011" spans="1:2">
      <c r="A2011" s="58">
        <v>309020</v>
      </c>
      <c r="B2011" s="57" t="s">
        <v>601</v>
      </c>
    </row>
    <row r="2012" spans="1:2">
      <c r="A2012" s="58">
        <v>307748</v>
      </c>
      <c r="B2012" s="57" t="s">
        <v>601</v>
      </c>
    </row>
    <row r="2013" spans="1:2">
      <c r="A2013" s="58">
        <v>308715</v>
      </c>
      <c r="B2013" s="57" t="s">
        <v>601</v>
      </c>
    </row>
    <row r="2014" spans="1:2">
      <c r="A2014" s="58">
        <v>308620</v>
      </c>
      <c r="B2014" s="57" t="s">
        <v>601</v>
      </c>
    </row>
    <row r="2015" spans="1:2">
      <c r="A2015" s="58">
        <v>308805</v>
      </c>
      <c r="B2015" s="57" t="s">
        <v>601</v>
      </c>
    </row>
    <row r="2016" spans="1:2">
      <c r="A2016" s="58">
        <v>309441</v>
      </c>
      <c r="B2016" s="57" t="s">
        <v>601</v>
      </c>
    </row>
    <row r="2017" spans="1:2">
      <c r="A2017" s="58">
        <v>308931</v>
      </c>
      <c r="B2017" s="57" t="s">
        <v>601</v>
      </c>
    </row>
    <row r="2018" spans="1:2">
      <c r="A2018" s="58">
        <v>305861</v>
      </c>
      <c r="B2018" s="57" t="s">
        <v>601</v>
      </c>
    </row>
    <row r="2019" spans="1:2">
      <c r="A2019" s="58">
        <v>308202</v>
      </c>
      <c r="B2019" s="57" t="s">
        <v>601</v>
      </c>
    </row>
    <row r="2020" spans="1:2">
      <c r="A2020" s="58">
        <v>308310</v>
      </c>
      <c r="B2020" s="57" t="s">
        <v>601</v>
      </c>
    </row>
    <row r="2021" spans="1:2">
      <c r="A2021" s="58">
        <v>308252</v>
      </c>
      <c r="B2021" s="57" t="s">
        <v>604</v>
      </c>
    </row>
    <row r="2022" spans="1:2">
      <c r="A2022" s="58">
        <v>309613</v>
      </c>
      <c r="B2022" s="57" t="s">
        <v>601</v>
      </c>
    </row>
    <row r="2023" spans="1:2">
      <c r="A2023" s="58">
        <v>309557</v>
      </c>
      <c r="B2023" s="57" t="s">
        <v>581</v>
      </c>
    </row>
    <row r="2024" spans="1:2">
      <c r="A2024" s="58">
        <v>307613</v>
      </c>
      <c r="B2024" s="57" t="s">
        <v>601</v>
      </c>
    </row>
    <row r="2025" spans="1:2">
      <c r="A2025" s="58">
        <v>308817</v>
      </c>
      <c r="B2025" s="57" t="s">
        <v>601</v>
      </c>
    </row>
    <row r="2026" spans="1:2">
      <c r="A2026" s="58">
        <v>308984</v>
      </c>
      <c r="B2026" s="57" t="s">
        <v>604</v>
      </c>
    </row>
    <row r="2027" spans="1:2">
      <c r="A2027" s="58">
        <v>309446</v>
      </c>
      <c r="B2027" s="57" t="s">
        <v>601</v>
      </c>
    </row>
    <row r="2028" spans="1:2">
      <c r="A2028" s="58">
        <v>309562</v>
      </c>
      <c r="B2028" s="57" t="s">
        <v>601</v>
      </c>
    </row>
    <row r="2029" spans="1:2">
      <c r="A2029" s="58">
        <v>308234</v>
      </c>
      <c r="B2029" s="57" t="s">
        <v>601</v>
      </c>
    </row>
    <row r="2030" spans="1:2">
      <c r="A2030" s="58">
        <v>308239</v>
      </c>
      <c r="B2030" s="57" t="s">
        <v>613</v>
      </c>
    </row>
    <row r="2031" spans="1:2">
      <c r="A2031" s="58">
        <v>308201</v>
      </c>
      <c r="B2031" s="57" t="s">
        <v>601</v>
      </c>
    </row>
    <row r="2032" spans="1:2">
      <c r="A2032" s="58">
        <v>308986</v>
      </c>
      <c r="B2032" s="57" t="s">
        <v>601</v>
      </c>
    </row>
    <row r="2033" spans="1:2">
      <c r="A2033" s="58">
        <v>308709</v>
      </c>
      <c r="B2033" s="57" t="s">
        <v>601</v>
      </c>
    </row>
    <row r="2034" spans="1:2">
      <c r="A2034" s="58">
        <v>309543</v>
      </c>
      <c r="B2034" s="57" t="s">
        <v>601</v>
      </c>
    </row>
    <row r="2035" spans="1:2">
      <c r="A2035" s="58">
        <v>308808</v>
      </c>
      <c r="B2035" s="57" t="s">
        <v>601</v>
      </c>
    </row>
    <row r="2036" spans="1:2">
      <c r="A2036" s="58">
        <v>308482</v>
      </c>
      <c r="B2036" s="57" t="s">
        <v>601</v>
      </c>
    </row>
    <row r="2037" spans="1:2">
      <c r="A2037" s="58">
        <v>308192</v>
      </c>
      <c r="B2037" s="57" t="s">
        <v>601</v>
      </c>
    </row>
    <row r="2038" spans="1:2">
      <c r="A2038" s="58">
        <v>308242</v>
      </c>
      <c r="B2038" s="57" t="s">
        <v>601</v>
      </c>
    </row>
    <row r="2039" spans="1:2">
      <c r="A2039" s="58">
        <v>308128</v>
      </c>
      <c r="B2039" s="57" t="s">
        <v>613</v>
      </c>
    </row>
    <row r="2040" spans="1:2">
      <c r="A2040" s="58">
        <v>308228</v>
      </c>
      <c r="B2040" s="57" t="s">
        <v>601</v>
      </c>
    </row>
    <row r="2041" spans="1:2">
      <c r="A2041" s="58">
        <v>308806</v>
      </c>
      <c r="B2041" s="57" t="s">
        <v>601</v>
      </c>
    </row>
    <row r="2042" spans="1:2">
      <c r="A2042" s="58">
        <v>309571</v>
      </c>
      <c r="B2042" s="57" t="s">
        <v>601</v>
      </c>
    </row>
    <row r="2043" spans="1:2">
      <c r="A2043" s="58">
        <v>307569</v>
      </c>
      <c r="B2043" s="57" t="s">
        <v>601</v>
      </c>
    </row>
    <row r="2044" spans="1:2">
      <c r="A2044" s="58">
        <v>306091</v>
      </c>
      <c r="B2044" s="57" t="s">
        <v>601</v>
      </c>
    </row>
    <row r="2045" spans="1:2">
      <c r="A2045" s="58">
        <v>307747</v>
      </c>
      <c r="B2045" s="57" t="s">
        <v>601</v>
      </c>
    </row>
    <row r="2046" spans="1:2">
      <c r="A2046" s="58">
        <v>307367</v>
      </c>
      <c r="B2046" s="57" t="s">
        <v>601</v>
      </c>
    </row>
    <row r="2047" spans="1:2">
      <c r="A2047" s="58">
        <v>308347</v>
      </c>
      <c r="B2047" s="57" t="s">
        <v>601</v>
      </c>
    </row>
    <row r="2048" spans="1:2">
      <c r="A2048" s="58">
        <v>308362</v>
      </c>
      <c r="B2048" s="57" t="s">
        <v>601</v>
      </c>
    </row>
    <row r="2049" spans="1:2">
      <c r="A2049" s="58">
        <v>308983</v>
      </c>
      <c r="B2049" s="57" t="s">
        <v>601</v>
      </c>
    </row>
    <row r="2050" spans="1:2">
      <c r="A2050" s="58">
        <v>308483</v>
      </c>
      <c r="B2050" s="57" t="s">
        <v>601</v>
      </c>
    </row>
    <row r="2051" spans="1:2">
      <c r="A2051" s="58">
        <v>309154</v>
      </c>
      <c r="B2051" s="57" t="s">
        <v>601</v>
      </c>
    </row>
    <row r="2052" spans="1:2">
      <c r="A2052" s="58">
        <v>308897</v>
      </c>
      <c r="B2052" s="57" t="s">
        <v>601</v>
      </c>
    </row>
    <row r="2053" spans="1:2">
      <c r="A2053" s="58">
        <v>308188</v>
      </c>
      <c r="B2053" s="57" t="s">
        <v>601</v>
      </c>
    </row>
    <row r="2054" spans="1:2">
      <c r="A2054" s="58">
        <v>307618</v>
      </c>
      <c r="B2054" s="57" t="s">
        <v>601</v>
      </c>
    </row>
    <row r="2055" spans="1:2">
      <c r="A2055" s="58">
        <v>309448</v>
      </c>
      <c r="B2055" s="57" t="s">
        <v>601</v>
      </c>
    </row>
    <row r="2056" spans="1:2">
      <c r="A2056" s="58">
        <v>308714</v>
      </c>
      <c r="B2056" s="57" t="s">
        <v>601</v>
      </c>
    </row>
    <row r="2057" spans="1:2">
      <c r="A2057" s="58">
        <v>308747</v>
      </c>
      <c r="B2057" s="57" t="s">
        <v>601</v>
      </c>
    </row>
    <row r="2058" spans="1:2">
      <c r="A2058" s="58">
        <v>307617</v>
      </c>
      <c r="B2058" s="57" t="s">
        <v>601</v>
      </c>
    </row>
    <row r="2059" spans="1:2">
      <c r="A2059" s="58">
        <v>307850</v>
      </c>
      <c r="B2059" s="57" t="s">
        <v>601</v>
      </c>
    </row>
    <row r="2060" spans="1:2">
      <c r="A2060" s="58">
        <v>309444</v>
      </c>
      <c r="B2060" s="57" t="s">
        <v>601</v>
      </c>
    </row>
    <row r="2061" spans="1:2">
      <c r="A2061" s="58">
        <v>309018</v>
      </c>
      <c r="B2061" s="57" t="s">
        <v>601</v>
      </c>
    </row>
    <row r="2062" spans="1:2">
      <c r="A2062" s="58">
        <v>305333</v>
      </c>
      <c r="B2062" s="57" t="s">
        <v>613</v>
      </c>
    </row>
    <row r="2063" spans="1:2">
      <c r="A2063" s="58">
        <v>308744</v>
      </c>
      <c r="B2063" s="57" t="s">
        <v>608</v>
      </c>
    </row>
    <row r="2064" spans="1:2">
      <c r="A2064" s="58">
        <v>308751</v>
      </c>
      <c r="B2064" s="57" t="s">
        <v>608</v>
      </c>
    </row>
    <row r="2065" spans="1:2">
      <c r="A2065" s="58">
        <v>308759</v>
      </c>
      <c r="B2065" s="57" t="s">
        <v>608</v>
      </c>
    </row>
    <row r="2066" spans="1:2">
      <c r="A2066" s="58">
        <v>308741</v>
      </c>
      <c r="B2066" s="57" t="s">
        <v>608</v>
      </c>
    </row>
    <row r="2067" spans="1:2">
      <c r="A2067" s="58">
        <v>308758</v>
      </c>
      <c r="B2067" s="57" t="s">
        <v>608</v>
      </c>
    </row>
    <row r="2068" spans="1:2">
      <c r="A2068" s="58">
        <v>308761</v>
      </c>
      <c r="B2068" s="57" t="s">
        <v>608</v>
      </c>
    </row>
    <row r="2069" spans="1:2">
      <c r="A2069" s="58">
        <v>308745</v>
      </c>
      <c r="B2069" s="57" t="s">
        <v>608</v>
      </c>
    </row>
    <row r="2070" spans="1:2">
      <c r="A2070" s="58">
        <v>308753</v>
      </c>
      <c r="B2070" s="57" t="s">
        <v>608</v>
      </c>
    </row>
    <row r="2071" spans="1:2">
      <c r="A2071" s="58">
        <v>308756</v>
      </c>
      <c r="B2071" s="57" t="s">
        <v>608</v>
      </c>
    </row>
    <row r="2072" spans="1:2">
      <c r="A2072" s="58">
        <v>308746</v>
      </c>
      <c r="B2072" s="57" t="s">
        <v>608</v>
      </c>
    </row>
    <row r="2073" spans="1:2">
      <c r="A2073" s="58">
        <v>308750</v>
      </c>
      <c r="B2073" s="57" t="s">
        <v>608</v>
      </c>
    </row>
    <row r="2074" spans="1:2">
      <c r="A2074" s="58">
        <v>308612</v>
      </c>
      <c r="B2074" s="57" t="s">
        <v>601</v>
      </c>
    </row>
    <row r="2075" spans="1:2">
      <c r="A2075" s="58">
        <v>276563</v>
      </c>
      <c r="B2075" s="57" t="s">
        <v>601</v>
      </c>
    </row>
    <row r="2076" spans="1:2">
      <c r="A2076" s="58">
        <v>288942</v>
      </c>
      <c r="B2076" s="57" t="s">
        <v>601</v>
      </c>
    </row>
    <row r="2077" spans="1:2">
      <c r="A2077" s="58">
        <v>254574</v>
      </c>
      <c r="B2077" s="57" t="s">
        <v>601</v>
      </c>
    </row>
    <row r="2078" spans="1:2">
      <c r="A2078" s="58">
        <v>249533</v>
      </c>
      <c r="B2078" s="57" t="s">
        <v>601</v>
      </c>
    </row>
    <row r="2079" spans="1:2">
      <c r="A2079" s="58">
        <v>250849</v>
      </c>
      <c r="B2079" s="57" t="s">
        <v>601</v>
      </c>
    </row>
    <row r="2080" spans="1:2">
      <c r="A2080" s="58">
        <v>274064</v>
      </c>
      <c r="B2080" s="57" t="s">
        <v>601</v>
      </c>
    </row>
    <row r="2081" spans="1:2">
      <c r="A2081" s="58">
        <v>250507</v>
      </c>
      <c r="B2081" s="57" t="s">
        <v>604</v>
      </c>
    </row>
    <row r="2082" spans="1:2">
      <c r="A2082" s="58">
        <v>270598</v>
      </c>
      <c r="B2082" s="57" t="s">
        <v>601</v>
      </c>
    </row>
    <row r="2083" spans="1:2">
      <c r="A2083" s="58">
        <v>249534</v>
      </c>
      <c r="B2083" s="57" t="s">
        <v>581</v>
      </c>
    </row>
    <row r="2084" spans="1:2">
      <c r="A2084" s="58">
        <v>274856</v>
      </c>
      <c r="B2084" s="57" t="s">
        <v>601</v>
      </c>
    </row>
    <row r="2085" spans="1:2">
      <c r="A2085" s="58">
        <v>249997</v>
      </c>
      <c r="B2085" s="57" t="s">
        <v>604</v>
      </c>
    </row>
    <row r="2086" spans="1:2">
      <c r="A2086" s="58">
        <v>269832</v>
      </c>
      <c r="B2086" s="57" t="s">
        <v>613</v>
      </c>
    </row>
    <row r="2087" spans="1:2">
      <c r="A2087" s="58">
        <v>309627</v>
      </c>
      <c r="B2087" s="57" t="s">
        <v>601</v>
      </c>
    </row>
    <row r="2088" spans="1:2">
      <c r="A2088" s="58">
        <v>308603</v>
      </c>
      <c r="B2088" s="57" t="s">
        <v>601</v>
      </c>
    </row>
    <row r="2089" spans="1:2">
      <c r="A2089" s="58">
        <v>308960</v>
      </c>
      <c r="B2089" s="57" t="s">
        <v>602</v>
      </c>
    </row>
    <row r="2090" spans="1:2">
      <c r="A2090" s="58">
        <v>283978</v>
      </c>
      <c r="B2090" s="57" t="s">
        <v>696</v>
      </c>
    </row>
    <row r="2091" spans="1:2">
      <c r="A2091" s="58">
        <v>309419</v>
      </c>
      <c r="B2091" s="57" t="s">
        <v>581</v>
      </c>
    </row>
    <row r="2092" spans="1:2">
      <c r="A2092" s="58">
        <v>309156</v>
      </c>
      <c r="B2092" s="57" t="s">
        <v>601</v>
      </c>
    </row>
    <row r="2093" spans="1:2">
      <c r="A2093" s="58">
        <v>307778</v>
      </c>
      <c r="B2093" s="57" t="s">
        <v>601</v>
      </c>
    </row>
    <row r="2094" spans="1:2">
      <c r="A2094" s="58">
        <v>309447</v>
      </c>
      <c r="B2094" s="57" t="s">
        <v>601</v>
      </c>
    </row>
    <row r="2095" spans="1:2">
      <c r="A2095" s="58">
        <v>309554</v>
      </c>
      <c r="B2095" s="57" t="s">
        <v>601</v>
      </c>
    </row>
    <row r="2096" spans="1:2">
      <c r="A2096" s="58">
        <v>309567</v>
      </c>
      <c r="B2096" s="57" t="s">
        <v>601</v>
      </c>
    </row>
    <row r="2097" spans="1:2">
      <c r="A2097" s="58">
        <v>309616</v>
      </c>
      <c r="B2097" s="57" t="s">
        <v>601</v>
      </c>
    </row>
    <row r="2098" spans="1:2">
      <c r="A2098" s="58">
        <v>308222</v>
      </c>
      <c r="B2098" s="57" t="s">
        <v>601</v>
      </c>
    </row>
    <row r="2099" spans="1:2">
      <c r="A2099" s="58">
        <v>309158</v>
      </c>
      <c r="B2099" s="57" t="s">
        <v>602</v>
      </c>
    </row>
    <row r="2100" spans="1:2">
      <c r="A2100" s="58">
        <v>307782</v>
      </c>
      <c r="B2100" s="57" t="s">
        <v>601</v>
      </c>
    </row>
    <row r="2101" spans="1:2">
      <c r="A2101" s="58">
        <v>307616</v>
      </c>
      <c r="B2101" s="57" t="s">
        <v>579</v>
      </c>
    </row>
    <row r="2102" spans="1:2">
      <c r="A2102" s="58">
        <v>308264</v>
      </c>
      <c r="B2102" s="57" t="s">
        <v>601</v>
      </c>
    </row>
    <row r="2103" spans="1:2">
      <c r="A2103" s="58">
        <v>309417</v>
      </c>
      <c r="B2103" s="57" t="s">
        <v>601</v>
      </c>
    </row>
    <row r="2104" spans="1:2">
      <c r="A2104" s="58">
        <v>309698</v>
      </c>
      <c r="B2104" s="57" t="s">
        <v>601</v>
      </c>
    </row>
    <row r="2105" spans="1:2">
      <c r="A2105" s="58">
        <v>308892</v>
      </c>
      <c r="B2105" s="57" t="s">
        <v>601</v>
      </c>
    </row>
    <row r="2106" spans="1:2">
      <c r="A2106" s="58">
        <v>309089</v>
      </c>
      <c r="B2106" s="57" t="s">
        <v>602</v>
      </c>
    </row>
    <row r="2107" spans="1:2">
      <c r="A2107" s="58">
        <v>306839</v>
      </c>
      <c r="B2107" s="57" t="s">
        <v>601</v>
      </c>
    </row>
    <row r="2108" spans="1:2">
      <c r="A2108" s="58">
        <v>304818</v>
      </c>
      <c r="B2108" s="57" t="s">
        <v>601</v>
      </c>
    </row>
    <row r="2109" spans="1:2">
      <c r="A2109" s="58">
        <v>290083</v>
      </c>
      <c r="B2109" s="57" t="s">
        <v>602</v>
      </c>
    </row>
    <row r="2110" spans="1:2">
      <c r="A2110" s="58">
        <v>302095</v>
      </c>
      <c r="B2110" s="57" t="s">
        <v>608</v>
      </c>
    </row>
    <row r="2111" spans="1:2">
      <c r="A2111" s="58">
        <v>244531</v>
      </c>
      <c r="B2111" s="57" t="s">
        <v>604</v>
      </c>
    </row>
    <row r="2112" spans="1:2">
      <c r="A2112" s="58">
        <v>226088</v>
      </c>
      <c r="B2112" s="57" t="s">
        <v>601</v>
      </c>
    </row>
    <row r="2113" spans="1:2">
      <c r="A2113" s="58">
        <v>225191</v>
      </c>
      <c r="B2113" s="57" t="s">
        <v>604</v>
      </c>
    </row>
    <row r="2114" spans="1:2">
      <c r="A2114" s="58">
        <v>238146</v>
      </c>
      <c r="B2114" s="57" t="s">
        <v>604</v>
      </c>
    </row>
    <row r="2115" spans="1:2">
      <c r="A2115" s="58">
        <v>244750</v>
      </c>
      <c r="B2115" s="57" t="s">
        <v>601</v>
      </c>
    </row>
    <row r="2116" spans="1:2">
      <c r="A2116" s="58">
        <v>239204</v>
      </c>
      <c r="B2116" s="57" t="s">
        <v>601</v>
      </c>
    </row>
    <row r="2117" spans="1:2">
      <c r="A2117" s="58">
        <v>241093</v>
      </c>
      <c r="B2117" s="57" t="s">
        <v>601</v>
      </c>
    </row>
    <row r="2118" spans="1:2">
      <c r="A2118" s="58">
        <v>241867</v>
      </c>
      <c r="B2118" s="57" t="s">
        <v>604</v>
      </c>
    </row>
    <row r="2119" spans="1:2">
      <c r="A2119" s="58">
        <v>235587</v>
      </c>
      <c r="B2119" s="57" t="s">
        <v>601</v>
      </c>
    </row>
    <row r="2120" spans="1:2">
      <c r="A2120" s="58">
        <v>238145</v>
      </c>
      <c r="B2120" s="57" t="s">
        <v>604</v>
      </c>
    </row>
    <row r="2121" spans="1:2">
      <c r="A2121" s="58">
        <v>211475</v>
      </c>
      <c r="B2121" s="57" t="s">
        <v>601</v>
      </c>
    </row>
    <row r="2122" spans="1:2">
      <c r="A2122" s="58">
        <v>237147</v>
      </c>
      <c r="B2122" s="57" t="s">
        <v>604</v>
      </c>
    </row>
    <row r="2123" spans="1:2">
      <c r="A2123" s="58">
        <v>235623</v>
      </c>
      <c r="B2123" s="57" t="s">
        <v>604</v>
      </c>
    </row>
    <row r="2124" spans="1:2">
      <c r="A2124" s="58">
        <v>236975</v>
      </c>
      <c r="B2124" s="57" t="s">
        <v>601</v>
      </c>
    </row>
    <row r="2125" spans="1:2">
      <c r="A2125" s="58">
        <v>239205</v>
      </c>
      <c r="B2125" s="57" t="s">
        <v>601</v>
      </c>
    </row>
    <row r="2126" spans="1:2">
      <c r="A2126" s="58">
        <v>221127</v>
      </c>
      <c r="B2126" s="57" t="s">
        <v>604</v>
      </c>
    </row>
    <row r="2127" spans="1:2">
      <c r="A2127" s="58">
        <v>233881</v>
      </c>
      <c r="B2127" s="57" t="s">
        <v>601</v>
      </c>
    </row>
    <row r="2128" spans="1:2">
      <c r="A2128" s="58">
        <v>274633</v>
      </c>
      <c r="B2128" s="57" t="s">
        <v>601</v>
      </c>
    </row>
    <row r="2129" spans="1:2">
      <c r="A2129" s="58">
        <v>241107</v>
      </c>
      <c r="B2129" s="57" t="s">
        <v>601</v>
      </c>
    </row>
    <row r="2130" spans="1:2">
      <c r="A2130" s="58">
        <v>239494</v>
      </c>
      <c r="B2130" s="57" t="s">
        <v>604</v>
      </c>
    </row>
    <row r="2131" spans="1:2">
      <c r="A2131" s="58">
        <v>244755</v>
      </c>
      <c r="B2131" s="57" t="s">
        <v>613</v>
      </c>
    </row>
    <row r="2132" spans="1:2">
      <c r="A2132" s="58">
        <v>221526</v>
      </c>
      <c r="B2132" s="57" t="s">
        <v>601</v>
      </c>
    </row>
    <row r="2133" spans="1:2">
      <c r="A2133" s="58">
        <v>181696</v>
      </c>
      <c r="B2133" s="57" t="s">
        <v>581</v>
      </c>
    </row>
    <row r="2134" spans="1:2">
      <c r="A2134" s="58">
        <v>239234</v>
      </c>
      <c r="B2134" s="57" t="s">
        <v>601</v>
      </c>
    </row>
    <row r="2135" spans="1:2">
      <c r="A2135" s="58">
        <v>211478</v>
      </c>
      <c r="B2135" s="57" t="s">
        <v>601</v>
      </c>
    </row>
    <row r="2136" spans="1:2">
      <c r="A2136" s="58">
        <v>288190</v>
      </c>
      <c r="B2136" s="57" t="s">
        <v>601</v>
      </c>
    </row>
    <row r="2137" spans="1:2">
      <c r="A2137" s="57" t="s">
        <v>766</v>
      </c>
      <c r="B2137" s="57" t="s">
        <v>601</v>
      </c>
    </row>
    <row r="2138" spans="1:2">
      <c r="A2138" s="57" t="s">
        <v>767</v>
      </c>
      <c r="B2138" s="57" t="s">
        <v>601</v>
      </c>
    </row>
    <row r="2139" spans="1:2">
      <c r="A2139" s="57" t="s">
        <v>768</v>
      </c>
      <c r="B2139" s="57" t="s">
        <v>601</v>
      </c>
    </row>
    <row r="2140" spans="1:2">
      <c r="A2140" s="57" t="s">
        <v>769</v>
      </c>
      <c r="B2140" s="57" t="s">
        <v>601</v>
      </c>
    </row>
    <row r="2141" spans="1:2">
      <c r="A2141" s="57" t="s">
        <v>770</v>
      </c>
      <c r="B2141" s="57" t="s">
        <v>579</v>
      </c>
    </row>
    <row r="2142" spans="1:2">
      <c r="A2142" s="57" t="s">
        <v>771</v>
      </c>
      <c r="B2142" s="57" t="s">
        <v>579</v>
      </c>
    </row>
    <row r="2143" spans="1:2">
      <c r="A2143" s="57" t="s">
        <v>772</v>
      </c>
      <c r="B2143" s="57" t="s">
        <v>601</v>
      </c>
    </row>
    <row r="2144" spans="1:2">
      <c r="A2144" s="58">
        <v>289136</v>
      </c>
      <c r="B2144" s="57" t="s">
        <v>579</v>
      </c>
    </row>
    <row r="2145" spans="1:2">
      <c r="A2145" s="58">
        <v>224012</v>
      </c>
      <c r="B2145" s="57" t="s">
        <v>581</v>
      </c>
    </row>
    <row r="2146" spans="1:2">
      <c r="A2146" s="58">
        <v>308961</v>
      </c>
      <c r="B2146" s="57" t="s">
        <v>601</v>
      </c>
    </row>
    <row r="2147" spans="1:2">
      <c r="A2147" s="58">
        <v>289561</v>
      </c>
      <c r="B2147" s="57" t="s">
        <v>601</v>
      </c>
    </row>
    <row r="2148" spans="1:2">
      <c r="A2148" s="58">
        <v>297646</v>
      </c>
      <c r="B2148" s="57" t="s">
        <v>601</v>
      </c>
    </row>
    <row r="2149" spans="1:2">
      <c r="A2149" s="58">
        <v>312082</v>
      </c>
      <c r="B2149" s="57" t="s">
        <v>601</v>
      </c>
    </row>
    <row r="2150" spans="1:2">
      <c r="A2150" s="57" t="s">
        <v>773</v>
      </c>
      <c r="B2150" s="57" t="s">
        <v>608</v>
      </c>
    </row>
    <row r="2151" spans="1:2">
      <c r="A2151" s="57" t="s">
        <v>774</v>
      </c>
      <c r="B2151" s="57" t="s">
        <v>608</v>
      </c>
    </row>
    <row r="2152" spans="1:2">
      <c r="A2152" s="57" t="s">
        <v>775</v>
      </c>
      <c r="B2152" s="57" t="s">
        <v>608</v>
      </c>
    </row>
    <row r="2153" spans="1:2">
      <c r="A2153" s="57" t="s">
        <v>776</v>
      </c>
      <c r="B2153" s="57" t="s">
        <v>608</v>
      </c>
    </row>
    <row r="2154" spans="1:2">
      <c r="A2154" s="58">
        <v>10001</v>
      </c>
      <c r="B2154" s="57" t="s">
        <v>604</v>
      </c>
    </row>
    <row r="2155" spans="1:2">
      <c r="A2155" s="58">
        <v>10002</v>
      </c>
      <c r="B2155" s="57" t="s">
        <v>604</v>
      </c>
    </row>
    <row r="2156" spans="1:2">
      <c r="A2156" s="58">
        <v>10003</v>
      </c>
      <c r="B2156" s="57" t="s">
        <v>604</v>
      </c>
    </row>
    <row r="2157" spans="1:2">
      <c r="A2157" s="58">
        <v>10004</v>
      </c>
      <c r="B2157" s="57" t="s">
        <v>604</v>
      </c>
    </row>
    <row r="2158" spans="1:2">
      <c r="A2158" s="58">
        <v>10005</v>
      </c>
      <c r="B2158" s="57" t="s">
        <v>604</v>
      </c>
    </row>
    <row r="2159" spans="1:2">
      <c r="A2159" s="58">
        <v>20001</v>
      </c>
      <c r="B2159" s="57" t="s">
        <v>608</v>
      </c>
    </row>
    <row r="2160" spans="1:2">
      <c r="A2160" s="58">
        <v>20002</v>
      </c>
      <c r="B2160" s="57" t="s">
        <v>608</v>
      </c>
    </row>
    <row r="2161" spans="1:2">
      <c r="A2161" s="58">
        <v>20003</v>
      </c>
      <c r="B2161" s="57" t="s">
        <v>608</v>
      </c>
    </row>
    <row r="2162" spans="1:2">
      <c r="A2162" s="58">
        <v>20004</v>
      </c>
      <c r="B2162" s="57" t="s">
        <v>608</v>
      </c>
    </row>
    <row r="2163" spans="1:2">
      <c r="A2163" s="58">
        <v>20005</v>
      </c>
      <c r="B2163" s="57" t="s">
        <v>608</v>
      </c>
    </row>
    <row r="2164" spans="1:2">
      <c r="A2164" s="58">
        <v>291378</v>
      </c>
      <c r="B2164" s="57" t="s">
        <v>601</v>
      </c>
    </row>
    <row r="2165" spans="1:2">
      <c r="A2165" s="57" t="s">
        <v>777</v>
      </c>
      <c r="B2165" s="57" t="s">
        <v>601</v>
      </c>
    </row>
    <row r="2166" spans="1:2">
      <c r="A2166" s="58">
        <v>312080</v>
      </c>
      <c r="B2166" s="57" t="s">
        <v>608</v>
      </c>
    </row>
    <row r="2167" spans="1:2">
      <c r="A2167" s="58">
        <v>312081</v>
      </c>
      <c r="B2167" s="57" t="s">
        <v>608</v>
      </c>
    </row>
    <row r="2168" spans="1:2">
      <c r="A2168" s="58">
        <v>312083</v>
      </c>
      <c r="B2168" s="57" t="s">
        <v>608</v>
      </c>
    </row>
    <row r="2169" spans="1:2">
      <c r="A2169" s="58">
        <v>312085</v>
      </c>
      <c r="B2169" s="57" t="s">
        <v>608</v>
      </c>
    </row>
    <row r="2170" spans="1:2">
      <c r="A2170" s="57" t="s">
        <v>778</v>
      </c>
      <c r="B2170" s="57" t="s">
        <v>601</v>
      </c>
    </row>
    <row r="2171" spans="1:2">
      <c r="A2171" s="57" t="s">
        <v>779</v>
      </c>
      <c r="B2171" s="57" t="s">
        <v>579</v>
      </c>
    </row>
    <row r="2172" spans="1:2">
      <c r="A2172" s="58">
        <v>243769</v>
      </c>
      <c r="B2172" s="57" t="s">
        <v>608</v>
      </c>
    </row>
    <row r="2173" spans="1:2">
      <c r="A2173" s="58">
        <v>252856</v>
      </c>
      <c r="B2173" s="57" t="s">
        <v>601</v>
      </c>
    </row>
    <row r="2174" spans="1:2">
      <c r="A2174" s="58">
        <v>306237</v>
      </c>
      <c r="B2174" s="57" t="s">
        <v>601</v>
      </c>
    </row>
    <row r="2175" spans="1:2">
      <c r="A2175" s="58">
        <v>311010</v>
      </c>
      <c r="B2175" s="57" t="s">
        <v>579</v>
      </c>
    </row>
    <row r="2176" spans="1:2">
      <c r="A2176" s="58">
        <v>312001</v>
      </c>
      <c r="B2176" s="57" t="s">
        <v>601</v>
      </c>
    </row>
    <row r="2177" spans="1:2">
      <c r="A2177" s="58">
        <v>310626</v>
      </c>
      <c r="B2177" s="57" t="s">
        <v>601</v>
      </c>
    </row>
    <row r="2178" spans="1:2">
      <c r="A2178" s="58">
        <v>312116</v>
      </c>
      <c r="B2178" s="57" t="s">
        <v>601</v>
      </c>
    </row>
    <row r="2179" spans="1:2">
      <c r="A2179" s="58">
        <v>310788</v>
      </c>
      <c r="B2179" s="57" t="s">
        <v>601</v>
      </c>
    </row>
    <row r="2180" spans="1:2">
      <c r="A2180" s="58">
        <v>310230</v>
      </c>
      <c r="B2180" s="57" t="s">
        <v>601</v>
      </c>
    </row>
    <row r="2181" spans="1:2">
      <c r="A2181" s="58">
        <v>311683</v>
      </c>
      <c r="B2181" s="57" t="s">
        <v>601</v>
      </c>
    </row>
    <row r="2182" spans="1:2">
      <c r="A2182" s="58">
        <v>312004</v>
      </c>
      <c r="B2182" s="57" t="s">
        <v>601</v>
      </c>
    </row>
    <row r="2183" spans="1:2">
      <c r="A2183" s="58">
        <v>311939</v>
      </c>
      <c r="B2183" s="57" t="s">
        <v>601</v>
      </c>
    </row>
    <row r="2184" spans="1:2">
      <c r="A2184" s="58">
        <v>311940</v>
      </c>
      <c r="B2184" s="57" t="s">
        <v>613</v>
      </c>
    </row>
    <row r="2185" spans="1:2">
      <c r="A2185" s="58">
        <v>310240</v>
      </c>
      <c r="B2185" s="57" t="s">
        <v>601</v>
      </c>
    </row>
    <row r="2186" spans="1:2">
      <c r="A2186" s="58">
        <v>307109</v>
      </c>
      <c r="B2186" s="57" t="s">
        <v>601</v>
      </c>
    </row>
    <row r="2187" spans="1:2">
      <c r="A2187" s="58">
        <v>307046</v>
      </c>
      <c r="B2187" s="57" t="s">
        <v>780</v>
      </c>
    </row>
    <row r="2188" spans="1:2">
      <c r="A2188" s="58">
        <v>310661</v>
      </c>
      <c r="B2188" s="57" t="s">
        <v>601</v>
      </c>
    </row>
    <row r="2189" spans="1:2">
      <c r="A2189" s="58">
        <v>311739</v>
      </c>
      <c r="B2189" s="57" t="s">
        <v>601</v>
      </c>
    </row>
    <row r="2190" spans="1:2">
      <c r="A2190" s="58">
        <v>310667</v>
      </c>
      <c r="B2190" s="57" t="s">
        <v>601</v>
      </c>
    </row>
    <row r="2191" spans="1:2">
      <c r="A2191" s="58">
        <v>312018</v>
      </c>
      <c r="B2191" s="57" t="s">
        <v>601</v>
      </c>
    </row>
    <row r="2192" spans="1:2">
      <c r="A2192" s="58">
        <v>311685</v>
      </c>
      <c r="B2192" s="57" t="s">
        <v>601</v>
      </c>
    </row>
    <row r="2193" spans="1:2">
      <c r="A2193" s="58">
        <v>310997</v>
      </c>
      <c r="B2193" s="57" t="s">
        <v>601</v>
      </c>
    </row>
    <row r="2194" spans="1:2">
      <c r="A2194" s="58">
        <v>310929</v>
      </c>
      <c r="B2194" s="57" t="s">
        <v>613</v>
      </c>
    </row>
    <row r="2195" spans="1:2">
      <c r="A2195" s="58">
        <v>310416</v>
      </c>
      <c r="B2195" s="57" t="s">
        <v>601</v>
      </c>
    </row>
    <row r="2196" spans="1:2">
      <c r="A2196" s="58">
        <v>311658</v>
      </c>
      <c r="B2196" s="57" t="s">
        <v>601</v>
      </c>
    </row>
    <row r="2197" spans="1:2">
      <c r="A2197" s="58">
        <v>312020</v>
      </c>
      <c r="B2197" s="57" t="s">
        <v>601</v>
      </c>
    </row>
    <row r="2198" spans="1:2">
      <c r="A2198" s="58">
        <v>311653</v>
      </c>
      <c r="B2198" s="57" t="s">
        <v>613</v>
      </c>
    </row>
    <row r="2199" spans="1:2">
      <c r="A2199" s="58">
        <v>310486</v>
      </c>
      <c r="B2199" s="57" t="s">
        <v>613</v>
      </c>
    </row>
    <row r="2200" spans="1:2">
      <c r="A2200" s="58">
        <v>311554</v>
      </c>
      <c r="B2200" s="57" t="s">
        <v>601</v>
      </c>
    </row>
    <row r="2201" spans="1:2">
      <c r="A2201" s="58">
        <v>312015</v>
      </c>
      <c r="B2201" s="57" t="s">
        <v>601</v>
      </c>
    </row>
    <row r="2202" spans="1:2">
      <c r="A2202" s="58">
        <v>310656</v>
      </c>
      <c r="B2202" s="57" t="s">
        <v>601</v>
      </c>
    </row>
    <row r="2203" spans="1:2">
      <c r="A2203" s="58">
        <v>310263</v>
      </c>
      <c r="B2203" s="57" t="s">
        <v>601</v>
      </c>
    </row>
    <row r="2204" spans="1:2">
      <c r="A2204" s="58">
        <v>312057</v>
      </c>
      <c r="B2204" s="57" t="s">
        <v>601</v>
      </c>
    </row>
    <row r="2205" spans="1:2">
      <c r="A2205" s="58">
        <v>310590</v>
      </c>
      <c r="B2205" s="57" t="s">
        <v>601</v>
      </c>
    </row>
    <row r="2206" spans="1:2">
      <c r="A2206" s="58">
        <v>310298</v>
      </c>
      <c r="B2206" s="57" t="s">
        <v>581</v>
      </c>
    </row>
    <row r="2207" spans="1:2">
      <c r="A2207" s="58">
        <v>310236</v>
      </c>
      <c r="B2207" s="57" t="s">
        <v>601</v>
      </c>
    </row>
    <row r="2208" spans="1:2">
      <c r="A2208" s="58">
        <v>310421</v>
      </c>
      <c r="B2208" s="57" t="s">
        <v>613</v>
      </c>
    </row>
    <row r="2209" spans="1:2">
      <c r="A2209" s="58">
        <v>310513</v>
      </c>
      <c r="B2209" s="57" t="s">
        <v>601</v>
      </c>
    </row>
    <row r="2210" spans="1:2">
      <c r="A2210" s="58">
        <v>310315</v>
      </c>
      <c r="B2210" s="57" t="s">
        <v>601</v>
      </c>
    </row>
    <row r="2211" spans="1:2">
      <c r="A2211" s="58">
        <v>311684</v>
      </c>
      <c r="B2211" s="57" t="s">
        <v>601</v>
      </c>
    </row>
    <row r="2212" spans="1:2">
      <c r="A2212" s="58">
        <v>310310</v>
      </c>
      <c r="B2212" s="57" t="s">
        <v>601</v>
      </c>
    </row>
    <row r="2213" spans="1:2">
      <c r="A2213" s="58">
        <v>310286</v>
      </c>
      <c r="B2213" s="57" t="s">
        <v>601</v>
      </c>
    </row>
    <row r="2214" spans="1:2">
      <c r="A2214" s="58">
        <v>310425</v>
      </c>
      <c r="B2214" s="57" t="s">
        <v>601</v>
      </c>
    </row>
    <row r="2215" spans="1:2">
      <c r="A2215" s="58">
        <v>310239</v>
      </c>
      <c r="B2215" s="57" t="s">
        <v>601</v>
      </c>
    </row>
    <row r="2216" spans="1:2">
      <c r="A2216" s="58">
        <v>312022</v>
      </c>
      <c r="B2216" s="57" t="s">
        <v>601</v>
      </c>
    </row>
    <row r="2217" spans="1:2">
      <c r="A2217" s="58">
        <v>311676</v>
      </c>
      <c r="B2217" s="57" t="s">
        <v>601</v>
      </c>
    </row>
    <row r="2218" spans="1:2">
      <c r="A2218" s="58">
        <v>310289</v>
      </c>
      <c r="B2218" s="57" t="s">
        <v>613</v>
      </c>
    </row>
    <row r="2219" spans="1:2">
      <c r="A2219" s="58">
        <v>310273</v>
      </c>
      <c r="B2219" s="57" t="s">
        <v>601</v>
      </c>
    </row>
    <row r="2220" spans="1:2">
      <c r="A2220" s="58">
        <v>310636</v>
      </c>
      <c r="B2220" s="57" t="s">
        <v>601</v>
      </c>
    </row>
    <row r="2221" spans="1:2">
      <c r="A2221" s="58">
        <v>312118</v>
      </c>
      <c r="B2221" s="57" t="s">
        <v>613</v>
      </c>
    </row>
    <row r="2222" spans="1:2">
      <c r="A2222" s="58">
        <v>310654</v>
      </c>
      <c r="B2222" s="57" t="s">
        <v>601</v>
      </c>
    </row>
    <row r="2223" spans="1:2">
      <c r="A2223" s="58">
        <v>310528</v>
      </c>
      <c r="B2223" s="57" t="s">
        <v>601</v>
      </c>
    </row>
    <row r="2224" spans="1:2">
      <c r="A2224" s="58">
        <v>312021</v>
      </c>
      <c r="B2224" s="57" t="s">
        <v>601</v>
      </c>
    </row>
    <row r="2225" spans="1:2">
      <c r="A2225" s="58">
        <v>310995</v>
      </c>
      <c r="B2225" s="57" t="s">
        <v>601</v>
      </c>
    </row>
    <row r="2226" spans="1:2">
      <c r="A2226" s="58">
        <v>312142</v>
      </c>
      <c r="B2226" s="57" t="s">
        <v>604</v>
      </c>
    </row>
    <row r="2227" spans="1:2">
      <c r="A2227" s="58">
        <v>310780</v>
      </c>
      <c r="B2227" s="57" t="s">
        <v>601</v>
      </c>
    </row>
    <row r="2228" spans="1:2">
      <c r="A2228" s="58">
        <v>311551</v>
      </c>
      <c r="B2228" s="57" t="s">
        <v>601</v>
      </c>
    </row>
    <row r="2229" spans="1:2">
      <c r="A2229" s="58">
        <v>312064</v>
      </c>
      <c r="B2229" s="57" t="s">
        <v>601</v>
      </c>
    </row>
    <row r="2230" spans="1:2">
      <c r="A2230" s="58">
        <v>311000</v>
      </c>
      <c r="B2230" s="57" t="s">
        <v>601</v>
      </c>
    </row>
    <row r="2231" spans="1:2">
      <c r="A2231" s="58">
        <v>310768</v>
      </c>
      <c r="B2231" s="57" t="s">
        <v>601</v>
      </c>
    </row>
    <row r="2232" spans="1:2">
      <c r="A2232" s="58">
        <v>310992</v>
      </c>
      <c r="B2232" s="57" t="s">
        <v>601</v>
      </c>
    </row>
    <row r="2233" spans="1:2">
      <c r="A2233" s="58">
        <v>310255</v>
      </c>
      <c r="B2233" s="57" t="s">
        <v>601</v>
      </c>
    </row>
    <row r="2234" spans="1:2">
      <c r="A2234" s="58">
        <v>309198</v>
      </c>
      <c r="B2234" s="57" t="s">
        <v>601</v>
      </c>
    </row>
    <row r="2235" spans="1:2">
      <c r="A2235" s="58">
        <v>310238</v>
      </c>
      <c r="B2235" s="57" t="s">
        <v>601</v>
      </c>
    </row>
    <row r="2236" spans="1:2">
      <c r="A2236" s="58">
        <v>310572</v>
      </c>
      <c r="B2236" s="57" t="s">
        <v>601</v>
      </c>
    </row>
    <row r="2237" spans="1:2">
      <c r="A2237" s="58">
        <v>312060</v>
      </c>
      <c r="B2237" s="57" t="s">
        <v>601</v>
      </c>
    </row>
    <row r="2238" spans="1:2">
      <c r="A2238" s="58">
        <v>310274</v>
      </c>
      <c r="B2238" s="57" t="s">
        <v>601</v>
      </c>
    </row>
    <row r="2239" spans="1:2">
      <c r="A2239" s="58">
        <v>310640</v>
      </c>
      <c r="B2239" s="57" t="s">
        <v>601</v>
      </c>
    </row>
    <row r="2240" spans="1:2">
      <c r="A2240" s="58">
        <v>311650</v>
      </c>
      <c r="B2240" s="57" t="s">
        <v>601</v>
      </c>
    </row>
    <row r="2241" spans="1:2">
      <c r="A2241" s="58">
        <v>311663</v>
      </c>
      <c r="B2241" s="57" t="s">
        <v>601</v>
      </c>
    </row>
    <row r="2242" spans="1:2">
      <c r="A2242" s="58">
        <v>312002</v>
      </c>
      <c r="B2242" s="57" t="s">
        <v>601</v>
      </c>
    </row>
    <row r="2243" spans="1:2">
      <c r="A2243" s="58">
        <v>310271</v>
      </c>
      <c r="B2243" s="57" t="s">
        <v>601</v>
      </c>
    </row>
    <row r="2244" spans="1:2">
      <c r="A2244" s="58">
        <v>310574</v>
      </c>
      <c r="B2244" s="57" t="s">
        <v>601</v>
      </c>
    </row>
    <row r="2245" spans="1:2">
      <c r="A2245" s="58">
        <v>310257</v>
      </c>
      <c r="B2245" s="57" t="s">
        <v>613</v>
      </c>
    </row>
    <row r="2246" spans="1:2">
      <c r="A2246" s="58">
        <v>312010</v>
      </c>
      <c r="B2246" s="57" t="s">
        <v>601</v>
      </c>
    </row>
    <row r="2247" spans="1:2">
      <c r="A2247" s="58">
        <v>311306</v>
      </c>
      <c r="B2247" s="57" t="s">
        <v>601</v>
      </c>
    </row>
    <row r="2248" spans="1:2">
      <c r="A2248" s="58">
        <v>312023</v>
      </c>
      <c r="B2248" s="57" t="s">
        <v>581</v>
      </c>
    </row>
    <row r="2249" spans="1:2">
      <c r="A2249" s="58">
        <v>311656</v>
      </c>
      <c r="B2249" s="57" t="s">
        <v>613</v>
      </c>
    </row>
    <row r="2250" spans="1:2">
      <c r="A2250" s="58">
        <v>310643</v>
      </c>
      <c r="B2250" s="57" t="s">
        <v>601</v>
      </c>
    </row>
    <row r="2251" spans="1:2">
      <c r="A2251" s="58">
        <v>311746</v>
      </c>
      <c r="B2251" s="57" t="s">
        <v>604</v>
      </c>
    </row>
    <row r="2252" spans="1:2">
      <c r="A2252" s="58">
        <v>311026</v>
      </c>
      <c r="B2252" s="57" t="s">
        <v>601</v>
      </c>
    </row>
    <row r="2253" spans="1:2">
      <c r="A2253" s="58">
        <v>310670</v>
      </c>
      <c r="B2253" s="57" t="s">
        <v>601</v>
      </c>
    </row>
    <row r="2254" spans="1:2">
      <c r="A2254" s="58">
        <v>311330</v>
      </c>
      <c r="B2254" s="57" t="s">
        <v>613</v>
      </c>
    </row>
    <row r="2255" spans="1:2">
      <c r="A2255" s="58">
        <v>312066</v>
      </c>
      <c r="B2255" s="57" t="s">
        <v>601</v>
      </c>
    </row>
    <row r="2256" spans="1:2">
      <c r="A2256" s="58">
        <v>310418</v>
      </c>
      <c r="B2256" s="57" t="s">
        <v>601</v>
      </c>
    </row>
    <row r="2257" spans="1:2">
      <c r="A2257" s="58">
        <v>310945</v>
      </c>
      <c r="B2257" s="57" t="s">
        <v>601</v>
      </c>
    </row>
    <row r="2258" spans="1:2">
      <c r="A2258" s="58">
        <v>311686</v>
      </c>
      <c r="B2258" s="57" t="s">
        <v>601</v>
      </c>
    </row>
    <row r="2259" spans="1:2">
      <c r="A2259" s="58">
        <v>310797</v>
      </c>
      <c r="B2259" s="57" t="s">
        <v>601</v>
      </c>
    </row>
    <row r="2260" spans="1:2">
      <c r="A2260" s="58">
        <v>310266</v>
      </c>
      <c r="B2260" s="57" t="s">
        <v>601</v>
      </c>
    </row>
    <row r="2261" spans="1:2">
      <c r="A2261" s="58">
        <v>311672</v>
      </c>
      <c r="B2261" s="57" t="s">
        <v>581</v>
      </c>
    </row>
    <row r="2262" spans="1:2">
      <c r="A2262" s="58">
        <v>311013</v>
      </c>
      <c r="B2262" s="57" t="s">
        <v>601</v>
      </c>
    </row>
    <row r="2263" spans="1:2">
      <c r="A2263" s="58">
        <v>312071</v>
      </c>
      <c r="B2263" s="57" t="s">
        <v>581</v>
      </c>
    </row>
    <row r="2264" spans="1:2">
      <c r="A2264" s="58">
        <v>312188</v>
      </c>
      <c r="B2264" s="57" t="s">
        <v>601</v>
      </c>
    </row>
    <row r="2265" spans="1:2">
      <c r="A2265" s="58">
        <v>310913</v>
      </c>
      <c r="B2265" s="57" t="s">
        <v>579</v>
      </c>
    </row>
    <row r="2266" spans="1:2">
      <c r="A2266" s="58">
        <v>310672</v>
      </c>
      <c r="B2266" s="57" t="s">
        <v>579</v>
      </c>
    </row>
    <row r="2267" spans="1:2">
      <c r="A2267" s="58">
        <v>310659</v>
      </c>
      <c r="B2267" s="57" t="s">
        <v>601</v>
      </c>
    </row>
    <row r="2268" spans="1:2">
      <c r="A2268" s="58">
        <v>310293</v>
      </c>
      <c r="B2268" s="57" t="s">
        <v>601</v>
      </c>
    </row>
    <row r="2269" spans="1:2">
      <c r="A2269" s="58">
        <v>310354</v>
      </c>
      <c r="B2269" s="57" t="s">
        <v>601</v>
      </c>
    </row>
    <row r="2270" spans="1:2">
      <c r="A2270" s="58">
        <v>311004</v>
      </c>
      <c r="B2270" s="57" t="s">
        <v>579</v>
      </c>
    </row>
    <row r="2271" spans="1:2">
      <c r="A2271" s="58">
        <v>310649</v>
      </c>
      <c r="B2271" s="57" t="s">
        <v>604</v>
      </c>
    </row>
    <row r="2272" spans="1:2">
      <c r="A2272" s="58">
        <v>296058</v>
      </c>
      <c r="B2272" s="57" t="s">
        <v>601</v>
      </c>
    </row>
    <row r="2273" spans="1:2">
      <c r="A2273" s="58">
        <v>307120</v>
      </c>
      <c r="B2273" s="57" t="s">
        <v>601</v>
      </c>
    </row>
    <row r="2274" spans="1:2">
      <c r="A2274" s="58">
        <v>310666</v>
      </c>
      <c r="B2274" s="57" t="s">
        <v>601</v>
      </c>
    </row>
    <row r="2275" spans="1:2">
      <c r="A2275" s="58">
        <v>311068</v>
      </c>
      <c r="B2275" s="57" t="s">
        <v>601</v>
      </c>
    </row>
    <row r="2276" spans="1:2">
      <c r="A2276" s="58">
        <v>310456</v>
      </c>
      <c r="B2276" s="57" t="s">
        <v>613</v>
      </c>
    </row>
    <row r="2277" spans="1:2">
      <c r="A2277" s="58">
        <v>311579</v>
      </c>
      <c r="B2277" s="57" t="s">
        <v>601</v>
      </c>
    </row>
    <row r="2278" spans="1:2">
      <c r="A2278" s="58">
        <v>311796</v>
      </c>
      <c r="B2278" s="57" t="s">
        <v>601</v>
      </c>
    </row>
    <row r="2279" spans="1:2">
      <c r="A2279" s="58">
        <v>310534</v>
      </c>
      <c r="B2279" s="57" t="s">
        <v>601</v>
      </c>
    </row>
    <row r="2280" spans="1:2">
      <c r="A2280" s="58">
        <v>310462</v>
      </c>
      <c r="B2280" s="57" t="s">
        <v>601</v>
      </c>
    </row>
    <row r="2281" spans="1:2">
      <c r="A2281" s="58">
        <v>310569</v>
      </c>
      <c r="B2281" s="57" t="s">
        <v>601</v>
      </c>
    </row>
    <row r="2282" spans="1:2">
      <c r="A2282" s="58">
        <v>310549</v>
      </c>
      <c r="B2282" s="57" t="s">
        <v>601</v>
      </c>
    </row>
    <row r="2283" spans="1:2">
      <c r="A2283" s="58">
        <v>309877</v>
      </c>
      <c r="B2283" s="57" t="s">
        <v>601</v>
      </c>
    </row>
    <row r="2284" spans="1:2">
      <c r="A2284" s="58">
        <v>312486</v>
      </c>
      <c r="B2284" s="57" t="s">
        <v>601</v>
      </c>
    </row>
    <row r="2285" spans="1:2">
      <c r="A2285" s="58">
        <v>310644</v>
      </c>
      <c r="B2285" s="57" t="s">
        <v>601</v>
      </c>
    </row>
    <row r="2286" spans="1:2">
      <c r="A2286" s="58">
        <v>309888</v>
      </c>
      <c r="B2286" s="57" t="s">
        <v>601</v>
      </c>
    </row>
    <row r="2287" spans="1:2">
      <c r="A2287" s="58">
        <v>310547</v>
      </c>
      <c r="B2287" s="57" t="s">
        <v>581</v>
      </c>
    </row>
    <row r="2288" spans="1:2">
      <c r="A2288" s="58">
        <v>310087</v>
      </c>
      <c r="B2288" s="57" t="s">
        <v>581</v>
      </c>
    </row>
    <row r="2289" spans="1:2">
      <c r="A2289" s="58">
        <v>310090</v>
      </c>
      <c r="B2289" s="57" t="s">
        <v>601</v>
      </c>
    </row>
    <row r="2290" spans="1:2">
      <c r="A2290" s="58">
        <v>312215</v>
      </c>
      <c r="B2290" s="57" t="s">
        <v>601</v>
      </c>
    </row>
    <row r="2291" spans="1:2">
      <c r="A2291" s="58">
        <v>310237</v>
      </c>
      <c r="B2291" s="57" t="s">
        <v>601</v>
      </c>
    </row>
    <row r="2292" spans="1:2">
      <c r="A2292" s="58">
        <v>312219</v>
      </c>
      <c r="B2292" s="57" t="s">
        <v>601</v>
      </c>
    </row>
    <row r="2293" spans="1:2">
      <c r="A2293" s="58">
        <v>310300</v>
      </c>
      <c r="B2293" s="57" t="s">
        <v>601</v>
      </c>
    </row>
    <row r="2294" spans="1:2">
      <c r="A2294" s="58">
        <v>310195</v>
      </c>
      <c r="B2294" s="57" t="s">
        <v>601</v>
      </c>
    </row>
    <row r="2295" spans="1:2">
      <c r="A2295" s="58">
        <v>311750</v>
      </c>
      <c r="B2295" s="57" t="s">
        <v>601</v>
      </c>
    </row>
    <row r="2296" spans="1:2">
      <c r="A2296" s="58">
        <v>310651</v>
      </c>
      <c r="B2296" s="57" t="s">
        <v>601</v>
      </c>
    </row>
    <row r="2297" spans="1:2">
      <c r="A2297" s="58">
        <v>310487</v>
      </c>
      <c r="B2297" s="57" t="s">
        <v>601</v>
      </c>
    </row>
    <row r="2298" spans="1:2">
      <c r="A2298" s="58">
        <v>312182</v>
      </c>
      <c r="B2298" s="57" t="s">
        <v>601</v>
      </c>
    </row>
    <row r="2299" spans="1:2">
      <c r="A2299" s="58">
        <v>312502</v>
      </c>
      <c r="B2299" s="57" t="s">
        <v>601</v>
      </c>
    </row>
    <row r="2300" spans="1:2">
      <c r="A2300" s="58">
        <v>311861</v>
      </c>
      <c r="B2300" s="57" t="s">
        <v>601</v>
      </c>
    </row>
    <row r="2301" spans="1:2">
      <c r="A2301" s="58">
        <v>312476</v>
      </c>
      <c r="B2301" s="57" t="s">
        <v>601</v>
      </c>
    </row>
    <row r="2302" spans="1:2">
      <c r="A2302" s="58">
        <v>310082</v>
      </c>
      <c r="B2302" s="57" t="s">
        <v>604</v>
      </c>
    </row>
    <row r="2303" spans="1:2">
      <c r="A2303" s="58">
        <v>310241</v>
      </c>
      <c r="B2303" s="57" t="s">
        <v>601</v>
      </c>
    </row>
    <row r="2304" spans="1:2">
      <c r="A2304" s="58">
        <v>310291</v>
      </c>
      <c r="B2304" s="57" t="s">
        <v>601</v>
      </c>
    </row>
    <row r="2305" spans="1:2">
      <c r="A2305" s="58">
        <v>312288</v>
      </c>
      <c r="B2305" s="57" t="s">
        <v>601</v>
      </c>
    </row>
    <row r="2306" spans="1:2">
      <c r="A2306" s="58">
        <v>310088</v>
      </c>
      <c r="B2306" s="57" t="s">
        <v>613</v>
      </c>
    </row>
    <row r="2307" spans="1:2">
      <c r="A2307" s="58">
        <v>309875</v>
      </c>
      <c r="B2307" s="57" t="s">
        <v>601</v>
      </c>
    </row>
    <row r="2308" spans="1:2">
      <c r="A2308" s="58">
        <v>311756</v>
      </c>
      <c r="B2308" s="57" t="s">
        <v>581</v>
      </c>
    </row>
    <row r="2309" spans="1:2">
      <c r="A2309" s="58">
        <v>311788</v>
      </c>
      <c r="B2309" s="57" t="s">
        <v>601</v>
      </c>
    </row>
    <row r="2310" spans="1:2">
      <c r="A2310" s="58">
        <v>311872</v>
      </c>
      <c r="B2310" s="57" t="s">
        <v>601</v>
      </c>
    </row>
    <row r="2311" spans="1:2">
      <c r="A2311" s="58">
        <v>310479</v>
      </c>
      <c r="B2311" s="57" t="s">
        <v>601</v>
      </c>
    </row>
    <row r="2312" spans="1:2">
      <c r="A2312" s="58">
        <v>307314</v>
      </c>
      <c r="B2312" s="57" t="s">
        <v>601</v>
      </c>
    </row>
    <row r="2313" spans="1:2">
      <c r="A2313" s="58">
        <v>312291</v>
      </c>
      <c r="B2313" s="57" t="s">
        <v>581</v>
      </c>
    </row>
    <row r="2314" spans="1:2">
      <c r="A2314" s="58">
        <v>310642</v>
      </c>
      <c r="B2314" s="57" t="s">
        <v>581</v>
      </c>
    </row>
    <row r="2315" spans="1:2">
      <c r="A2315" s="58">
        <v>311813</v>
      </c>
      <c r="B2315" s="57" t="s">
        <v>601</v>
      </c>
    </row>
    <row r="2316" spans="1:2">
      <c r="A2316" s="58">
        <v>309882</v>
      </c>
      <c r="B2316" s="57" t="s">
        <v>601</v>
      </c>
    </row>
    <row r="2317" spans="1:2">
      <c r="A2317" s="58">
        <v>311827</v>
      </c>
      <c r="B2317" s="57" t="s">
        <v>601</v>
      </c>
    </row>
    <row r="2318" spans="1:2">
      <c r="A2318" s="58">
        <v>309908</v>
      </c>
      <c r="B2318" s="57" t="s">
        <v>601</v>
      </c>
    </row>
    <row r="2319" spans="1:2">
      <c r="A2319" s="58">
        <v>312239</v>
      </c>
      <c r="B2319" s="57" t="s">
        <v>613</v>
      </c>
    </row>
    <row r="2320" spans="1:2">
      <c r="A2320" s="58">
        <v>307310</v>
      </c>
      <c r="B2320" s="57" t="s">
        <v>601</v>
      </c>
    </row>
    <row r="2321" spans="1:2">
      <c r="A2321" s="58">
        <v>312211</v>
      </c>
      <c r="B2321" s="57" t="s">
        <v>601</v>
      </c>
    </row>
    <row r="2322" spans="1:2">
      <c r="A2322" s="58">
        <v>312185</v>
      </c>
      <c r="B2322" s="57" t="s">
        <v>601</v>
      </c>
    </row>
    <row r="2323" spans="1:2">
      <c r="A2323" s="58">
        <v>309880</v>
      </c>
      <c r="B2323" s="57" t="s">
        <v>601</v>
      </c>
    </row>
    <row r="2324" spans="1:2">
      <c r="A2324" s="58">
        <v>312481</v>
      </c>
      <c r="B2324" s="57" t="s">
        <v>601</v>
      </c>
    </row>
    <row r="2325" spans="1:2">
      <c r="A2325" s="58">
        <v>311894</v>
      </c>
      <c r="B2325" s="57" t="s">
        <v>613</v>
      </c>
    </row>
    <row r="2326" spans="1:2">
      <c r="A2326" s="58">
        <v>311824</v>
      </c>
      <c r="B2326" s="57" t="s">
        <v>601</v>
      </c>
    </row>
    <row r="2327" spans="1:2">
      <c r="A2327" s="58">
        <v>311810</v>
      </c>
      <c r="B2327" s="57" t="s">
        <v>613</v>
      </c>
    </row>
    <row r="2328" spans="1:2">
      <c r="A2328" s="58">
        <v>312472</v>
      </c>
      <c r="B2328" s="57" t="s">
        <v>601</v>
      </c>
    </row>
    <row r="2329" spans="1:2">
      <c r="A2329" s="58">
        <v>312466</v>
      </c>
      <c r="B2329" s="57" t="s">
        <v>601</v>
      </c>
    </row>
    <row r="2330" spans="1:2">
      <c r="A2330" s="58">
        <v>310244</v>
      </c>
      <c r="B2330" s="57" t="s">
        <v>601</v>
      </c>
    </row>
    <row r="2331" spans="1:2">
      <c r="A2331" s="58">
        <v>311817</v>
      </c>
      <c r="B2331" s="57" t="s">
        <v>601</v>
      </c>
    </row>
    <row r="2332" spans="1:2">
      <c r="A2332" s="58">
        <v>311901</v>
      </c>
      <c r="B2332" s="57" t="s">
        <v>601</v>
      </c>
    </row>
    <row r="2333" spans="1:2">
      <c r="A2333" s="58">
        <v>309859</v>
      </c>
      <c r="B2333" s="57" t="s">
        <v>601</v>
      </c>
    </row>
    <row r="2334" spans="1:2">
      <c r="A2334" s="58">
        <v>312226</v>
      </c>
      <c r="B2334" s="57" t="s">
        <v>601</v>
      </c>
    </row>
    <row r="2335" spans="1:2">
      <c r="A2335" s="58">
        <v>309858</v>
      </c>
      <c r="B2335" s="57" t="s">
        <v>601</v>
      </c>
    </row>
    <row r="2336" spans="1:2">
      <c r="A2336" s="58">
        <v>310094</v>
      </c>
      <c r="B2336" s="57" t="s">
        <v>601</v>
      </c>
    </row>
    <row r="2337" spans="1:2">
      <c r="A2337" s="58">
        <v>311778</v>
      </c>
      <c r="B2337" s="57" t="s">
        <v>601</v>
      </c>
    </row>
    <row r="2338" spans="1:2">
      <c r="A2338" s="58">
        <v>312244</v>
      </c>
      <c r="B2338" s="57" t="s">
        <v>601</v>
      </c>
    </row>
    <row r="2339" spans="1:2">
      <c r="A2339" s="58">
        <v>310653</v>
      </c>
      <c r="B2339" s="57" t="s">
        <v>601</v>
      </c>
    </row>
    <row r="2340" spans="1:2">
      <c r="A2340" s="58">
        <v>312280</v>
      </c>
      <c r="B2340" s="57" t="s">
        <v>604</v>
      </c>
    </row>
    <row r="2341" spans="1:2">
      <c r="A2341" s="58">
        <v>311577</v>
      </c>
      <c r="B2341" s="57" t="s">
        <v>601</v>
      </c>
    </row>
    <row r="2342" spans="1:2">
      <c r="A2342" s="58">
        <v>310565</v>
      </c>
      <c r="B2342" s="57" t="s">
        <v>601</v>
      </c>
    </row>
    <row r="2343" spans="1:2">
      <c r="A2343" s="58">
        <v>309550</v>
      </c>
      <c r="B2343" s="57" t="s">
        <v>601</v>
      </c>
    </row>
    <row r="2344" spans="1:2">
      <c r="A2344" s="58">
        <v>312224</v>
      </c>
      <c r="B2344" s="57" t="s">
        <v>601</v>
      </c>
    </row>
    <row r="2345" spans="1:2">
      <c r="A2345" s="58">
        <v>310197</v>
      </c>
      <c r="B2345" s="57" t="s">
        <v>613</v>
      </c>
    </row>
    <row r="2346" spans="1:2">
      <c r="A2346" s="58">
        <v>307326</v>
      </c>
      <c r="B2346" s="57" t="s">
        <v>601</v>
      </c>
    </row>
    <row r="2347" spans="1:2">
      <c r="A2347" s="58">
        <v>311761</v>
      </c>
      <c r="B2347" s="57" t="s">
        <v>601</v>
      </c>
    </row>
    <row r="2348" spans="1:2">
      <c r="A2348" s="58">
        <v>312173</v>
      </c>
      <c r="B2348" s="57" t="s">
        <v>601</v>
      </c>
    </row>
    <row r="2349" spans="1:2">
      <c r="A2349" s="58">
        <v>309856</v>
      </c>
      <c r="B2349" s="57" t="s">
        <v>581</v>
      </c>
    </row>
    <row r="2350" spans="1:2">
      <c r="A2350" s="58">
        <v>312484</v>
      </c>
      <c r="B2350" s="57" t="s">
        <v>581</v>
      </c>
    </row>
    <row r="2351" spans="1:2">
      <c r="A2351" s="58">
        <v>309874</v>
      </c>
      <c r="B2351" s="57" t="s">
        <v>601</v>
      </c>
    </row>
    <row r="2352" spans="1:2">
      <c r="A2352" s="58">
        <v>310453</v>
      </c>
      <c r="B2352" s="57" t="s">
        <v>601</v>
      </c>
    </row>
    <row r="2353" spans="1:2">
      <c r="A2353" s="58">
        <v>311585</v>
      </c>
      <c r="B2353" s="57" t="s">
        <v>601</v>
      </c>
    </row>
    <row r="2354" spans="1:2">
      <c r="A2354" s="58">
        <v>311583</v>
      </c>
      <c r="B2354" s="57" t="s">
        <v>613</v>
      </c>
    </row>
    <row r="2355" spans="1:2">
      <c r="A2355" s="58">
        <v>311866</v>
      </c>
      <c r="B2355" s="57" t="s">
        <v>581</v>
      </c>
    </row>
    <row r="2356" spans="1:2">
      <c r="A2356" s="58">
        <v>310550</v>
      </c>
      <c r="B2356" s="57" t="s">
        <v>601</v>
      </c>
    </row>
    <row r="2357" spans="1:2">
      <c r="A2357" s="58">
        <v>311831</v>
      </c>
      <c r="B2357" s="57" t="s">
        <v>601</v>
      </c>
    </row>
    <row r="2358" spans="1:2">
      <c r="A2358" s="58">
        <v>311451</v>
      </c>
      <c r="B2358" s="57" t="s">
        <v>601</v>
      </c>
    </row>
    <row r="2359" spans="1:2">
      <c r="A2359" s="58">
        <v>309878</v>
      </c>
      <c r="B2359" s="57" t="s">
        <v>601</v>
      </c>
    </row>
    <row r="2360" spans="1:2">
      <c r="A2360" s="58">
        <v>309910</v>
      </c>
      <c r="B2360" s="57" t="s">
        <v>601</v>
      </c>
    </row>
    <row r="2361" spans="1:2">
      <c r="A2361" s="58">
        <v>312242</v>
      </c>
      <c r="B2361" s="57" t="s">
        <v>601</v>
      </c>
    </row>
    <row r="2362" spans="1:2">
      <c r="A2362" s="58">
        <v>310346</v>
      </c>
      <c r="B2362" s="57" t="s">
        <v>601</v>
      </c>
    </row>
    <row r="2363" spans="1:2">
      <c r="A2363" s="58">
        <v>309886</v>
      </c>
      <c r="B2363" s="57" t="s">
        <v>601</v>
      </c>
    </row>
    <row r="2364" spans="1:2">
      <c r="A2364" s="58">
        <v>312282</v>
      </c>
      <c r="B2364" s="57" t="s">
        <v>601</v>
      </c>
    </row>
    <row r="2365" spans="1:2">
      <c r="A2365" s="58">
        <v>310556</v>
      </c>
      <c r="B2365" s="57" t="s">
        <v>601</v>
      </c>
    </row>
    <row r="2366" spans="1:2">
      <c r="A2366" s="58">
        <v>309885</v>
      </c>
      <c r="B2366" s="57" t="s">
        <v>601</v>
      </c>
    </row>
    <row r="2367" spans="1:2">
      <c r="A2367" s="58">
        <v>311584</v>
      </c>
      <c r="B2367" s="57" t="s">
        <v>601</v>
      </c>
    </row>
    <row r="2368" spans="1:2">
      <c r="A2368" s="58">
        <v>310477</v>
      </c>
      <c r="B2368" s="57" t="s">
        <v>601</v>
      </c>
    </row>
    <row r="2369" spans="1:2">
      <c r="A2369" s="58">
        <v>310457</v>
      </c>
      <c r="B2369" s="57" t="s">
        <v>601</v>
      </c>
    </row>
    <row r="2370" spans="1:2">
      <c r="A2370" s="58">
        <v>312169</v>
      </c>
      <c r="B2370" s="57" t="s">
        <v>601</v>
      </c>
    </row>
    <row r="2371" spans="1:2">
      <c r="A2371" s="58">
        <v>311815</v>
      </c>
      <c r="B2371" s="57" t="s">
        <v>601</v>
      </c>
    </row>
    <row r="2372" spans="1:2">
      <c r="A2372" s="58">
        <v>312209</v>
      </c>
      <c r="B2372" s="57" t="s">
        <v>613</v>
      </c>
    </row>
    <row r="2373" spans="1:2">
      <c r="A2373" s="58">
        <v>309892</v>
      </c>
      <c r="B2373" s="57" t="s">
        <v>601</v>
      </c>
    </row>
    <row r="2374" spans="1:2">
      <c r="A2374" s="58">
        <v>312167</v>
      </c>
      <c r="B2374" s="57" t="s">
        <v>601</v>
      </c>
    </row>
    <row r="2375" spans="1:2">
      <c r="A2375" s="58">
        <v>311798</v>
      </c>
      <c r="B2375" s="57" t="s">
        <v>601</v>
      </c>
    </row>
    <row r="2376" spans="1:2">
      <c r="A2376" s="58">
        <v>312495</v>
      </c>
      <c r="B2376" s="57" t="s">
        <v>601</v>
      </c>
    </row>
    <row r="2377" spans="1:2">
      <c r="A2377" s="58">
        <v>310483</v>
      </c>
      <c r="B2377" s="57" t="s">
        <v>601</v>
      </c>
    </row>
    <row r="2378" spans="1:2">
      <c r="A2378" s="58">
        <v>310639</v>
      </c>
      <c r="B2378" s="57" t="s">
        <v>581</v>
      </c>
    </row>
    <row r="2379" spans="1:2">
      <c r="A2379" s="58">
        <v>311582</v>
      </c>
      <c r="B2379" s="57" t="s">
        <v>601</v>
      </c>
    </row>
    <row r="2380" spans="1:2">
      <c r="A2380" s="58">
        <v>311878</v>
      </c>
      <c r="B2380" s="57" t="s">
        <v>601</v>
      </c>
    </row>
    <row r="2381" spans="1:2">
      <c r="A2381" s="58">
        <v>310454</v>
      </c>
      <c r="B2381" s="57" t="s">
        <v>601</v>
      </c>
    </row>
    <row r="2382" spans="1:2">
      <c r="A2382" s="58">
        <v>311586</v>
      </c>
      <c r="B2382" s="57" t="s">
        <v>601</v>
      </c>
    </row>
    <row r="2383" spans="1:2">
      <c r="A2383" s="58">
        <v>310612</v>
      </c>
      <c r="B2383" s="57" t="s">
        <v>601</v>
      </c>
    </row>
    <row r="2384" spans="1:2">
      <c r="A2384" s="58">
        <v>309898</v>
      </c>
      <c r="B2384" s="57" t="s">
        <v>601</v>
      </c>
    </row>
    <row r="2385" spans="1:2">
      <c r="A2385" s="58">
        <v>311740</v>
      </c>
      <c r="B2385" s="57" t="s">
        <v>601</v>
      </c>
    </row>
    <row r="2386" spans="1:2">
      <c r="A2386" s="58">
        <v>312152</v>
      </c>
      <c r="B2386" s="57" t="s">
        <v>601</v>
      </c>
    </row>
    <row r="2387" spans="1:2">
      <c r="A2387" s="58">
        <v>310540</v>
      </c>
      <c r="B2387" s="57" t="s">
        <v>601</v>
      </c>
    </row>
    <row r="2388" spans="1:2">
      <c r="A2388" s="58">
        <v>310201</v>
      </c>
      <c r="B2388" s="57" t="s">
        <v>604</v>
      </c>
    </row>
    <row r="2389" spans="1:2">
      <c r="A2389" s="58">
        <v>311734</v>
      </c>
      <c r="B2389" s="57" t="s">
        <v>601</v>
      </c>
    </row>
    <row r="2390" spans="1:2">
      <c r="A2390" s="58">
        <v>311885</v>
      </c>
      <c r="B2390" s="57" t="s">
        <v>613</v>
      </c>
    </row>
    <row r="2391" spans="1:2">
      <c r="A2391" s="58">
        <v>311773</v>
      </c>
      <c r="B2391" s="57" t="s">
        <v>601</v>
      </c>
    </row>
    <row r="2392" spans="1:2">
      <c r="A2392" s="58">
        <v>311759</v>
      </c>
      <c r="B2392" s="57" t="s">
        <v>601</v>
      </c>
    </row>
    <row r="2393" spans="1:2">
      <c r="A2393" s="58">
        <v>310191</v>
      </c>
      <c r="B2393" s="57" t="s">
        <v>601</v>
      </c>
    </row>
    <row r="2394" spans="1:2">
      <c r="A2394" s="58">
        <v>309896</v>
      </c>
      <c r="B2394" s="57" t="s">
        <v>601</v>
      </c>
    </row>
    <row r="2395" spans="1:2">
      <c r="A2395" s="58">
        <v>312177</v>
      </c>
      <c r="B2395" s="57" t="s">
        <v>601</v>
      </c>
    </row>
    <row r="2396" spans="1:2">
      <c r="A2396" s="58">
        <v>312148</v>
      </c>
      <c r="B2396" s="57" t="s">
        <v>601</v>
      </c>
    </row>
    <row r="2397" spans="1:2">
      <c r="A2397" s="58">
        <v>309021</v>
      </c>
      <c r="B2397" s="57" t="s">
        <v>601</v>
      </c>
    </row>
    <row r="2398" spans="1:2">
      <c r="A2398" s="58">
        <v>310648</v>
      </c>
      <c r="B2398" s="57" t="s">
        <v>601</v>
      </c>
    </row>
    <row r="2399" spans="1:2">
      <c r="A2399" s="58">
        <v>311578</v>
      </c>
      <c r="B2399" s="57" t="s">
        <v>601</v>
      </c>
    </row>
    <row r="2400" spans="1:2">
      <c r="A2400" s="58">
        <v>310471</v>
      </c>
      <c r="B2400" s="57" t="s">
        <v>601</v>
      </c>
    </row>
    <row r="2401" spans="1:2">
      <c r="A2401" s="58">
        <v>309853</v>
      </c>
      <c r="B2401" s="57" t="s">
        <v>601</v>
      </c>
    </row>
    <row r="2402" spans="1:2">
      <c r="A2402" s="58">
        <v>311767</v>
      </c>
      <c r="B2402" s="57" t="s">
        <v>601</v>
      </c>
    </row>
    <row r="2403" spans="1:2">
      <c r="A2403" s="58">
        <v>312217</v>
      </c>
      <c r="B2403" s="57" t="s">
        <v>601</v>
      </c>
    </row>
    <row r="2404" spans="1:2">
      <c r="A2404" s="58">
        <v>307321</v>
      </c>
      <c r="B2404" s="57" t="s">
        <v>601</v>
      </c>
    </row>
    <row r="2405" spans="1:2">
      <c r="A2405" s="58">
        <v>311575</v>
      </c>
      <c r="B2405" s="57" t="s">
        <v>601</v>
      </c>
    </row>
    <row r="2406" spans="1:2">
      <c r="A2406" s="58">
        <v>287259</v>
      </c>
      <c r="B2406" s="57" t="s">
        <v>601</v>
      </c>
    </row>
    <row r="2407" spans="1:2">
      <c r="A2407" s="58">
        <v>295267</v>
      </c>
      <c r="B2407" s="57" t="s">
        <v>579</v>
      </c>
    </row>
    <row r="2408" spans="1:2">
      <c r="A2408" s="58">
        <v>293028</v>
      </c>
      <c r="B2408" s="57" t="s">
        <v>579</v>
      </c>
    </row>
    <row r="2409" spans="1:2">
      <c r="A2409" s="58">
        <v>295247</v>
      </c>
      <c r="B2409" s="57" t="s">
        <v>579</v>
      </c>
    </row>
    <row r="2410" spans="1:2">
      <c r="A2410" s="58">
        <v>295265</v>
      </c>
      <c r="B2410" s="57" t="s">
        <v>579</v>
      </c>
    </row>
    <row r="2411" spans="1:2">
      <c r="A2411" s="58">
        <v>311239</v>
      </c>
      <c r="B2411" s="57" t="s">
        <v>601</v>
      </c>
    </row>
    <row r="2412" spans="1:2">
      <c r="A2412" s="58">
        <v>311241</v>
      </c>
      <c r="B2412" s="57" t="s">
        <v>613</v>
      </c>
    </row>
    <row r="2413" spans="1:2">
      <c r="A2413" s="58">
        <v>311247</v>
      </c>
      <c r="B2413" s="57" t="s">
        <v>613</v>
      </c>
    </row>
    <row r="2414" spans="1:2">
      <c r="A2414" s="58">
        <v>311248</v>
      </c>
      <c r="B2414" s="57" t="s">
        <v>601</v>
      </c>
    </row>
    <row r="2415" spans="1:2">
      <c r="A2415" s="58">
        <v>311251</v>
      </c>
      <c r="B2415" s="57" t="s">
        <v>579</v>
      </c>
    </row>
    <row r="2416" spans="1:2">
      <c r="A2416" s="58">
        <v>311243</v>
      </c>
      <c r="B2416" s="57" t="s">
        <v>579</v>
      </c>
    </row>
    <row r="2417" spans="1:2">
      <c r="A2417" s="58">
        <v>311071</v>
      </c>
      <c r="B2417" s="57" t="s">
        <v>579</v>
      </c>
    </row>
    <row r="2418" spans="1:2">
      <c r="A2418" s="58">
        <v>311072</v>
      </c>
      <c r="B2418" s="57" t="s">
        <v>579</v>
      </c>
    </row>
    <row r="2419" spans="1:2">
      <c r="A2419" s="58">
        <v>311116</v>
      </c>
      <c r="B2419" s="57" t="s">
        <v>613</v>
      </c>
    </row>
    <row r="2420" spans="1:2">
      <c r="A2420" s="58">
        <v>311109</v>
      </c>
      <c r="B2420" s="57" t="s">
        <v>601</v>
      </c>
    </row>
    <row r="2421" spans="1:2">
      <c r="A2421" s="58">
        <v>311057</v>
      </c>
      <c r="B2421" s="57" t="s">
        <v>613</v>
      </c>
    </row>
    <row r="2422" spans="1:2">
      <c r="A2422" s="58">
        <v>311049</v>
      </c>
      <c r="B2422" s="57" t="s">
        <v>601</v>
      </c>
    </row>
    <row r="2423" spans="1:2">
      <c r="A2423" s="58">
        <v>311114</v>
      </c>
      <c r="B2423" s="57" t="s">
        <v>601</v>
      </c>
    </row>
    <row r="2424" spans="1:2">
      <c r="A2424" s="58">
        <v>311051</v>
      </c>
      <c r="B2424" s="57" t="s">
        <v>581</v>
      </c>
    </row>
    <row r="2425" spans="1:2">
      <c r="A2425" s="58">
        <v>311111</v>
      </c>
      <c r="B2425" s="57" t="s">
        <v>581</v>
      </c>
    </row>
    <row r="2426" spans="1:2">
      <c r="A2426" s="58">
        <v>311118</v>
      </c>
      <c r="B2426" s="57" t="s">
        <v>601</v>
      </c>
    </row>
    <row r="2427" spans="1:2">
      <c r="A2427" s="58">
        <v>311117</v>
      </c>
      <c r="B2427" s="57" t="s">
        <v>581</v>
      </c>
    </row>
    <row r="2428" spans="1:2">
      <c r="A2428" s="58">
        <v>311120</v>
      </c>
      <c r="B2428" s="57" t="s">
        <v>601</v>
      </c>
    </row>
    <row r="2429" spans="1:2">
      <c r="A2429" s="58">
        <v>311059</v>
      </c>
      <c r="B2429" s="57" t="s">
        <v>581</v>
      </c>
    </row>
    <row r="2430" spans="1:2">
      <c r="A2430" s="58">
        <v>311058</v>
      </c>
      <c r="B2430" s="57" t="s">
        <v>601</v>
      </c>
    </row>
    <row r="2431" spans="1:2">
      <c r="A2431" s="58">
        <v>311061</v>
      </c>
      <c r="B2431" s="57" t="s">
        <v>581</v>
      </c>
    </row>
    <row r="2432" spans="1:2">
      <c r="A2432" s="58">
        <v>311056</v>
      </c>
      <c r="B2432" s="57" t="s">
        <v>613</v>
      </c>
    </row>
    <row r="2433" spans="1:2">
      <c r="A2433" s="58">
        <v>311048</v>
      </c>
      <c r="B2433" s="57" t="s">
        <v>581</v>
      </c>
    </row>
    <row r="2434" spans="1:2">
      <c r="A2434" s="58">
        <v>311110</v>
      </c>
      <c r="B2434" s="57" t="s">
        <v>601</v>
      </c>
    </row>
    <row r="2435" spans="1:2">
      <c r="A2435" s="58">
        <v>311047</v>
      </c>
      <c r="B2435" s="57" t="s">
        <v>601</v>
      </c>
    </row>
    <row r="2436" spans="1:2">
      <c r="A2436" s="58">
        <v>311065</v>
      </c>
      <c r="B2436" s="57" t="s">
        <v>601</v>
      </c>
    </row>
    <row r="2437" spans="1:2">
      <c r="A2437" s="58">
        <v>311050</v>
      </c>
      <c r="B2437" s="57" t="s">
        <v>579</v>
      </c>
    </row>
    <row r="2438" spans="1:2">
      <c r="A2438" s="58">
        <v>311119</v>
      </c>
      <c r="B2438" s="57" t="s">
        <v>581</v>
      </c>
    </row>
    <row r="2439" spans="1:2">
      <c r="A2439" s="58">
        <v>311060</v>
      </c>
      <c r="B2439" s="57" t="s">
        <v>601</v>
      </c>
    </row>
    <row r="2440" spans="1:2">
      <c r="A2440" s="58">
        <v>311052</v>
      </c>
      <c r="B2440" s="57" t="s">
        <v>601</v>
      </c>
    </row>
    <row r="2441" spans="1:2">
      <c r="A2441" s="58">
        <v>311063</v>
      </c>
      <c r="B2441" s="57" t="s">
        <v>601</v>
      </c>
    </row>
    <row r="2442" spans="1:2">
      <c r="A2442" s="58">
        <v>311112</v>
      </c>
      <c r="B2442" s="57" t="s">
        <v>581</v>
      </c>
    </row>
    <row r="2443" spans="1:2">
      <c r="A2443" s="58">
        <v>311115</v>
      </c>
      <c r="B2443" s="57" t="s">
        <v>601</v>
      </c>
    </row>
    <row r="2444" spans="1:2">
      <c r="A2444" s="58">
        <v>311064</v>
      </c>
      <c r="B2444" s="57" t="s">
        <v>601</v>
      </c>
    </row>
    <row r="2445" spans="1:2">
      <c r="A2445" s="58">
        <v>311108</v>
      </c>
      <c r="B2445" s="57" t="s">
        <v>601</v>
      </c>
    </row>
    <row r="2446" spans="1:2">
      <c r="A2446" s="58">
        <v>311054</v>
      </c>
      <c r="B2446" s="57" t="s">
        <v>601</v>
      </c>
    </row>
    <row r="2447" spans="1:2">
      <c r="A2447" s="58">
        <v>234274</v>
      </c>
      <c r="B2447" s="57" t="s">
        <v>601</v>
      </c>
    </row>
    <row r="2448" spans="1:2">
      <c r="A2448" s="58">
        <v>99234274</v>
      </c>
      <c r="B2448" s="57" t="s">
        <v>604</v>
      </c>
    </row>
    <row r="2449" spans="1:2">
      <c r="A2449" s="58">
        <v>312998</v>
      </c>
      <c r="B2449" s="57" t="s">
        <v>781</v>
      </c>
    </row>
    <row r="2450" spans="1:2">
      <c r="A2450" s="58">
        <v>313001</v>
      </c>
      <c r="B2450" s="57" t="s">
        <v>581</v>
      </c>
    </row>
    <row r="2451" spans="1:2">
      <c r="A2451" s="58">
        <v>312993</v>
      </c>
      <c r="B2451" s="57" t="s">
        <v>613</v>
      </c>
    </row>
    <row r="2452" spans="1:2">
      <c r="A2452" s="58">
        <v>313000</v>
      </c>
      <c r="B2452" s="57" t="s">
        <v>601</v>
      </c>
    </row>
    <row r="2453" spans="1:2">
      <c r="A2453" s="58">
        <v>312995</v>
      </c>
      <c r="B2453" s="57" t="s">
        <v>579</v>
      </c>
    </row>
    <row r="2454" spans="1:2">
      <c r="A2454" s="58">
        <v>313002</v>
      </c>
      <c r="B2454" s="57" t="s">
        <v>601</v>
      </c>
    </row>
    <row r="2455" spans="1:2">
      <c r="A2455" s="58">
        <v>313005</v>
      </c>
      <c r="B2455" s="57" t="s">
        <v>581</v>
      </c>
    </row>
    <row r="2456" spans="1:2">
      <c r="A2456" s="58">
        <v>313004</v>
      </c>
      <c r="B2456" s="57" t="s">
        <v>601</v>
      </c>
    </row>
    <row r="2457" spans="1:2">
      <c r="A2457" s="58">
        <v>312996</v>
      </c>
      <c r="B2457" s="57" t="s">
        <v>604</v>
      </c>
    </row>
    <row r="2458" spans="1:2">
      <c r="A2458" s="58">
        <v>312997</v>
      </c>
      <c r="B2458" s="57" t="s">
        <v>601</v>
      </c>
    </row>
    <row r="2459" spans="1:2">
      <c r="A2459" s="58">
        <v>312999</v>
      </c>
      <c r="B2459" s="57" t="s">
        <v>579</v>
      </c>
    </row>
    <row r="2460" spans="1:2">
      <c r="A2460" s="58">
        <v>313008</v>
      </c>
      <c r="B2460" s="57" t="s">
        <v>601</v>
      </c>
    </row>
    <row r="2461" spans="1:2">
      <c r="A2461" s="58">
        <v>313007</v>
      </c>
      <c r="B2461" s="57" t="s">
        <v>601</v>
      </c>
    </row>
    <row r="2462" spans="1:2">
      <c r="A2462" s="58">
        <v>312994</v>
      </c>
      <c r="B2462" s="57" t="s">
        <v>581</v>
      </c>
    </row>
    <row r="2463" spans="1:2">
      <c r="A2463" s="58">
        <v>311449</v>
      </c>
      <c r="B2463" s="57" t="s">
        <v>613</v>
      </c>
    </row>
    <row r="2464" spans="1:2">
      <c r="A2464" s="57" t="s">
        <v>782</v>
      </c>
      <c r="B2464" s="57" t="s">
        <v>581</v>
      </c>
    </row>
    <row r="2465" spans="1:2">
      <c r="A2465" s="57" t="s">
        <v>783</v>
      </c>
      <c r="B2465" s="57" t="s">
        <v>601</v>
      </c>
    </row>
    <row r="2466" spans="1:2">
      <c r="A2466" s="57" t="s">
        <v>784</v>
      </c>
      <c r="B2466" s="57" t="s">
        <v>601</v>
      </c>
    </row>
    <row r="2467" spans="1:2">
      <c r="A2467" s="57" t="s">
        <v>785</v>
      </c>
      <c r="B2467" s="57" t="s">
        <v>601</v>
      </c>
    </row>
    <row r="2468" spans="1:2">
      <c r="A2468" s="57" t="s">
        <v>786</v>
      </c>
      <c r="B2468" s="57" t="s">
        <v>579</v>
      </c>
    </row>
    <row r="2469" spans="1:2">
      <c r="A2469" s="57" t="s">
        <v>787</v>
      </c>
      <c r="B2469" s="57" t="s">
        <v>579</v>
      </c>
    </row>
    <row r="2470" spans="1:2">
      <c r="A2470" s="57" t="s">
        <v>788</v>
      </c>
      <c r="B2470" s="57" t="s">
        <v>579</v>
      </c>
    </row>
    <row r="2471" spans="1:2">
      <c r="A2471" s="57" t="s">
        <v>789</v>
      </c>
      <c r="B2471" s="57" t="s">
        <v>601</v>
      </c>
    </row>
    <row r="2472" spans="1:2">
      <c r="A2472" s="57" t="s">
        <v>790</v>
      </c>
      <c r="B2472" s="57" t="s">
        <v>601</v>
      </c>
    </row>
    <row r="2473" spans="1:2">
      <c r="A2473" s="57" t="s">
        <v>791</v>
      </c>
      <c r="B2473" s="57" t="s">
        <v>601</v>
      </c>
    </row>
    <row r="2474" spans="1:2">
      <c r="A2474" s="57" t="s">
        <v>792</v>
      </c>
      <c r="B2474" s="57" t="s">
        <v>601</v>
      </c>
    </row>
    <row r="2475" spans="1:2">
      <c r="A2475" s="57" t="s">
        <v>793</v>
      </c>
      <c r="B2475" s="57" t="s">
        <v>601</v>
      </c>
    </row>
    <row r="2476" spans="1:2">
      <c r="A2476" s="57" t="s">
        <v>794</v>
      </c>
      <c r="B2476" s="57" t="s">
        <v>581</v>
      </c>
    </row>
    <row r="2477" spans="1:2">
      <c r="A2477" s="57" t="s">
        <v>795</v>
      </c>
      <c r="B2477" s="57" t="s">
        <v>601</v>
      </c>
    </row>
    <row r="2478" spans="1:2">
      <c r="A2478" s="57" t="s">
        <v>796</v>
      </c>
      <c r="B2478" s="57" t="s">
        <v>601</v>
      </c>
    </row>
    <row r="2479" spans="1:2">
      <c r="A2479" s="57" t="s">
        <v>797</v>
      </c>
      <c r="B2479" s="57" t="s">
        <v>601</v>
      </c>
    </row>
    <row r="2480" spans="1:2">
      <c r="A2480" s="57" t="s">
        <v>798</v>
      </c>
      <c r="B2480" s="57" t="s">
        <v>601</v>
      </c>
    </row>
    <row r="2481" spans="1:2">
      <c r="A2481" s="57" t="s">
        <v>799</v>
      </c>
      <c r="B2481" s="57" t="s">
        <v>581</v>
      </c>
    </row>
    <row r="2482" spans="1:2">
      <c r="A2482" s="57" t="s">
        <v>800</v>
      </c>
      <c r="B2482" s="57" t="s">
        <v>601</v>
      </c>
    </row>
    <row r="2483" spans="1:2">
      <c r="A2483" s="57" t="s">
        <v>801</v>
      </c>
      <c r="B2483" s="57" t="s">
        <v>601</v>
      </c>
    </row>
    <row r="2484" spans="1:2">
      <c r="A2484" s="57" t="s">
        <v>802</v>
      </c>
      <c r="B2484" s="57" t="s">
        <v>581</v>
      </c>
    </row>
    <row r="2485" spans="1:2">
      <c r="A2485" s="57" t="s">
        <v>803</v>
      </c>
      <c r="B2485" s="57" t="s">
        <v>601</v>
      </c>
    </row>
    <row r="2486" spans="1:2">
      <c r="A2486" s="57" t="s">
        <v>804</v>
      </c>
      <c r="B2486" s="57" t="s">
        <v>601</v>
      </c>
    </row>
    <row r="2487" spans="1:2">
      <c r="A2487" s="57" t="s">
        <v>805</v>
      </c>
      <c r="B2487" s="57" t="s">
        <v>601</v>
      </c>
    </row>
    <row r="2488" spans="1:2">
      <c r="A2488" s="57" t="s">
        <v>806</v>
      </c>
      <c r="B2488" s="57" t="s">
        <v>579</v>
      </c>
    </row>
    <row r="2489" spans="1:2">
      <c r="A2489" s="57" t="s">
        <v>807</v>
      </c>
      <c r="B2489" s="57" t="s">
        <v>579</v>
      </c>
    </row>
    <row r="2490" spans="1:2">
      <c r="A2490" s="57" t="s">
        <v>808</v>
      </c>
      <c r="B2490" s="57" t="s">
        <v>579</v>
      </c>
    </row>
    <row r="2491" spans="1:2">
      <c r="A2491" s="57" t="s">
        <v>809</v>
      </c>
      <c r="B2491" s="57" t="s">
        <v>579</v>
      </c>
    </row>
    <row r="2492" spans="1:2">
      <c r="A2492" s="57" t="s">
        <v>810</v>
      </c>
      <c r="B2492" s="57" t="s">
        <v>579</v>
      </c>
    </row>
    <row r="2493" spans="1:2">
      <c r="A2493" s="57" t="s">
        <v>811</v>
      </c>
      <c r="B2493" s="57" t="s">
        <v>579</v>
      </c>
    </row>
    <row r="2494" spans="1:2">
      <c r="A2494" s="57" t="s">
        <v>812</v>
      </c>
      <c r="B2494" s="57" t="s">
        <v>579</v>
      </c>
    </row>
    <row r="2495" spans="1:2">
      <c r="A2495" s="57" t="s">
        <v>813</v>
      </c>
      <c r="B2495" s="57" t="s">
        <v>579</v>
      </c>
    </row>
    <row r="2496" spans="1:2">
      <c r="A2496" s="57" t="s">
        <v>814</v>
      </c>
      <c r="B2496" s="57" t="s">
        <v>579</v>
      </c>
    </row>
    <row r="2497" spans="1:2">
      <c r="A2497" s="57" t="s">
        <v>815</v>
      </c>
      <c r="B2497" s="57" t="s">
        <v>579</v>
      </c>
    </row>
    <row r="2498" spans="1:2">
      <c r="A2498" s="57" t="s">
        <v>816</v>
      </c>
      <c r="B2498" s="57" t="s">
        <v>579</v>
      </c>
    </row>
    <row r="2499" spans="1:2">
      <c r="A2499" s="57" t="s">
        <v>817</v>
      </c>
      <c r="B2499" s="57" t="s">
        <v>579</v>
      </c>
    </row>
    <row r="2500" spans="1:2">
      <c r="A2500" s="57" t="s">
        <v>818</v>
      </c>
      <c r="B2500" s="57" t="s">
        <v>579</v>
      </c>
    </row>
    <row r="2501" spans="1:2">
      <c r="A2501" s="57" t="s">
        <v>819</v>
      </c>
      <c r="B2501" s="57" t="s">
        <v>579</v>
      </c>
    </row>
    <row r="2502" spans="1:2">
      <c r="A2502" s="57" t="s">
        <v>820</v>
      </c>
      <c r="B2502" s="57" t="s">
        <v>581</v>
      </c>
    </row>
    <row r="2503" spans="1:2">
      <c r="A2503" s="57" t="s">
        <v>821</v>
      </c>
      <c r="B2503" s="57" t="s">
        <v>581</v>
      </c>
    </row>
    <row r="2504" spans="1:2">
      <c r="A2504" s="57" t="s">
        <v>822</v>
      </c>
      <c r="B2504" s="57" t="s">
        <v>601</v>
      </c>
    </row>
    <row r="2505" spans="1:2">
      <c r="A2505" s="58">
        <v>314212</v>
      </c>
      <c r="B2505" s="57" t="s">
        <v>613</v>
      </c>
    </row>
    <row r="2506" spans="1:2">
      <c r="A2506" s="58">
        <v>310402</v>
      </c>
      <c r="B2506" s="57" t="s">
        <v>579</v>
      </c>
    </row>
    <row r="2507" spans="1:2">
      <c r="A2507" s="57" t="s">
        <v>823</v>
      </c>
      <c r="B2507" s="57" t="s">
        <v>601</v>
      </c>
    </row>
    <row r="2508" spans="1:2">
      <c r="A2508" s="57" t="s">
        <v>824</v>
      </c>
      <c r="B2508" s="57" t="s">
        <v>579</v>
      </c>
    </row>
    <row r="2509" spans="1:2">
      <c r="A2509" s="58">
        <v>310204</v>
      </c>
      <c r="B2509" s="57" t="s">
        <v>601</v>
      </c>
    </row>
    <row r="2510" spans="1:2">
      <c r="A2510" s="58">
        <v>313649</v>
      </c>
      <c r="B2510" s="57" t="s">
        <v>613</v>
      </c>
    </row>
    <row r="2511" spans="1:2">
      <c r="A2511" s="58">
        <v>313427</v>
      </c>
      <c r="B2511" s="57" t="s">
        <v>601</v>
      </c>
    </row>
    <row r="2512" spans="1:2">
      <c r="A2512" s="58">
        <v>313686</v>
      </c>
      <c r="B2512" s="57" t="s">
        <v>601</v>
      </c>
    </row>
    <row r="2513" spans="1:2">
      <c r="A2513" s="58">
        <v>313672</v>
      </c>
      <c r="B2513" s="57" t="s">
        <v>601</v>
      </c>
    </row>
    <row r="2514" spans="1:2">
      <c r="A2514" s="58">
        <v>313627</v>
      </c>
      <c r="B2514" s="57" t="s">
        <v>601</v>
      </c>
    </row>
    <row r="2515" spans="1:2">
      <c r="A2515" s="58">
        <v>314444</v>
      </c>
      <c r="B2515" s="57" t="s">
        <v>601</v>
      </c>
    </row>
    <row r="2516" spans="1:2">
      <c r="A2516" s="58">
        <v>313577</v>
      </c>
      <c r="B2516" s="57" t="s">
        <v>601</v>
      </c>
    </row>
    <row r="2517" spans="1:2">
      <c r="A2517" s="58">
        <v>314303</v>
      </c>
      <c r="B2517" s="57" t="s">
        <v>601</v>
      </c>
    </row>
    <row r="2518" spans="1:2">
      <c r="A2518" s="58">
        <v>313411</v>
      </c>
      <c r="B2518" s="57" t="s">
        <v>601</v>
      </c>
    </row>
    <row r="2519" spans="1:2">
      <c r="A2519" s="58">
        <v>314044</v>
      </c>
      <c r="B2519" s="57" t="s">
        <v>601</v>
      </c>
    </row>
    <row r="2520" spans="1:2">
      <c r="A2520" s="58">
        <v>313402</v>
      </c>
      <c r="B2520" s="57" t="s">
        <v>601</v>
      </c>
    </row>
    <row r="2521" spans="1:2">
      <c r="A2521" s="58">
        <v>314048</v>
      </c>
      <c r="B2521" s="57" t="s">
        <v>601</v>
      </c>
    </row>
    <row r="2522" spans="1:2">
      <c r="A2522" s="58">
        <v>314080</v>
      </c>
      <c r="B2522" s="57" t="s">
        <v>601</v>
      </c>
    </row>
    <row r="2523" spans="1:2">
      <c r="A2523" s="58">
        <v>313428</v>
      </c>
      <c r="B2523" s="57" t="s">
        <v>613</v>
      </c>
    </row>
    <row r="2524" spans="1:2">
      <c r="A2524" s="58">
        <v>314083</v>
      </c>
      <c r="B2524" s="57" t="s">
        <v>601</v>
      </c>
    </row>
    <row r="2525" spans="1:2">
      <c r="A2525" s="58">
        <v>313417</v>
      </c>
      <c r="B2525" s="57" t="s">
        <v>601</v>
      </c>
    </row>
    <row r="2526" spans="1:2">
      <c r="A2526" s="58">
        <v>314031</v>
      </c>
      <c r="B2526" s="57" t="s">
        <v>601</v>
      </c>
    </row>
    <row r="2527" spans="1:2">
      <c r="A2527" s="58">
        <v>313435</v>
      </c>
      <c r="B2527" s="57" t="s">
        <v>601</v>
      </c>
    </row>
    <row r="2528" spans="1:2">
      <c r="A2528" s="58">
        <v>313723</v>
      </c>
      <c r="B2528" s="57" t="s">
        <v>601</v>
      </c>
    </row>
    <row r="2529" spans="1:2">
      <c r="A2529" s="58">
        <v>313469</v>
      </c>
      <c r="B2529" s="57" t="s">
        <v>601</v>
      </c>
    </row>
    <row r="2530" spans="1:2">
      <c r="A2530" s="58">
        <v>314085</v>
      </c>
      <c r="B2530" s="57" t="s">
        <v>581</v>
      </c>
    </row>
    <row r="2531" spans="1:2">
      <c r="A2531" s="58">
        <v>313432</v>
      </c>
      <c r="B2531" s="57" t="s">
        <v>601</v>
      </c>
    </row>
    <row r="2532" spans="1:2">
      <c r="A2532" s="58">
        <v>313712</v>
      </c>
      <c r="B2532" s="57" t="s">
        <v>601</v>
      </c>
    </row>
    <row r="2533" spans="1:2">
      <c r="A2533" s="58">
        <v>313560</v>
      </c>
      <c r="B2533" s="57" t="s">
        <v>601</v>
      </c>
    </row>
    <row r="2534" spans="1:2">
      <c r="A2534" s="58">
        <v>313534</v>
      </c>
      <c r="B2534" s="57" t="s">
        <v>601</v>
      </c>
    </row>
    <row r="2535" spans="1:2">
      <c r="A2535" s="58">
        <v>313729</v>
      </c>
      <c r="B2535" s="57" t="s">
        <v>601</v>
      </c>
    </row>
    <row r="2536" spans="1:2">
      <c r="A2536" s="58">
        <v>314072</v>
      </c>
      <c r="B2536" s="57" t="s">
        <v>601</v>
      </c>
    </row>
    <row r="2537" spans="1:2">
      <c r="A2537" s="58">
        <v>313520</v>
      </c>
      <c r="B2537" s="57" t="s">
        <v>601</v>
      </c>
    </row>
    <row r="2538" spans="1:2">
      <c r="A2538" s="58">
        <v>314307</v>
      </c>
      <c r="B2538" s="57" t="s">
        <v>601</v>
      </c>
    </row>
    <row r="2539" spans="1:2">
      <c r="A2539" s="58">
        <v>313458</v>
      </c>
      <c r="B2539" s="57" t="s">
        <v>601</v>
      </c>
    </row>
    <row r="2540" spans="1:2">
      <c r="A2540" s="58">
        <v>313460</v>
      </c>
      <c r="B2540" s="57" t="s">
        <v>601</v>
      </c>
    </row>
    <row r="2541" spans="1:2">
      <c r="A2541" s="58">
        <v>313568</v>
      </c>
      <c r="B2541" s="57" t="s">
        <v>581</v>
      </c>
    </row>
    <row r="2542" spans="1:2">
      <c r="A2542" s="58">
        <v>313576</v>
      </c>
      <c r="B2542" s="57" t="s">
        <v>601</v>
      </c>
    </row>
    <row r="2543" spans="1:2">
      <c r="A2543" s="58">
        <v>313705</v>
      </c>
      <c r="B2543" s="57" t="s">
        <v>601</v>
      </c>
    </row>
    <row r="2544" spans="1:2">
      <c r="A2544" s="58">
        <v>313407</v>
      </c>
      <c r="B2544" s="57" t="s">
        <v>601</v>
      </c>
    </row>
    <row r="2545" spans="1:2">
      <c r="A2545" s="58">
        <v>314056</v>
      </c>
      <c r="B2545" s="57" t="s">
        <v>601</v>
      </c>
    </row>
    <row r="2546" spans="1:2">
      <c r="A2546" s="58">
        <v>314113</v>
      </c>
      <c r="B2546" s="57" t="s">
        <v>601</v>
      </c>
    </row>
    <row r="2547" spans="1:2">
      <c r="A2547" s="58">
        <v>307633</v>
      </c>
      <c r="B2547" s="57" t="s">
        <v>601</v>
      </c>
    </row>
    <row r="2548" spans="1:2">
      <c r="A2548" s="58">
        <v>314120</v>
      </c>
      <c r="B2548" s="57" t="s">
        <v>601</v>
      </c>
    </row>
    <row r="2549" spans="1:2">
      <c r="A2549" s="58">
        <v>314103</v>
      </c>
      <c r="B2549" s="57" t="s">
        <v>601</v>
      </c>
    </row>
    <row r="2550" spans="1:2">
      <c r="A2550" s="58">
        <v>314206</v>
      </c>
      <c r="B2550" s="57" t="s">
        <v>601</v>
      </c>
    </row>
    <row r="2551" spans="1:2">
      <c r="A2551" s="58">
        <v>314207</v>
      </c>
      <c r="B2551" s="57" t="s">
        <v>601</v>
      </c>
    </row>
    <row r="2552" spans="1:2">
      <c r="A2552" s="58">
        <v>314191</v>
      </c>
      <c r="B2552" s="57" t="s">
        <v>581</v>
      </c>
    </row>
    <row r="2553" spans="1:2">
      <c r="A2553" s="58">
        <v>313813</v>
      </c>
      <c r="B2553" s="57" t="s">
        <v>581</v>
      </c>
    </row>
    <row r="2554" spans="1:2">
      <c r="A2554" s="58">
        <v>314164</v>
      </c>
      <c r="B2554" s="57" t="s">
        <v>601</v>
      </c>
    </row>
    <row r="2555" spans="1:2">
      <c r="A2555" s="58">
        <v>314628</v>
      </c>
      <c r="B2555" s="57" t="s">
        <v>601</v>
      </c>
    </row>
    <row r="2556" spans="1:2">
      <c r="A2556" s="58">
        <v>314192</v>
      </c>
      <c r="B2556" s="57" t="s">
        <v>601</v>
      </c>
    </row>
    <row r="2557" spans="1:2">
      <c r="A2557" s="58">
        <v>314198</v>
      </c>
      <c r="B2557" s="57" t="s">
        <v>601</v>
      </c>
    </row>
    <row r="2558" spans="1:2">
      <c r="A2558" s="58">
        <v>314649</v>
      </c>
      <c r="B2558" s="57" t="s">
        <v>601</v>
      </c>
    </row>
    <row r="2559" spans="1:2">
      <c r="A2559" s="58">
        <v>314449</v>
      </c>
      <c r="B2559" s="57" t="s">
        <v>581</v>
      </c>
    </row>
    <row r="2560" spans="1:2">
      <c r="A2560" s="58">
        <v>314590</v>
      </c>
      <c r="B2560" s="57" t="s">
        <v>601</v>
      </c>
    </row>
    <row r="2561" spans="1:2">
      <c r="A2561" s="58">
        <v>314457</v>
      </c>
      <c r="B2561" s="57" t="s">
        <v>613</v>
      </c>
    </row>
    <row r="2562" spans="1:2">
      <c r="A2562" s="58">
        <v>314180</v>
      </c>
      <c r="B2562" s="57" t="s">
        <v>581</v>
      </c>
    </row>
    <row r="2563" spans="1:2">
      <c r="A2563" s="58">
        <v>313440</v>
      </c>
      <c r="B2563" s="57" t="s">
        <v>601</v>
      </c>
    </row>
    <row r="2564" spans="1:2">
      <c r="A2564" s="58">
        <v>314537</v>
      </c>
      <c r="B2564" s="57" t="s">
        <v>601</v>
      </c>
    </row>
    <row r="2565" spans="1:2">
      <c r="A2565" s="58">
        <v>314394</v>
      </c>
      <c r="B2565" s="57" t="s">
        <v>601</v>
      </c>
    </row>
    <row r="2566" spans="1:2">
      <c r="A2566" s="58">
        <v>314530</v>
      </c>
      <c r="B2566" s="57" t="s">
        <v>601</v>
      </c>
    </row>
    <row r="2567" spans="1:2">
      <c r="A2567" s="58">
        <v>314486</v>
      </c>
      <c r="B2567" s="57" t="s">
        <v>601</v>
      </c>
    </row>
    <row r="2568" spans="1:2">
      <c r="A2568" s="58">
        <v>313484</v>
      </c>
      <c r="B2568" s="57" t="s">
        <v>579</v>
      </c>
    </row>
    <row r="2569" spans="1:2">
      <c r="A2569" s="58">
        <v>313683</v>
      </c>
      <c r="B2569" s="57" t="s">
        <v>601</v>
      </c>
    </row>
    <row r="2570" spans="1:2">
      <c r="A2570" s="58">
        <v>313908</v>
      </c>
      <c r="B2570" s="57" t="s">
        <v>604</v>
      </c>
    </row>
    <row r="2571" spans="1:2">
      <c r="A2571" s="58">
        <v>313719</v>
      </c>
      <c r="B2571" s="57" t="s">
        <v>601</v>
      </c>
    </row>
    <row r="2572" spans="1:2">
      <c r="A2572" s="58">
        <v>314450</v>
      </c>
      <c r="B2572" s="57" t="s">
        <v>601</v>
      </c>
    </row>
    <row r="2573" spans="1:2">
      <c r="A2573" s="58">
        <v>314279</v>
      </c>
      <c r="B2573" s="57" t="s">
        <v>601</v>
      </c>
    </row>
    <row r="2574" spans="1:2">
      <c r="A2574" s="58">
        <v>313816</v>
      </c>
      <c r="B2574" s="57" t="s">
        <v>601</v>
      </c>
    </row>
    <row r="2575" spans="1:2">
      <c r="A2575" s="58">
        <v>313888</v>
      </c>
      <c r="B2575" s="57" t="s">
        <v>601</v>
      </c>
    </row>
    <row r="2576" spans="1:2">
      <c r="A2576" s="58">
        <v>313993</v>
      </c>
      <c r="B2576" s="57" t="s">
        <v>601</v>
      </c>
    </row>
    <row r="2577" spans="1:2">
      <c r="A2577" s="58">
        <v>313523</v>
      </c>
      <c r="B2577" s="57" t="s">
        <v>581</v>
      </c>
    </row>
    <row r="2578" spans="1:2">
      <c r="A2578" s="58">
        <v>314110</v>
      </c>
      <c r="B2578" s="57" t="s">
        <v>601</v>
      </c>
    </row>
    <row r="2579" spans="1:2">
      <c r="A2579" s="58">
        <v>313647</v>
      </c>
      <c r="B2579" s="57" t="s">
        <v>601</v>
      </c>
    </row>
    <row r="2580" spans="1:2">
      <c r="A2580" s="58">
        <v>314105</v>
      </c>
      <c r="B2580" s="57" t="s">
        <v>601</v>
      </c>
    </row>
    <row r="2581" spans="1:2">
      <c r="A2581" s="58">
        <v>314057</v>
      </c>
      <c r="B2581" s="57" t="s">
        <v>601</v>
      </c>
    </row>
    <row r="2582" spans="1:2">
      <c r="A2582" s="58">
        <v>314399</v>
      </c>
      <c r="B2582" s="57" t="s">
        <v>601</v>
      </c>
    </row>
    <row r="2583" spans="1:2">
      <c r="A2583" s="58">
        <v>314012</v>
      </c>
      <c r="B2583" s="57" t="s">
        <v>601</v>
      </c>
    </row>
    <row r="2584" spans="1:2">
      <c r="A2584" s="58">
        <v>313918</v>
      </c>
      <c r="B2584" s="57" t="s">
        <v>601</v>
      </c>
    </row>
    <row r="2585" spans="1:2">
      <c r="A2585" s="58">
        <v>313384</v>
      </c>
      <c r="B2585" s="57" t="s">
        <v>601</v>
      </c>
    </row>
    <row r="2586" spans="1:2">
      <c r="A2586" s="58">
        <v>313574</v>
      </c>
      <c r="B2586" s="57" t="s">
        <v>581</v>
      </c>
    </row>
    <row r="2587" spans="1:2">
      <c r="A2587" s="58">
        <v>314026</v>
      </c>
      <c r="B2587" s="57" t="s">
        <v>601</v>
      </c>
    </row>
    <row r="2588" spans="1:2">
      <c r="A2588" s="58">
        <v>314179</v>
      </c>
      <c r="B2588" s="57" t="s">
        <v>601</v>
      </c>
    </row>
    <row r="2589" spans="1:2">
      <c r="A2589" s="58">
        <v>314149</v>
      </c>
      <c r="B2589" s="57" t="s">
        <v>613</v>
      </c>
    </row>
    <row r="2590" spans="1:2">
      <c r="A2590" s="58">
        <v>314115</v>
      </c>
      <c r="B2590" s="57" t="s">
        <v>613</v>
      </c>
    </row>
    <row r="2591" spans="1:2">
      <c r="A2591" s="58">
        <v>312693</v>
      </c>
      <c r="B2591" s="57" t="s">
        <v>601</v>
      </c>
    </row>
    <row r="2592" spans="1:2">
      <c r="A2592" s="58">
        <v>314155</v>
      </c>
      <c r="B2592" s="57" t="s">
        <v>601</v>
      </c>
    </row>
    <row r="2593" spans="1:2">
      <c r="A2593" s="58">
        <v>314417</v>
      </c>
      <c r="B2593" s="57" t="s">
        <v>602</v>
      </c>
    </row>
    <row r="2594" spans="1:2">
      <c r="A2594" s="58">
        <v>312734</v>
      </c>
      <c r="B2594" s="57" t="s">
        <v>613</v>
      </c>
    </row>
    <row r="2595" spans="1:2">
      <c r="A2595" s="58">
        <v>313675</v>
      </c>
      <c r="B2595" s="57" t="s">
        <v>601</v>
      </c>
    </row>
    <row r="2596" spans="1:2">
      <c r="A2596" s="58">
        <v>312738</v>
      </c>
      <c r="B2596" s="57" t="s">
        <v>601</v>
      </c>
    </row>
    <row r="2597" spans="1:2">
      <c r="A2597" s="58">
        <v>312748</v>
      </c>
      <c r="B2597" s="57" t="s">
        <v>601</v>
      </c>
    </row>
    <row r="2598" spans="1:2">
      <c r="A2598" s="58">
        <v>314299</v>
      </c>
      <c r="B2598" s="57" t="s">
        <v>601</v>
      </c>
    </row>
    <row r="2599" spans="1:2">
      <c r="A2599" s="58">
        <v>313579</v>
      </c>
      <c r="B2599" s="57" t="s">
        <v>601</v>
      </c>
    </row>
    <row r="2600" spans="1:2">
      <c r="A2600" s="58">
        <v>314326</v>
      </c>
      <c r="B2600" s="57" t="s">
        <v>601</v>
      </c>
    </row>
    <row r="2601" spans="1:2">
      <c r="A2601" s="58">
        <v>314630</v>
      </c>
      <c r="B2601" s="57" t="s">
        <v>601</v>
      </c>
    </row>
    <row r="2602" spans="1:2">
      <c r="A2602" s="58">
        <v>312758</v>
      </c>
      <c r="B2602" s="57" t="s">
        <v>601</v>
      </c>
    </row>
    <row r="2603" spans="1:2">
      <c r="A2603" s="58">
        <v>314209</v>
      </c>
      <c r="B2603" s="57" t="s">
        <v>601</v>
      </c>
    </row>
    <row r="2604" spans="1:2">
      <c r="A2604" s="58">
        <v>313508</v>
      </c>
      <c r="B2604" s="57" t="s">
        <v>601</v>
      </c>
    </row>
    <row r="2605" spans="1:2">
      <c r="A2605" s="58">
        <v>313763</v>
      </c>
      <c r="B2605" s="57" t="s">
        <v>601</v>
      </c>
    </row>
    <row r="2606" spans="1:2">
      <c r="A2606" s="58">
        <v>313531</v>
      </c>
      <c r="B2606" s="57" t="s">
        <v>601</v>
      </c>
    </row>
    <row r="2607" spans="1:2">
      <c r="A2607" s="58">
        <v>314403</v>
      </c>
      <c r="B2607" s="57" t="s">
        <v>601</v>
      </c>
    </row>
    <row r="2608" spans="1:2">
      <c r="A2608" s="58">
        <v>314313</v>
      </c>
      <c r="B2608" s="57" t="s">
        <v>601</v>
      </c>
    </row>
    <row r="2609" spans="1:2">
      <c r="A2609" s="58">
        <v>314153</v>
      </c>
      <c r="B2609" s="57" t="s">
        <v>601</v>
      </c>
    </row>
    <row r="2610" spans="1:2">
      <c r="A2610" s="58">
        <v>314632</v>
      </c>
      <c r="B2610" s="57" t="s">
        <v>601</v>
      </c>
    </row>
    <row r="2611" spans="1:2">
      <c r="A2611" s="58">
        <v>313746</v>
      </c>
      <c r="B2611" s="57" t="s">
        <v>613</v>
      </c>
    </row>
    <row r="2612" spans="1:2">
      <c r="A2612" s="58">
        <v>312729</v>
      </c>
      <c r="B2612" s="57" t="s">
        <v>601</v>
      </c>
    </row>
    <row r="2613" spans="1:2">
      <c r="A2613" s="58">
        <v>314285</v>
      </c>
      <c r="B2613" s="57" t="s">
        <v>601</v>
      </c>
    </row>
    <row r="2614" spans="1:2">
      <c r="A2614" s="58">
        <v>314397</v>
      </c>
      <c r="B2614" s="57" t="s">
        <v>601</v>
      </c>
    </row>
    <row r="2615" spans="1:2">
      <c r="A2615" s="58">
        <v>313722</v>
      </c>
      <c r="B2615" s="57" t="s">
        <v>601</v>
      </c>
    </row>
    <row r="2616" spans="1:2">
      <c r="A2616" s="58">
        <v>314010</v>
      </c>
      <c r="B2616" s="57" t="s">
        <v>604</v>
      </c>
    </row>
    <row r="2617" spans="1:2">
      <c r="A2617" s="58">
        <v>314443</v>
      </c>
      <c r="B2617" s="57" t="s">
        <v>601</v>
      </c>
    </row>
    <row r="2618" spans="1:2">
      <c r="A2618" s="58">
        <v>314382</v>
      </c>
      <c r="B2618" s="57" t="s">
        <v>601</v>
      </c>
    </row>
    <row r="2619" spans="1:2">
      <c r="A2619" s="58">
        <v>312730</v>
      </c>
      <c r="B2619" s="57" t="s">
        <v>601</v>
      </c>
    </row>
    <row r="2620" spans="1:2">
      <c r="A2620" s="58">
        <v>314062</v>
      </c>
      <c r="B2620" s="57" t="s">
        <v>601</v>
      </c>
    </row>
    <row r="2621" spans="1:2">
      <c r="A2621" s="58">
        <v>314018</v>
      </c>
      <c r="B2621" s="57" t="s">
        <v>601</v>
      </c>
    </row>
    <row r="2622" spans="1:2">
      <c r="A2622" s="58">
        <v>314324</v>
      </c>
      <c r="B2622" s="57" t="s">
        <v>601</v>
      </c>
    </row>
    <row r="2623" spans="1:2">
      <c r="A2623" s="58">
        <v>313481</v>
      </c>
      <c r="B2623" s="57" t="s">
        <v>613</v>
      </c>
    </row>
    <row r="2624" spans="1:2">
      <c r="A2624" s="58">
        <v>312687</v>
      </c>
      <c r="B2624" s="57" t="s">
        <v>601</v>
      </c>
    </row>
    <row r="2625" spans="1:2">
      <c r="A2625" s="58">
        <v>312743</v>
      </c>
      <c r="B2625" s="57" t="s">
        <v>601</v>
      </c>
    </row>
    <row r="2626" spans="1:2">
      <c r="A2626" s="58">
        <v>314013</v>
      </c>
      <c r="B2626" s="57" t="s">
        <v>601</v>
      </c>
    </row>
    <row r="2627" spans="1:2">
      <c r="A2627" s="58">
        <v>313727</v>
      </c>
      <c r="B2627" s="57" t="s">
        <v>601</v>
      </c>
    </row>
    <row r="2628" spans="1:2">
      <c r="A2628" s="58">
        <v>314335</v>
      </c>
      <c r="B2628" s="57" t="s">
        <v>601</v>
      </c>
    </row>
    <row r="2629" spans="1:2">
      <c r="A2629" s="58">
        <v>314051</v>
      </c>
      <c r="B2629" s="57" t="s">
        <v>604</v>
      </c>
    </row>
    <row r="2630" spans="1:2">
      <c r="A2630" s="58">
        <v>313710</v>
      </c>
      <c r="B2630" s="57" t="s">
        <v>601</v>
      </c>
    </row>
    <row r="2631" spans="1:2">
      <c r="A2631" s="58">
        <v>314116</v>
      </c>
      <c r="B2631" s="57" t="s">
        <v>601</v>
      </c>
    </row>
    <row r="2632" spans="1:2">
      <c r="A2632" s="58">
        <v>312736</v>
      </c>
      <c r="B2632" s="57" t="s">
        <v>613</v>
      </c>
    </row>
    <row r="2633" spans="1:2">
      <c r="A2633" s="58">
        <v>312744</v>
      </c>
      <c r="B2633" s="57" t="s">
        <v>601</v>
      </c>
    </row>
    <row r="2634" spans="1:2">
      <c r="A2634" s="58">
        <v>314265</v>
      </c>
      <c r="B2634" s="57" t="s">
        <v>601</v>
      </c>
    </row>
    <row r="2635" spans="1:2">
      <c r="A2635" s="58">
        <v>313755</v>
      </c>
      <c r="B2635" s="57" t="s">
        <v>601</v>
      </c>
    </row>
    <row r="2636" spans="1:2">
      <c r="A2636" s="58">
        <v>314091</v>
      </c>
      <c r="B2636" s="57" t="s">
        <v>613</v>
      </c>
    </row>
    <row r="2637" spans="1:2">
      <c r="A2637" s="58">
        <v>314574</v>
      </c>
      <c r="B2637" s="57" t="s">
        <v>601</v>
      </c>
    </row>
    <row r="2638" spans="1:2">
      <c r="A2638" s="58">
        <v>314196</v>
      </c>
      <c r="B2638" s="57" t="s">
        <v>581</v>
      </c>
    </row>
    <row r="2639" spans="1:2">
      <c r="A2639" s="58">
        <v>312741</v>
      </c>
      <c r="B2639" s="57" t="s">
        <v>601</v>
      </c>
    </row>
    <row r="2640" spans="1:2">
      <c r="A2640" s="58">
        <v>314615</v>
      </c>
      <c r="B2640" s="57" t="s">
        <v>601</v>
      </c>
    </row>
    <row r="2641" spans="1:2">
      <c r="A2641" s="58">
        <v>314156</v>
      </c>
      <c r="B2641" s="57" t="s">
        <v>601</v>
      </c>
    </row>
    <row r="2642" spans="1:2">
      <c r="A2642" s="58">
        <v>312762</v>
      </c>
      <c r="B2642" s="57" t="s">
        <v>601</v>
      </c>
    </row>
    <row r="2643" spans="1:2">
      <c r="A2643" s="58">
        <v>314323</v>
      </c>
      <c r="B2643" s="57" t="s">
        <v>601</v>
      </c>
    </row>
    <row r="2644" spans="1:2">
      <c r="A2644" s="58">
        <v>313429</v>
      </c>
      <c r="B2644" s="57" t="s">
        <v>601</v>
      </c>
    </row>
    <row r="2645" spans="1:2">
      <c r="A2645" s="58">
        <v>314492</v>
      </c>
      <c r="B2645" s="57" t="s">
        <v>601</v>
      </c>
    </row>
    <row r="2646" spans="1:2">
      <c r="A2646" s="58">
        <v>311576</v>
      </c>
      <c r="B2646" s="57" t="s">
        <v>581</v>
      </c>
    </row>
    <row r="2647" spans="1:2">
      <c r="A2647" s="58">
        <v>288160</v>
      </c>
      <c r="B2647" s="57" t="s">
        <v>604</v>
      </c>
    </row>
    <row r="2648" spans="1:2">
      <c r="A2648" s="58">
        <v>314970</v>
      </c>
      <c r="B2648" s="57" t="s">
        <v>601</v>
      </c>
    </row>
    <row r="2649" spans="1:2">
      <c r="A2649" s="58">
        <v>314971</v>
      </c>
      <c r="B2649" s="57" t="s">
        <v>581</v>
      </c>
    </row>
    <row r="2650" spans="1:2">
      <c r="A2650" s="58">
        <v>299690</v>
      </c>
      <c r="B2650" s="57" t="s">
        <v>581</v>
      </c>
    </row>
    <row r="2651" spans="1:2">
      <c r="A2651" s="58">
        <v>301343</v>
      </c>
      <c r="B2651" s="57" t="s">
        <v>608</v>
      </c>
    </row>
    <row r="2652" spans="1:2">
      <c r="A2652" s="58">
        <v>311223</v>
      </c>
      <c r="B2652" s="57" t="s">
        <v>601</v>
      </c>
    </row>
    <row r="2653" spans="1:2">
      <c r="A2653" s="58">
        <v>313330</v>
      </c>
      <c r="B2653" s="57" t="s">
        <v>601</v>
      </c>
    </row>
    <row r="2654" spans="1:2">
      <c r="A2654" s="58">
        <v>313331</v>
      </c>
      <c r="B2654" s="57" t="s">
        <v>579</v>
      </c>
    </row>
    <row r="2655" spans="1:2">
      <c r="A2655" s="58">
        <v>313329</v>
      </c>
      <c r="B2655" s="57" t="s">
        <v>601</v>
      </c>
    </row>
    <row r="2656" spans="1:2">
      <c r="A2656" s="58">
        <v>313964</v>
      </c>
      <c r="B2656" s="57" t="s">
        <v>601</v>
      </c>
    </row>
    <row r="2657" spans="1:2">
      <c r="A2657" s="58">
        <v>313958</v>
      </c>
      <c r="B2657" s="57" t="s">
        <v>601</v>
      </c>
    </row>
    <row r="2658" spans="1:2">
      <c r="A2658" s="58">
        <v>313752</v>
      </c>
      <c r="B2658" s="57" t="s">
        <v>613</v>
      </c>
    </row>
    <row r="2659" spans="1:2">
      <c r="A2659" s="58">
        <v>313745</v>
      </c>
      <c r="B2659" s="57" t="s">
        <v>601</v>
      </c>
    </row>
    <row r="2660" spans="1:2">
      <c r="A2660" s="58">
        <v>313962</v>
      </c>
      <c r="B2660" s="57" t="s">
        <v>601</v>
      </c>
    </row>
    <row r="2661" spans="1:2">
      <c r="A2661" s="58">
        <v>313740</v>
      </c>
      <c r="B2661" s="57" t="s">
        <v>601</v>
      </c>
    </row>
    <row r="2662" spans="1:2">
      <c r="A2662" s="58">
        <v>313961</v>
      </c>
      <c r="B2662" s="57" t="s">
        <v>581</v>
      </c>
    </row>
    <row r="2663" spans="1:2">
      <c r="A2663" s="58">
        <v>313950</v>
      </c>
      <c r="B2663" s="57" t="s">
        <v>601</v>
      </c>
    </row>
    <row r="2664" spans="1:2">
      <c r="A2664" s="58">
        <v>313956</v>
      </c>
      <c r="B2664" s="57" t="s">
        <v>601</v>
      </c>
    </row>
    <row r="2665" spans="1:2">
      <c r="A2665" s="58">
        <v>313951</v>
      </c>
      <c r="B2665" s="57" t="s">
        <v>601</v>
      </c>
    </row>
    <row r="2666" spans="1:2">
      <c r="A2666" s="58">
        <v>313750</v>
      </c>
      <c r="B2666" s="57" t="s">
        <v>601</v>
      </c>
    </row>
    <row r="2667" spans="1:2">
      <c r="A2667" s="58">
        <v>313751</v>
      </c>
      <c r="B2667" s="57" t="s">
        <v>601</v>
      </c>
    </row>
    <row r="2668" spans="1:2">
      <c r="A2668" s="58">
        <v>313955</v>
      </c>
      <c r="B2668" s="57" t="s">
        <v>581</v>
      </c>
    </row>
    <row r="2669" spans="1:2">
      <c r="A2669" s="58">
        <v>313957</v>
      </c>
      <c r="B2669" s="57" t="s">
        <v>608</v>
      </c>
    </row>
    <row r="2670" spans="1:2">
      <c r="A2670" s="58">
        <v>313741</v>
      </c>
      <c r="B2670" s="57" t="s">
        <v>581</v>
      </c>
    </row>
    <row r="2671" spans="1:2">
      <c r="A2671" s="58">
        <v>313949</v>
      </c>
      <c r="B2671" s="57" t="s">
        <v>601</v>
      </c>
    </row>
    <row r="2672" spans="1:2">
      <c r="A2672" s="58">
        <v>313744</v>
      </c>
      <c r="B2672" s="57" t="s">
        <v>579</v>
      </c>
    </row>
    <row r="2673" spans="1:2">
      <c r="A2673" s="58">
        <v>313753</v>
      </c>
      <c r="B2673" s="57" t="s">
        <v>723</v>
      </c>
    </row>
    <row r="2674" spans="1:2">
      <c r="A2674" s="58">
        <v>313960</v>
      </c>
      <c r="B2674" s="57" t="s">
        <v>608</v>
      </c>
    </row>
    <row r="2675" spans="1:2">
      <c r="A2675" s="58">
        <v>313743</v>
      </c>
      <c r="B2675" s="57" t="s">
        <v>601</v>
      </c>
    </row>
    <row r="2676" spans="1:2">
      <c r="A2676" s="58">
        <v>313954</v>
      </c>
      <c r="B2676" s="57" t="s">
        <v>696</v>
      </c>
    </row>
    <row r="2677" spans="1:2">
      <c r="A2677" s="58">
        <v>313748</v>
      </c>
      <c r="B2677" s="57" t="s">
        <v>601</v>
      </c>
    </row>
    <row r="2678" spans="1:2">
      <c r="A2678" s="58">
        <v>314204</v>
      </c>
      <c r="B2678" s="57" t="s">
        <v>601</v>
      </c>
    </row>
    <row r="2679" spans="1:2">
      <c r="A2679" s="58">
        <v>313754</v>
      </c>
      <c r="B2679" s="57" t="s">
        <v>601</v>
      </c>
    </row>
    <row r="2680" spans="1:2">
      <c r="A2680" s="58">
        <v>313353</v>
      </c>
      <c r="B2680" s="57" t="s">
        <v>601</v>
      </c>
    </row>
    <row r="2681" spans="1:2">
      <c r="A2681" s="57" t="s">
        <v>825</v>
      </c>
      <c r="B2681" s="57" t="s">
        <v>608</v>
      </c>
    </row>
    <row r="2682" spans="1:2">
      <c r="A2682" s="57" t="s">
        <v>826</v>
      </c>
      <c r="B2682" s="57" t="s">
        <v>608</v>
      </c>
    </row>
    <row r="2683" spans="1:2">
      <c r="A2683" s="57" t="s">
        <v>827</v>
      </c>
      <c r="B2683" s="57" t="s">
        <v>608</v>
      </c>
    </row>
    <row r="2684" spans="1:2">
      <c r="A2684" s="58">
        <v>295529</v>
      </c>
      <c r="B2684" s="57" t="s">
        <v>601</v>
      </c>
    </row>
    <row r="2685" spans="1:2">
      <c r="A2685" s="58">
        <v>9100760383</v>
      </c>
      <c r="B2685" s="57" t="s">
        <v>579</v>
      </c>
    </row>
    <row r="2686" spans="1:2">
      <c r="A2686" s="58">
        <v>291244</v>
      </c>
      <c r="B2686" s="57" t="s">
        <v>608</v>
      </c>
    </row>
    <row r="2687" spans="1:2">
      <c r="A2687" s="58">
        <v>204753</v>
      </c>
      <c r="B2687" s="57" t="s">
        <v>579</v>
      </c>
    </row>
    <row r="2688" spans="1:2">
      <c r="A2688" s="58">
        <v>311574</v>
      </c>
      <c r="B2688" s="57" t="s">
        <v>613</v>
      </c>
    </row>
    <row r="2689" spans="1:2">
      <c r="A2689" s="57" t="s">
        <v>828</v>
      </c>
      <c r="B2689" s="57" t="s">
        <v>579</v>
      </c>
    </row>
    <row r="2690" spans="1:2">
      <c r="A2690" s="57" t="s">
        <v>829</v>
      </c>
      <c r="B2690" s="57" t="s">
        <v>579</v>
      </c>
    </row>
    <row r="2691" spans="1:2">
      <c r="A2691" s="58">
        <v>299763</v>
      </c>
      <c r="B2691" s="57" t="s">
        <v>601</v>
      </c>
    </row>
    <row r="2692" spans="1:2">
      <c r="A2692" s="58">
        <v>307393</v>
      </c>
      <c r="B2692" s="57" t="s">
        <v>601</v>
      </c>
    </row>
    <row r="2693" spans="1:2">
      <c r="A2693" s="58">
        <v>2222</v>
      </c>
      <c r="B2693" s="57" t="s">
        <v>579</v>
      </c>
    </row>
    <row r="2694" spans="1:2">
      <c r="A2694" s="57" t="s">
        <v>830</v>
      </c>
      <c r="B2694" s="57" t="s">
        <v>579</v>
      </c>
    </row>
    <row r="2695" spans="1:2">
      <c r="A2695" s="57" t="s">
        <v>831</v>
      </c>
      <c r="B2695" s="57" t="s">
        <v>579</v>
      </c>
    </row>
    <row r="2696" spans="1:2">
      <c r="A2696" s="57" t="s">
        <v>832</v>
      </c>
      <c r="B2696" s="57" t="s">
        <v>579</v>
      </c>
    </row>
    <row r="2697" spans="1:2">
      <c r="A2697" s="57" t="s">
        <v>833</v>
      </c>
      <c r="B2697" s="57" t="s">
        <v>579</v>
      </c>
    </row>
    <row r="2698" spans="1:2">
      <c r="A2698" s="57" t="s">
        <v>834</v>
      </c>
      <c r="B2698" s="57" t="s">
        <v>579</v>
      </c>
    </row>
    <row r="2699" spans="1:2">
      <c r="A2699" s="57" t="s">
        <v>835</v>
      </c>
      <c r="B2699" s="57" t="s">
        <v>579</v>
      </c>
    </row>
    <row r="2700" spans="1:2">
      <c r="A2700" s="57" t="s">
        <v>836</v>
      </c>
      <c r="B2700" s="57" t="s">
        <v>579</v>
      </c>
    </row>
    <row r="2701" spans="1:2">
      <c r="A2701" s="57" t="s">
        <v>837</v>
      </c>
      <c r="B2701" s="57" t="s">
        <v>579</v>
      </c>
    </row>
    <row r="2702" spans="1:2">
      <c r="A2702" s="57" t="s">
        <v>838</v>
      </c>
      <c r="B2702" s="57" t="s">
        <v>579</v>
      </c>
    </row>
    <row r="2703" spans="1:2">
      <c r="A2703" s="57" t="s">
        <v>839</v>
      </c>
      <c r="B2703" s="57" t="s">
        <v>579</v>
      </c>
    </row>
    <row r="2704" spans="1:2">
      <c r="A2704" s="57" t="s">
        <v>840</v>
      </c>
      <c r="B2704" s="57" t="s">
        <v>579</v>
      </c>
    </row>
    <row r="2705" spans="1:2">
      <c r="A2705" s="57" t="s">
        <v>841</v>
      </c>
      <c r="B2705" s="57" t="s">
        <v>579</v>
      </c>
    </row>
    <row r="2706" spans="1:2">
      <c r="A2706" s="57" t="s">
        <v>842</v>
      </c>
      <c r="B2706" s="57" t="s">
        <v>601</v>
      </c>
    </row>
    <row r="2707" spans="1:2">
      <c r="A2707" s="57" t="s">
        <v>843</v>
      </c>
      <c r="B2707" s="57" t="s">
        <v>581</v>
      </c>
    </row>
    <row r="2708" spans="1:2">
      <c r="A2708" s="57" t="s">
        <v>844</v>
      </c>
      <c r="B2708" s="57" t="s">
        <v>601</v>
      </c>
    </row>
    <row r="2709" spans="1:2">
      <c r="A2709" s="57" t="s">
        <v>845</v>
      </c>
      <c r="B2709" s="57" t="s">
        <v>601</v>
      </c>
    </row>
    <row r="2710" spans="1:2">
      <c r="A2710" s="57" t="s">
        <v>846</v>
      </c>
      <c r="B2710" s="57" t="s">
        <v>601</v>
      </c>
    </row>
    <row r="2711" spans="1:2">
      <c r="A2711" s="57" t="s">
        <v>847</v>
      </c>
      <c r="B2711" s="57" t="s">
        <v>601</v>
      </c>
    </row>
    <row r="2712" spans="1:2">
      <c r="A2712" s="57" t="s">
        <v>848</v>
      </c>
      <c r="B2712" s="57" t="s">
        <v>601</v>
      </c>
    </row>
    <row r="2713" spans="1:2">
      <c r="A2713" s="57" t="s">
        <v>849</v>
      </c>
      <c r="B2713" s="57" t="s">
        <v>579</v>
      </c>
    </row>
    <row r="2714" spans="1:2">
      <c r="A2714" s="57" t="s">
        <v>850</v>
      </c>
      <c r="B2714" s="57" t="s">
        <v>579</v>
      </c>
    </row>
    <row r="2715" spans="1:2">
      <c r="A2715" s="57" t="s">
        <v>851</v>
      </c>
      <c r="B2715" s="57" t="s">
        <v>579</v>
      </c>
    </row>
    <row r="2716" spans="1:2">
      <c r="A2716" s="58">
        <v>222989</v>
      </c>
      <c r="B2716" s="57" t="s">
        <v>601</v>
      </c>
    </row>
    <row r="2717" spans="1:2">
      <c r="A2717" s="57" t="s">
        <v>852</v>
      </c>
      <c r="B2717" s="57" t="s">
        <v>579</v>
      </c>
    </row>
    <row r="2718" spans="1:2">
      <c r="A2718" s="57" t="s">
        <v>853</v>
      </c>
      <c r="B2718" s="57" t="s">
        <v>601</v>
      </c>
    </row>
    <row r="2719" spans="1:2">
      <c r="A2719" s="58">
        <v>314231</v>
      </c>
      <c r="B2719" s="57" t="s">
        <v>601</v>
      </c>
    </row>
    <row r="2720" spans="1:2">
      <c r="A2720" s="58">
        <v>314534</v>
      </c>
      <c r="B2720" s="57" t="s">
        <v>601</v>
      </c>
    </row>
    <row r="2721" spans="1:2">
      <c r="A2721" s="58">
        <v>314833</v>
      </c>
      <c r="B2721" s="57" t="s">
        <v>581</v>
      </c>
    </row>
    <row r="2722" spans="1:2">
      <c r="A2722" s="58">
        <v>314669</v>
      </c>
      <c r="B2722" s="57" t="s">
        <v>613</v>
      </c>
    </row>
    <row r="2723" spans="1:2">
      <c r="A2723" s="58">
        <v>314745</v>
      </c>
      <c r="B2723" s="57" t="s">
        <v>601</v>
      </c>
    </row>
    <row r="2724" spans="1:2">
      <c r="A2724" s="58">
        <v>314925</v>
      </c>
      <c r="B2724" s="57" t="s">
        <v>601</v>
      </c>
    </row>
    <row r="2725" spans="1:2">
      <c r="A2725" s="58">
        <v>315117</v>
      </c>
      <c r="B2725" s="57" t="s">
        <v>604</v>
      </c>
    </row>
    <row r="2726" spans="1:2">
      <c r="A2726" s="58">
        <v>315268</v>
      </c>
      <c r="B2726" s="57" t="s">
        <v>602</v>
      </c>
    </row>
    <row r="2727" spans="1:2">
      <c r="A2727" s="58">
        <v>315770</v>
      </c>
      <c r="B2727" s="57" t="s">
        <v>601</v>
      </c>
    </row>
    <row r="2728" spans="1:2">
      <c r="A2728" s="58">
        <v>315072</v>
      </c>
      <c r="B2728" s="57" t="s">
        <v>601</v>
      </c>
    </row>
    <row r="2729" spans="1:2">
      <c r="A2729" s="58">
        <v>315319</v>
      </c>
      <c r="B2729" s="57" t="s">
        <v>601</v>
      </c>
    </row>
    <row r="2730" spans="1:2">
      <c r="A2730" s="58">
        <v>315510</v>
      </c>
      <c r="B2730" s="57" t="s">
        <v>601</v>
      </c>
    </row>
    <row r="2731" spans="1:2">
      <c r="A2731" s="58">
        <v>314856</v>
      </c>
      <c r="B2731" s="57" t="s">
        <v>601</v>
      </c>
    </row>
    <row r="2732" spans="1:2">
      <c r="A2732" s="58">
        <v>314402</v>
      </c>
      <c r="B2732" s="57" t="s">
        <v>601</v>
      </c>
    </row>
    <row r="2733" spans="1:2">
      <c r="A2733" s="58">
        <v>314966</v>
      </c>
      <c r="B2733" s="57" t="s">
        <v>613</v>
      </c>
    </row>
    <row r="2734" spans="1:2">
      <c r="A2734" s="58">
        <v>315278</v>
      </c>
      <c r="B2734" s="57" t="s">
        <v>601</v>
      </c>
    </row>
    <row r="2735" spans="1:2">
      <c r="A2735" s="58">
        <v>314786</v>
      </c>
      <c r="B2735" s="57" t="s">
        <v>581</v>
      </c>
    </row>
    <row r="2736" spans="1:2">
      <c r="A2736" s="58">
        <v>315945</v>
      </c>
      <c r="B2736" s="57" t="s">
        <v>601</v>
      </c>
    </row>
    <row r="2737" spans="1:2">
      <c r="A2737" s="58">
        <v>315466</v>
      </c>
      <c r="B2737" s="57" t="s">
        <v>581</v>
      </c>
    </row>
    <row r="2738" spans="1:2">
      <c r="A2738" s="58">
        <v>315128</v>
      </c>
      <c r="B2738" s="57" t="s">
        <v>601</v>
      </c>
    </row>
    <row r="2739" spans="1:2">
      <c r="A2739" s="58">
        <v>316129</v>
      </c>
      <c r="B2739" s="57" t="s">
        <v>601</v>
      </c>
    </row>
    <row r="2740" spans="1:2">
      <c r="A2740" s="58">
        <v>315625</v>
      </c>
      <c r="B2740" s="57" t="s">
        <v>604</v>
      </c>
    </row>
    <row r="2741" spans="1:2">
      <c r="A2741" s="58">
        <v>315824</v>
      </c>
      <c r="B2741" s="57" t="s">
        <v>601</v>
      </c>
    </row>
    <row r="2742" spans="1:2">
      <c r="A2742" s="58">
        <v>315561</v>
      </c>
      <c r="B2742" s="57" t="s">
        <v>601</v>
      </c>
    </row>
    <row r="2743" spans="1:2">
      <c r="A2743" s="58">
        <v>315493</v>
      </c>
      <c r="B2743" s="57" t="s">
        <v>601</v>
      </c>
    </row>
    <row r="2744" spans="1:2">
      <c r="A2744" s="58">
        <v>315599</v>
      </c>
      <c r="B2744" s="57" t="s">
        <v>581</v>
      </c>
    </row>
    <row r="2745" spans="1:2">
      <c r="A2745" s="58">
        <v>315315</v>
      </c>
      <c r="B2745" s="57" t="s">
        <v>581</v>
      </c>
    </row>
    <row r="2746" spans="1:2">
      <c r="A2746" s="58">
        <v>315763</v>
      </c>
      <c r="B2746" s="57" t="s">
        <v>601</v>
      </c>
    </row>
    <row r="2747" spans="1:2">
      <c r="A2747" s="58">
        <v>315772</v>
      </c>
      <c r="B2747" s="57" t="s">
        <v>601</v>
      </c>
    </row>
    <row r="2748" spans="1:2">
      <c r="A2748" s="58">
        <v>315963</v>
      </c>
      <c r="B2748" s="57" t="s">
        <v>601</v>
      </c>
    </row>
    <row r="2749" spans="1:2">
      <c r="A2749" s="58">
        <v>314296</v>
      </c>
      <c r="B2749" s="57" t="s">
        <v>601</v>
      </c>
    </row>
    <row r="2750" spans="1:2">
      <c r="A2750" s="58">
        <v>315497</v>
      </c>
      <c r="B2750" s="57" t="s">
        <v>601</v>
      </c>
    </row>
    <row r="2751" spans="1:2">
      <c r="A2751" s="57" t="s">
        <v>644</v>
      </c>
      <c r="B2751" s="57" t="s">
        <v>608</v>
      </c>
    </row>
    <row r="2752" spans="1:2">
      <c r="A2752" s="58">
        <v>315823</v>
      </c>
      <c r="B2752" s="57" t="s">
        <v>601</v>
      </c>
    </row>
    <row r="2753" spans="1:2">
      <c r="A2753" s="58">
        <v>315270</v>
      </c>
      <c r="B2753" s="57" t="s">
        <v>601</v>
      </c>
    </row>
    <row r="2754" spans="1:2">
      <c r="A2754" s="58">
        <v>315589</v>
      </c>
      <c r="B2754" s="57" t="s">
        <v>604</v>
      </c>
    </row>
    <row r="2755" spans="1:2">
      <c r="A2755" s="58">
        <v>315619</v>
      </c>
      <c r="B2755" s="57" t="s">
        <v>601</v>
      </c>
    </row>
    <row r="2756" spans="1:2">
      <c r="A2756" s="58">
        <v>315313</v>
      </c>
      <c r="B2756" s="57" t="s">
        <v>601</v>
      </c>
    </row>
    <row r="2757" spans="1:2">
      <c r="A2757" s="58">
        <v>315481</v>
      </c>
      <c r="B2757" s="57" t="s">
        <v>581</v>
      </c>
    </row>
    <row r="2758" spans="1:2">
      <c r="A2758" s="58">
        <v>315755</v>
      </c>
      <c r="B2758" s="57" t="s">
        <v>601</v>
      </c>
    </row>
    <row r="2759" spans="1:2">
      <c r="A2759" s="58">
        <v>313426</v>
      </c>
      <c r="B2759" s="57" t="s">
        <v>601</v>
      </c>
    </row>
    <row r="2760" spans="1:2">
      <c r="A2760" s="58">
        <v>315478</v>
      </c>
      <c r="B2760" s="57" t="s">
        <v>601</v>
      </c>
    </row>
    <row r="2761" spans="1:2">
      <c r="A2761" s="58">
        <v>313500</v>
      </c>
      <c r="B2761" s="57" t="s">
        <v>601</v>
      </c>
    </row>
    <row r="2762" spans="1:2">
      <c r="A2762" s="58">
        <v>315480</v>
      </c>
      <c r="B2762" s="57" t="s">
        <v>601</v>
      </c>
    </row>
    <row r="2763" spans="1:2">
      <c r="A2763" s="58">
        <v>296990</v>
      </c>
      <c r="B2763" s="57" t="s">
        <v>613</v>
      </c>
    </row>
    <row r="2764" spans="1:2">
      <c r="A2764" s="58">
        <v>310940</v>
      </c>
      <c r="B2764" s="57" t="s">
        <v>581</v>
      </c>
    </row>
    <row r="2765" spans="1:2">
      <c r="A2765" s="58">
        <v>306229</v>
      </c>
      <c r="B2765" s="57" t="s">
        <v>601</v>
      </c>
    </row>
    <row r="2766" spans="1:2">
      <c r="A2766" s="58">
        <v>307938</v>
      </c>
      <c r="B2766" s="57" t="s">
        <v>613</v>
      </c>
    </row>
    <row r="2767" spans="1:2">
      <c r="A2767" s="58">
        <v>305501</v>
      </c>
      <c r="B2767" s="57" t="s">
        <v>601</v>
      </c>
    </row>
    <row r="2768" spans="1:2">
      <c r="A2768" s="58">
        <v>314308</v>
      </c>
      <c r="B2768" s="57" t="s">
        <v>601</v>
      </c>
    </row>
    <row r="2769" spans="1:2">
      <c r="A2769" s="58">
        <v>316150</v>
      </c>
      <c r="B2769" s="57" t="s">
        <v>608</v>
      </c>
    </row>
    <row r="2770" spans="1:2">
      <c r="A2770" s="58">
        <v>314860</v>
      </c>
      <c r="B2770" s="57" t="s">
        <v>601</v>
      </c>
    </row>
    <row r="2771" spans="1:2">
      <c r="A2771" s="58">
        <v>314794</v>
      </c>
      <c r="B2771" s="57" t="s">
        <v>601</v>
      </c>
    </row>
    <row r="2772" spans="1:2">
      <c r="A2772" s="58">
        <v>315953</v>
      </c>
      <c r="B2772" s="57" t="s">
        <v>601</v>
      </c>
    </row>
    <row r="2773" spans="1:2">
      <c r="A2773" s="58">
        <v>316067</v>
      </c>
      <c r="B2773" s="57" t="s">
        <v>601</v>
      </c>
    </row>
    <row r="2774" spans="1:2">
      <c r="A2774" s="58">
        <v>315158</v>
      </c>
      <c r="B2774" s="57" t="s">
        <v>601</v>
      </c>
    </row>
    <row r="2775" spans="1:2">
      <c r="A2775" s="58">
        <v>314838</v>
      </c>
      <c r="B2775" s="57" t="s">
        <v>601</v>
      </c>
    </row>
    <row r="2776" spans="1:2">
      <c r="A2776" s="58">
        <v>315834</v>
      </c>
      <c r="B2776" s="57" t="s">
        <v>601</v>
      </c>
    </row>
    <row r="2777" spans="1:2">
      <c r="A2777" s="58">
        <v>315100</v>
      </c>
      <c r="B2777" s="57" t="s">
        <v>601</v>
      </c>
    </row>
    <row r="2778" spans="1:2">
      <c r="A2778" s="58">
        <v>316237</v>
      </c>
      <c r="B2778" s="57" t="s">
        <v>601</v>
      </c>
    </row>
    <row r="2779" spans="1:2">
      <c r="A2779" s="58">
        <v>315202</v>
      </c>
      <c r="B2779" s="57" t="s">
        <v>601</v>
      </c>
    </row>
    <row r="2780" spans="1:2">
      <c r="A2780" s="58">
        <v>316171</v>
      </c>
      <c r="B2780" s="57" t="s">
        <v>601</v>
      </c>
    </row>
    <row r="2781" spans="1:2">
      <c r="A2781" s="58">
        <v>315447</v>
      </c>
      <c r="B2781" s="57" t="s">
        <v>601</v>
      </c>
    </row>
    <row r="2782" spans="1:2">
      <c r="A2782" s="58">
        <v>316040</v>
      </c>
      <c r="B2782" s="57" t="s">
        <v>601</v>
      </c>
    </row>
    <row r="2783" spans="1:2">
      <c r="A2783" s="58">
        <v>316355</v>
      </c>
      <c r="B2783" s="57" t="s">
        <v>601</v>
      </c>
    </row>
    <row r="2784" spans="1:2">
      <c r="A2784" s="58">
        <v>315248</v>
      </c>
      <c r="B2784" s="57" t="s">
        <v>601</v>
      </c>
    </row>
    <row r="2785" spans="1:2">
      <c r="A2785" s="58">
        <v>315741</v>
      </c>
      <c r="B2785" s="57" t="s">
        <v>601</v>
      </c>
    </row>
    <row r="2786" spans="1:2">
      <c r="A2786" s="58">
        <v>315768</v>
      </c>
      <c r="B2786" s="57" t="s">
        <v>601</v>
      </c>
    </row>
    <row r="2787" spans="1:2">
      <c r="A2787" s="58">
        <v>315421</v>
      </c>
      <c r="B2787" s="57" t="s">
        <v>601</v>
      </c>
    </row>
    <row r="2788" spans="1:2">
      <c r="A2788" s="58">
        <v>314427</v>
      </c>
      <c r="B2788" s="57" t="s">
        <v>601</v>
      </c>
    </row>
    <row r="2789" spans="1:2">
      <c r="A2789" s="58">
        <v>314215</v>
      </c>
      <c r="B2789" s="57" t="s">
        <v>601</v>
      </c>
    </row>
    <row r="2790" spans="1:2">
      <c r="A2790" s="58">
        <v>315874</v>
      </c>
      <c r="B2790" s="57" t="s">
        <v>601</v>
      </c>
    </row>
    <row r="2791" spans="1:2">
      <c r="A2791" s="58">
        <v>314933</v>
      </c>
      <c r="B2791" s="57" t="s">
        <v>601</v>
      </c>
    </row>
    <row r="2792" spans="1:2">
      <c r="A2792" s="58">
        <v>1111</v>
      </c>
      <c r="B2792" s="57" t="s">
        <v>608</v>
      </c>
    </row>
    <row r="2793" spans="1:2">
      <c r="A2793" s="58">
        <v>315279</v>
      </c>
      <c r="B2793" s="57" t="s">
        <v>601</v>
      </c>
    </row>
    <row r="2794" spans="1:2">
      <c r="A2794" s="58">
        <v>314336</v>
      </c>
      <c r="B2794" s="57" t="s">
        <v>601</v>
      </c>
    </row>
    <row r="2795" spans="1:2">
      <c r="A2795" s="58">
        <v>316421</v>
      </c>
      <c r="B2795" s="57" t="s">
        <v>601</v>
      </c>
    </row>
    <row r="2796" spans="1:2">
      <c r="A2796" s="58">
        <v>316282</v>
      </c>
      <c r="B2796" s="57" t="s">
        <v>601</v>
      </c>
    </row>
    <row r="2797" spans="1:2">
      <c r="A2797" s="58">
        <v>314947</v>
      </c>
      <c r="B2797" s="57" t="s">
        <v>601</v>
      </c>
    </row>
    <row r="2798" spans="1:2">
      <c r="A2798" s="58">
        <v>314841</v>
      </c>
      <c r="B2798" s="57" t="s">
        <v>601</v>
      </c>
    </row>
    <row r="2799" spans="1:2">
      <c r="A2799" s="58">
        <v>316314</v>
      </c>
      <c r="B2799" s="57" t="s">
        <v>601</v>
      </c>
    </row>
    <row r="2800" spans="1:2">
      <c r="A2800" s="58">
        <v>315802</v>
      </c>
      <c r="B2800" s="57" t="s">
        <v>601</v>
      </c>
    </row>
    <row r="2801" spans="1:2">
      <c r="A2801" s="58">
        <v>314903</v>
      </c>
      <c r="B2801" s="57" t="s">
        <v>601</v>
      </c>
    </row>
    <row r="2802" spans="1:2">
      <c r="A2802" s="58">
        <v>314964</v>
      </c>
      <c r="B2802" s="57" t="s">
        <v>601</v>
      </c>
    </row>
    <row r="2803" spans="1:2">
      <c r="A2803" s="58">
        <v>314982</v>
      </c>
      <c r="B2803" s="57" t="s">
        <v>601</v>
      </c>
    </row>
    <row r="2804" spans="1:2">
      <c r="A2804" s="58">
        <v>314837</v>
      </c>
      <c r="B2804" s="57" t="s">
        <v>601</v>
      </c>
    </row>
    <row r="2805" spans="1:2">
      <c r="A2805" s="58">
        <v>315334</v>
      </c>
      <c r="B2805" s="57" t="s">
        <v>602</v>
      </c>
    </row>
    <row r="2806" spans="1:2">
      <c r="A2806" s="58">
        <v>315622</v>
      </c>
      <c r="B2806" s="57" t="s">
        <v>613</v>
      </c>
    </row>
    <row r="2807" spans="1:2">
      <c r="A2807" s="58">
        <v>314839</v>
      </c>
      <c r="B2807" s="57" t="s">
        <v>601</v>
      </c>
    </row>
    <row r="2808" spans="1:2">
      <c r="A2808" s="58">
        <v>315771</v>
      </c>
      <c r="B2808" s="57" t="s">
        <v>601</v>
      </c>
    </row>
    <row r="2809" spans="1:2">
      <c r="A2809" s="58">
        <v>314972</v>
      </c>
      <c r="B2809" s="57" t="s">
        <v>601</v>
      </c>
    </row>
    <row r="2810" spans="1:2">
      <c r="A2810" s="58">
        <v>314829</v>
      </c>
      <c r="B2810" s="57" t="s">
        <v>601</v>
      </c>
    </row>
    <row r="2811" spans="1:2">
      <c r="A2811" s="58">
        <v>315463</v>
      </c>
      <c r="B2811" s="57" t="s">
        <v>581</v>
      </c>
    </row>
    <row r="2812" spans="1:2">
      <c r="A2812" s="58">
        <v>314306</v>
      </c>
      <c r="B2812" s="57" t="s">
        <v>613</v>
      </c>
    </row>
    <row r="2813" spans="1:2">
      <c r="A2813" s="58">
        <v>314969</v>
      </c>
      <c r="B2813" s="57" t="s">
        <v>601</v>
      </c>
    </row>
    <row r="2814" spans="1:2">
      <c r="A2814" s="58">
        <v>315586</v>
      </c>
      <c r="B2814" s="57" t="s">
        <v>581</v>
      </c>
    </row>
    <row r="2815" spans="1:2">
      <c r="A2815" s="58">
        <v>314347</v>
      </c>
      <c r="B2815" s="57" t="s">
        <v>601</v>
      </c>
    </row>
    <row r="2816" spans="1:2">
      <c r="A2816" s="58">
        <v>314686</v>
      </c>
      <c r="B2816" s="57" t="s">
        <v>604</v>
      </c>
    </row>
    <row r="2817" spans="1:2">
      <c r="A2817" s="58">
        <v>314678</v>
      </c>
      <c r="B2817" s="57" t="s">
        <v>581</v>
      </c>
    </row>
    <row r="2818" spans="1:2">
      <c r="A2818" s="58">
        <v>315099</v>
      </c>
      <c r="B2818" s="57" t="s">
        <v>601</v>
      </c>
    </row>
    <row r="2819" spans="1:2">
      <c r="A2819" s="58">
        <v>314708</v>
      </c>
      <c r="B2819" s="57" t="s">
        <v>601</v>
      </c>
    </row>
    <row r="2820" spans="1:2">
      <c r="A2820" s="58">
        <v>315531</v>
      </c>
      <c r="B2820" s="57" t="s">
        <v>601</v>
      </c>
    </row>
    <row r="2821" spans="1:2">
      <c r="A2821" s="58">
        <v>314809</v>
      </c>
      <c r="B2821" s="57" t="s">
        <v>601</v>
      </c>
    </row>
    <row r="2822" spans="1:2">
      <c r="A2822" s="58">
        <v>312799</v>
      </c>
      <c r="B2822" s="57" t="s">
        <v>601</v>
      </c>
    </row>
    <row r="2823" spans="1:2">
      <c r="A2823" s="58">
        <v>315175</v>
      </c>
      <c r="B2823" s="57" t="s">
        <v>601</v>
      </c>
    </row>
    <row r="2824" spans="1:2">
      <c r="A2824" s="58">
        <v>315318</v>
      </c>
      <c r="B2824" s="57" t="s">
        <v>601</v>
      </c>
    </row>
    <row r="2825" spans="1:2">
      <c r="A2825" s="58">
        <v>314685</v>
      </c>
      <c r="B2825" s="57" t="s">
        <v>601</v>
      </c>
    </row>
    <row r="2826" spans="1:2">
      <c r="A2826" s="58">
        <v>315105</v>
      </c>
      <c r="B2826" s="57" t="s">
        <v>601</v>
      </c>
    </row>
    <row r="2827" spans="1:2">
      <c r="A2827" s="58">
        <v>314657</v>
      </c>
      <c r="B2827" s="57" t="s">
        <v>601</v>
      </c>
    </row>
    <row r="2828" spans="1:2">
      <c r="A2828" s="58">
        <v>315259</v>
      </c>
      <c r="B2828" s="57" t="s">
        <v>601</v>
      </c>
    </row>
    <row r="2829" spans="1:2">
      <c r="A2829" s="58">
        <v>314309</v>
      </c>
      <c r="B2829" s="57" t="s">
        <v>601</v>
      </c>
    </row>
    <row r="2830" spans="1:2">
      <c r="A2830" s="58">
        <v>315465</v>
      </c>
      <c r="B2830" s="57" t="s">
        <v>601</v>
      </c>
    </row>
    <row r="2831" spans="1:2">
      <c r="A2831" s="58">
        <v>313080</v>
      </c>
      <c r="B2831" s="57" t="s">
        <v>601</v>
      </c>
    </row>
    <row r="2832" spans="1:2">
      <c r="A2832" s="58">
        <v>314955</v>
      </c>
      <c r="B2832" s="57" t="s">
        <v>601</v>
      </c>
    </row>
    <row r="2833" spans="1:2">
      <c r="A2833" s="58">
        <v>314468</v>
      </c>
      <c r="B2833" s="57" t="s">
        <v>601</v>
      </c>
    </row>
    <row r="2834" spans="1:2">
      <c r="A2834" s="58">
        <v>314967</v>
      </c>
      <c r="B2834" s="57" t="s">
        <v>601</v>
      </c>
    </row>
    <row r="2835" spans="1:2">
      <c r="A2835" s="58">
        <v>315239</v>
      </c>
      <c r="B2835" s="57" t="s">
        <v>601</v>
      </c>
    </row>
    <row r="2836" spans="1:2">
      <c r="A2836" s="58">
        <v>315039</v>
      </c>
      <c r="B2836" s="57" t="s">
        <v>601</v>
      </c>
    </row>
    <row r="2837" spans="1:2">
      <c r="A2837" s="58">
        <v>315114</v>
      </c>
      <c r="B2837" s="57" t="s">
        <v>601</v>
      </c>
    </row>
    <row r="2838" spans="1:2">
      <c r="A2838" s="58">
        <v>315000</v>
      </c>
      <c r="B2838" s="57" t="s">
        <v>581</v>
      </c>
    </row>
    <row r="2839" spans="1:2">
      <c r="A2839" s="58">
        <v>314663</v>
      </c>
      <c r="B2839" s="57" t="s">
        <v>601</v>
      </c>
    </row>
    <row r="2840" spans="1:2">
      <c r="A2840" s="58">
        <v>314617</v>
      </c>
      <c r="B2840" s="57" t="s">
        <v>601</v>
      </c>
    </row>
    <row r="2841" spans="1:2">
      <c r="A2841" s="58">
        <v>314478</v>
      </c>
      <c r="B2841" s="57" t="s">
        <v>601</v>
      </c>
    </row>
    <row r="2842" spans="1:2">
      <c r="A2842" s="58">
        <v>314282</v>
      </c>
      <c r="B2842" s="57" t="s">
        <v>601</v>
      </c>
    </row>
    <row r="2843" spans="1:2">
      <c r="A2843" s="58">
        <v>314230</v>
      </c>
      <c r="B2843" s="57" t="s">
        <v>581</v>
      </c>
    </row>
    <row r="2844" spans="1:2">
      <c r="A2844" s="58">
        <v>314609</v>
      </c>
      <c r="B2844" s="57" t="s">
        <v>601</v>
      </c>
    </row>
    <row r="2845" spans="1:2">
      <c r="A2845" s="58">
        <v>314977</v>
      </c>
      <c r="B2845" s="57" t="s">
        <v>601</v>
      </c>
    </row>
    <row r="2846" spans="1:2">
      <c r="A2846" s="58">
        <v>316241</v>
      </c>
      <c r="B2846" s="57" t="s">
        <v>601</v>
      </c>
    </row>
    <row r="2847" spans="1:2">
      <c r="A2847" s="58">
        <v>315822</v>
      </c>
      <c r="B2847" s="57" t="s">
        <v>601</v>
      </c>
    </row>
    <row r="2848" spans="1:2">
      <c r="A2848" s="58">
        <v>315010</v>
      </c>
      <c r="B2848" s="57" t="s">
        <v>601</v>
      </c>
    </row>
    <row r="2849" spans="1:2">
      <c r="A2849" s="58">
        <v>315201</v>
      </c>
      <c r="B2849" s="57" t="s">
        <v>613</v>
      </c>
    </row>
    <row r="2850" spans="1:2">
      <c r="A2850" s="58">
        <v>314990</v>
      </c>
      <c r="B2850" s="57" t="s">
        <v>601</v>
      </c>
    </row>
    <row r="2851" spans="1:2">
      <c r="A2851" s="58">
        <v>314806</v>
      </c>
      <c r="B2851" s="57" t="s">
        <v>601</v>
      </c>
    </row>
    <row r="2852" spans="1:2">
      <c r="A2852" s="58">
        <v>316155</v>
      </c>
      <c r="B2852" s="57" t="s">
        <v>601</v>
      </c>
    </row>
    <row r="2853" spans="1:2">
      <c r="A2853" s="58">
        <v>314354</v>
      </c>
      <c r="B2853" s="57" t="s">
        <v>601</v>
      </c>
    </row>
    <row r="2854" spans="1:2">
      <c r="A2854" s="58">
        <v>315045</v>
      </c>
      <c r="B2854" s="57" t="s">
        <v>601</v>
      </c>
    </row>
    <row r="2855" spans="1:2">
      <c r="A2855" s="58">
        <v>315023</v>
      </c>
      <c r="B2855" s="57" t="s">
        <v>613</v>
      </c>
    </row>
    <row r="2856" spans="1:2">
      <c r="A2856" s="58">
        <v>315090</v>
      </c>
      <c r="B2856" s="57" t="s">
        <v>601</v>
      </c>
    </row>
    <row r="2857" spans="1:2">
      <c r="A2857" s="58">
        <v>314465</v>
      </c>
      <c r="B2857" s="57" t="s">
        <v>601</v>
      </c>
    </row>
    <row r="2858" spans="1:2">
      <c r="A2858" s="58">
        <v>316141</v>
      </c>
      <c r="B2858" s="57" t="s">
        <v>601</v>
      </c>
    </row>
    <row r="2859" spans="1:2">
      <c r="A2859" s="58">
        <v>315284</v>
      </c>
      <c r="B2859" s="57" t="s">
        <v>601</v>
      </c>
    </row>
    <row r="2860" spans="1:2">
      <c r="A2860" s="58">
        <v>314425</v>
      </c>
      <c r="B2860" s="57" t="s">
        <v>601</v>
      </c>
    </row>
    <row r="2861" spans="1:2">
      <c r="A2861" s="58">
        <v>314489</v>
      </c>
      <c r="B2861" s="57" t="s">
        <v>601</v>
      </c>
    </row>
    <row r="2862" spans="1:2">
      <c r="A2862" s="58">
        <v>314513</v>
      </c>
      <c r="B2862" s="57" t="s">
        <v>601</v>
      </c>
    </row>
    <row r="2863" spans="1:2">
      <c r="A2863" s="58">
        <v>314298</v>
      </c>
      <c r="B2863" s="57" t="s">
        <v>601</v>
      </c>
    </row>
    <row r="2864" spans="1:2">
      <c r="A2864" s="58">
        <v>314284</v>
      </c>
      <c r="B2864" s="57" t="s">
        <v>601</v>
      </c>
    </row>
    <row r="2865" spans="1:2">
      <c r="A2865" s="58">
        <v>314865</v>
      </c>
      <c r="B2865" s="57" t="s">
        <v>601</v>
      </c>
    </row>
    <row r="2866" spans="1:2">
      <c r="A2866" s="58">
        <v>314352</v>
      </c>
      <c r="B2866" s="57" t="s">
        <v>581</v>
      </c>
    </row>
    <row r="2867" spans="1:2">
      <c r="A2867" s="58">
        <v>314991</v>
      </c>
      <c r="B2867" s="57" t="s">
        <v>601</v>
      </c>
    </row>
    <row r="2868" spans="1:2">
      <c r="A2868" s="58">
        <v>314672</v>
      </c>
      <c r="B2868" s="57" t="s">
        <v>601</v>
      </c>
    </row>
    <row r="2869" spans="1:2">
      <c r="A2869" s="58">
        <v>312664</v>
      </c>
      <c r="B2869" s="57" t="s">
        <v>601</v>
      </c>
    </row>
    <row r="2870" spans="1:2">
      <c r="A2870" s="58">
        <v>315002</v>
      </c>
      <c r="B2870" s="57" t="s">
        <v>601</v>
      </c>
    </row>
    <row r="2871" spans="1:2">
      <c r="A2871" s="58">
        <v>314311</v>
      </c>
      <c r="B2871" s="57" t="s">
        <v>601</v>
      </c>
    </row>
    <row r="2872" spans="1:2">
      <c r="A2872" s="58">
        <v>315533</v>
      </c>
      <c r="B2872" s="57" t="s">
        <v>601</v>
      </c>
    </row>
    <row r="2873" spans="1:2">
      <c r="A2873" s="58">
        <v>314473</v>
      </c>
      <c r="B2873" s="57" t="s">
        <v>601</v>
      </c>
    </row>
    <row r="2874" spans="1:2">
      <c r="A2874" s="58">
        <v>314357</v>
      </c>
      <c r="B2874" s="57" t="s">
        <v>601</v>
      </c>
    </row>
    <row r="2875" spans="1:2">
      <c r="A2875" s="58">
        <v>314824</v>
      </c>
      <c r="B2875" s="57" t="s">
        <v>601</v>
      </c>
    </row>
    <row r="2876" spans="1:2">
      <c r="A2876" s="58">
        <v>315764</v>
      </c>
      <c r="B2876" s="57" t="s">
        <v>601</v>
      </c>
    </row>
    <row r="2877" spans="1:2">
      <c r="A2877" s="58">
        <v>316345</v>
      </c>
      <c r="B2877" s="57" t="s">
        <v>601</v>
      </c>
    </row>
    <row r="2878" spans="1:2">
      <c r="A2878" s="58">
        <v>314674</v>
      </c>
      <c r="B2878" s="57" t="s">
        <v>601</v>
      </c>
    </row>
    <row r="2879" spans="1:2">
      <c r="A2879" s="58">
        <v>314867</v>
      </c>
      <c r="B2879" s="57" t="s">
        <v>581</v>
      </c>
    </row>
    <row r="2880" spans="1:2">
      <c r="A2880" s="58">
        <v>315550</v>
      </c>
      <c r="B2880" s="57" t="s">
        <v>601</v>
      </c>
    </row>
    <row r="2881" spans="1:2">
      <c r="A2881" s="58">
        <v>314521</v>
      </c>
      <c r="B2881" s="57" t="s">
        <v>601</v>
      </c>
    </row>
    <row r="2882" spans="1:2">
      <c r="A2882" s="58">
        <v>314604</v>
      </c>
      <c r="B2882" s="57" t="s">
        <v>601</v>
      </c>
    </row>
    <row r="2883" spans="1:2">
      <c r="A2883" s="58">
        <v>316230</v>
      </c>
      <c r="B2883" s="57" t="s">
        <v>601</v>
      </c>
    </row>
    <row r="2884" spans="1:2">
      <c r="A2884" s="58">
        <v>316213</v>
      </c>
      <c r="B2884" s="57" t="s">
        <v>601</v>
      </c>
    </row>
    <row r="2885" spans="1:2">
      <c r="A2885" s="58">
        <v>315057</v>
      </c>
      <c r="B2885" s="57" t="s">
        <v>601</v>
      </c>
    </row>
    <row r="2886" spans="1:2">
      <c r="A2886" s="58">
        <v>315871</v>
      </c>
      <c r="B2886" s="57" t="s">
        <v>601</v>
      </c>
    </row>
    <row r="2887" spans="1:2">
      <c r="A2887" s="58">
        <v>312809</v>
      </c>
      <c r="B2887" s="57" t="s">
        <v>601</v>
      </c>
    </row>
    <row r="2888" spans="1:2">
      <c r="A2888" s="58">
        <v>315590</v>
      </c>
      <c r="B2888" s="57" t="s">
        <v>601</v>
      </c>
    </row>
    <row r="2889" spans="1:2">
      <c r="A2889" s="58">
        <v>314431</v>
      </c>
      <c r="B2889" s="57" t="s">
        <v>601</v>
      </c>
    </row>
    <row r="2890" spans="1:2">
      <c r="A2890" s="58">
        <v>315683</v>
      </c>
      <c r="B2890" s="57" t="s">
        <v>601</v>
      </c>
    </row>
    <row r="2891" spans="1:2">
      <c r="A2891" s="58">
        <v>315335</v>
      </c>
      <c r="B2891" s="57" t="s">
        <v>601</v>
      </c>
    </row>
    <row r="2892" spans="1:2">
      <c r="A2892" s="58">
        <v>314539</v>
      </c>
      <c r="B2892" s="57" t="s">
        <v>601</v>
      </c>
    </row>
    <row r="2893" spans="1:2">
      <c r="A2893" s="58">
        <v>314387</v>
      </c>
      <c r="B2893" s="57" t="s">
        <v>601</v>
      </c>
    </row>
    <row r="2894" spans="1:2">
      <c r="A2894" s="58">
        <v>314997</v>
      </c>
      <c r="B2894" s="57" t="s">
        <v>613</v>
      </c>
    </row>
    <row r="2895" spans="1:2">
      <c r="A2895" s="58">
        <v>314482</v>
      </c>
      <c r="B2895" s="57" t="s">
        <v>601</v>
      </c>
    </row>
    <row r="2896" spans="1:2">
      <c r="A2896" s="58">
        <v>314374</v>
      </c>
      <c r="B2896" s="57" t="s">
        <v>601</v>
      </c>
    </row>
    <row r="2897" spans="1:2">
      <c r="A2897" s="58">
        <v>315300</v>
      </c>
      <c r="B2897" s="57" t="s">
        <v>601</v>
      </c>
    </row>
    <row r="2898" spans="1:2">
      <c r="A2898" s="58">
        <v>315356</v>
      </c>
      <c r="B2898" s="57" t="s">
        <v>581</v>
      </c>
    </row>
    <row r="2899" spans="1:2">
      <c r="A2899" s="58">
        <v>314847</v>
      </c>
      <c r="B2899" s="57" t="s">
        <v>601</v>
      </c>
    </row>
    <row r="2900" spans="1:2">
      <c r="A2900" s="58">
        <v>313285</v>
      </c>
      <c r="B2900" s="57" t="s">
        <v>601</v>
      </c>
    </row>
    <row r="2901" spans="1:2">
      <c r="A2901" s="58">
        <v>314395</v>
      </c>
      <c r="B2901" s="57" t="s">
        <v>601</v>
      </c>
    </row>
    <row r="2902" spans="1:2">
      <c r="A2902" s="58">
        <v>315232</v>
      </c>
      <c r="B2902" s="57" t="s">
        <v>601</v>
      </c>
    </row>
    <row r="2903" spans="1:2">
      <c r="A2903" s="58">
        <v>315016</v>
      </c>
      <c r="B2903" s="57" t="s">
        <v>579</v>
      </c>
    </row>
    <row r="2904" spans="1:2">
      <c r="A2904" s="58">
        <v>314804</v>
      </c>
      <c r="B2904" s="57" t="s">
        <v>601</v>
      </c>
    </row>
    <row r="2905" spans="1:2">
      <c r="A2905" s="58">
        <v>314484</v>
      </c>
      <c r="B2905" s="57" t="s">
        <v>601</v>
      </c>
    </row>
    <row r="2906" spans="1:2">
      <c r="A2906" s="58">
        <v>315260</v>
      </c>
      <c r="B2906" s="57" t="s">
        <v>601</v>
      </c>
    </row>
    <row r="2907" spans="1:2">
      <c r="A2907" s="58">
        <v>314684</v>
      </c>
      <c r="B2907" s="57" t="s">
        <v>601</v>
      </c>
    </row>
    <row r="2908" spans="1:2">
      <c r="A2908" s="58">
        <v>315174</v>
      </c>
      <c r="B2908" s="57" t="s">
        <v>601</v>
      </c>
    </row>
    <row r="2909" spans="1:2">
      <c r="A2909" s="58">
        <v>314543</v>
      </c>
      <c r="B2909" s="57" t="s">
        <v>601</v>
      </c>
    </row>
    <row r="2910" spans="1:2">
      <c r="A2910" s="58">
        <v>315525</v>
      </c>
      <c r="B2910" s="57" t="s">
        <v>601</v>
      </c>
    </row>
    <row r="2911" spans="1:2">
      <c r="A2911" s="58">
        <v>314522</v>
      </c>
      <c r="B2911" s="57" t="s">
        <v>601</v>
      </c>
    </row>
    <row r="2912" spans="1:2">
      <c r="A2912" s="58">
        <v>314280</v>
      </c>
      <c r="B2912" s="57" t="s">
        <v>601</v>
      </c>
    </row>
    <row r="2913" spans="1:2">
      <c r="A2913" s="58">
        <v>316281</v>
      </c>
      <c r="B2913" s="57" t="s">
        <v>601</v>
      </c>
    </row>
    <row r="2914" spans="1:2">
      <c r="A2914" s="58">
        <v>314655</v>
      </c>
      <c r="B2914" s="57" t="s">
        <v>601</v>
      </c>
    </row>
    <row r="2915" spans="1:2">
      <c r="A2915" s="58">
        <v>314661</v>
      </c>
      <c r="B2915" s="57" t="s">
        <v>601</v>
      </c>
    </row>
    <row r="2916" spans="1:2">
      <c r="A2916" s="58">
        <v>315101</v>
      </c>
      <c r="B2916" s="57" t="s">
        <v>601</v>
      </c>
    </row>
    <row r="2917" spans="1:2">
      <c r="A2917" s="58">
        <v>315468</v>
      </c>
      <c r="B2917" s="57" t="s">
        <v>601</v>
      </c>
    </row>
    <row r="2918" spans="1:2">
      <c r="A2918" s="58">
        <v>315004</v>
      </c>
      <c r="B2918" s="57" t="s">
        <v>601</v>
      </c>
    </row>
    <row r="2919" spans="1:2">
      <c r="A2919" s="58">
        <v>314654</v>
      </c>
      <c r="B2919" s="57" t="s">
        <v>601</v>
      </c>
    </row>
    <row r="2920" spans="1:2">
      <c r="A2920" s="58">
        <v>315231</v>
      </c>
      <c r="B2920" s="57" t="s">
        <v>601</v>
      </c>
    </row>
    <row r="2921" spans="1:2">
      <c r="A2921" s="58">
        <v>314359</v>
      </c>
      <c r="B2921" s="57" t="s">
        <v>601</v>
      </c>
    </row>
    <row r="2922" spans="1:2">
      <c r="A2922" s="58">
        <v>315228</v>
      </c>
      <c r="B2922" s="57" t="s">
        <v>601</v>
      </c>
    </row>
    <row r="2923" spans="1:2">
      <c r="A2923" s="58">
        <v>315656</v>
      </c>
      <c r="B2923" s="57" t="s">
        <v>601</v>
      </c>
    </row>
    <row r="2924" spans="1:2">
      <c r="A2924" s="58">
        <v>314476</v>
      </c>
      <c r="B2924" s="57" t="s">
        <v>601</v>
      </c>
    </row>
    <row r="2925" spans="1:2">
      <c r="A2925" s="58">
        <v>312783</v>
      </c>
      <c r="B2925" s="57" t="s">
        <v>601</v>
      </c>
    </row>
    <row r="2926" spans="1:2">
      <c r="A2926" s="58">
        <v>314710</v>
      </c>
      <c r="B2926" s="57" t="s">
        <v>613</v>
      </c>
    </row>
    <row r="2927" spans="1:2">
      <c r="A2927" s="58">
        <v>314411</v>
      </c>
      <c r="B2927" s="57" t="s">
        <v>601</v>
      </c>
    </row>
    <row r="2928" spans="1:2">
      <c r="A2928" s="58">
        <v>315266</v>
      </c>
      <c r="B2928" s="57" t="s">
        <v>601</v>
      </c>
    </row>
    <row r="2929" spans="1:2">
      <c r="A2929" s="58">
        <v>315005</v>
      </c>
      <c r="B2929" s="57" t="s">
        <v>601</v>
      </c>
    </row>
    <row r="2930" spans="1:2">
      <c r="A2930" s="58">
        <v>314263</v>
      </c>
      <c r="B2930" s="57" t="s">
        <v>601</v>
      </c>
    </row>
    <row r="2931" spans="1:2">
      <c r="A2931" s="58">
        <v>312812</v>
      </c>
      <c r="B2931" s="57" t="s">
        <v>601</v>
      </c>
    </row>
    <row r="2932" spans="1:2">
      <c r="A2932" s="58">
        <v>314437</v>
      </c>
      <c r="B2932" s="57" t="s">
        <v>601</v>
      </c>
    </row>
    <row r="2933" spans="1:2">
      <c r="A2933" s="58">
        <v>314349</v>
      </c>
      <c r="B2933" s="57" t="s">
        <v>601</v>
      </c>
    </row>
    <row r="2934" spans="1:2">
      <c r="A2934" s="58">
        <v>314680</v>
      </c>
      <c r="B2934" s="57" t="s">
        <v>601</v>
      </c>
    </row>
    <row r="2935" spans="1:2">
      <c r="A2935" s="58">
        <v>314283</v>
      </c>
      <c r="B2935" s="57" t="s">
        <v>601</v>
      </c>
    </row>
    <row r="2936" spans="1:2">
      <c r="A2936" s="58">
        <v>313288</v>
      </c>
      <c r="B2936" s="57" t="s">
        <v>601</v>
      </c>
    </row>
    <row r="2937" spans="1:2">
      <c r="A2937" s="58">
        <v>315017</v>
      </c>
      <c r="B2937" s="57" t="s">
        <v>601</v>
      </c>
    </row>
    <row r="2938" spans="1:2">
      <c r="A2938" s="58">
        <v>314690</v>
      </c>
      <c r="B2938" s="57" t="s">
        <v>613</v>
      </c>
    </row>
    <row r="2939" spans="1:2">
      <c r="A2939" s="58">
        <v>315104</v>
      </c>
      <c r="B2939" s="57" t="s">
        <v>601</v>
      </c>
    </row>
    <row r="2940" spans="1:2">
      <c r="A2940" s="58">
        <v>314511</v>
      </c>
      <c r="B2940" s="57" t="s">
        <v>601</v>
      </c>
    </row>
    <row r="2941" spans="1:2">
      <c r="A2941" s="58">
        <v>316447</v>
      </c>
      <c r="B2941" s="57" t="s">
        <v>601</v>
      </c>
    </row>
    <row r="2942" spans="1:2">
      <c r="A2942" s="58">
        <v>314378</v>
      </c>
      <c r="B2942" s="57" t="s">
        <v>601</v>
      </c>
    </row>
    <row r="2943" spans="1:2">
      <c r="A2943" s="58">
        <v>314844</v>
      </c>
      <c r="B2943" s="57" t="s">
        <v>601</v>
      </c>
    </row>
    <row r="2944" spans="1:2">
      <c r="A2944" s="58">
        <v>314302</v>
      </c>
      <c r="B2944" s="57" t="s">
        <v>601</v>
      </c>
    </row>
    <row r="2945" spans="1:2">
      <c r="A2945" s="58">
        <v>312795</v>
      </c>
      <c r="B2945" s="57" t="s">
        <v>601</v>
      </c>
    </row>
    <row r="2946" spans="1:2">
      <c r="A2946" s="58">
        <v>314862</v>
      </c>
      <c r="B2946" s="57" t="s">
        <v>601</v>
      </c>
    </row>
    <row r="2947" spans="1:2">
      <c r="A2947" s="58">
        <v>314668</v>
      </c>
      <c r="B2947" s="57" t="s">
        <v>601</v>
      </c>
    </row>
    <row r="2948" spans="1:2">
      <c r="A2948" s="58">
        <v>314269</v>
      </c>
      <c r="B2948" s="57" t="s">
        <v>601</v>
      </c>
    </row>
    <row r="2949" spans="1:2">
      <c r="A2949" s="58">
        <v>315722</v>
      </c>
      <c r="B2949" s="57" t="s">
        <v>601</v>
      </c>
    </row>
    <row r="2950" spans="1:2">
      <c r="A2950" s="58">
        <v>314528</v>
      </c>
      <c r="B2950" s="57" t="s">
        <v>601</v>
      </c>
    </row>
    <row r="2951" spans="1:2">
      <c r="A2951" s="58">
        <v>315022</v>
      </c>
      <c r="B2951" s="57" t="s">
        <v>601</v>
      </c>
    </row>
    <row r="2952" spans="1:2">
      <c r="A2952" s="58">
        <v>312797</v>
      </c>
      <c r="B2952" s="57" t="s">
        <v>601</v>
      </c>
    </row>
    <row r="2953" spans="1:2">
      <c r="A2953" s="58">
        <v>315137</v>
      </c>
      <c r="B2953" s="57" t="s">
        <v>601</v>
      </c>
    </row>
    <row r="2954" spans="1:2">
      <c r="A2954" s="58">
        <v>314310</v>
      </c>
      <c r="B2954" s="57" t="s">
        <v>601</v>
      </c>
    </row>
    <row r="2955" spans="1:2">
      <c r="A2955" s="58">
        <v>314846</v>
      </c>
      <c r="B2955" s="57" t="s">
        <v>601</v>
      </c>
    </row>
    <row r="2956" spans="1:2">
      <c r="A2956" s="58">
        <v>314870</v>
      </c>
      <c r="B2956" s="57" t="s">
        <v>601</v>
      </c>
    </row>
    <row r="2957" spans="1:2">
      <c r="A2957" s="58">
        <v>315225</v>
      </c>
      <c r="B2957" s="57" t="s">
        <v>601</v>
      </c>
    </row>
    <row r="2958" spans="1:2">
      <c r="A2958" s="58">
        <v>315310</v>
      </c>
      <c r="B2958" s="57" t="s">
        <v>601</v>
      </c>
    </row>
    <row r="2959" spans="1:2">
      <c r="A2959" s="58">
        <v>314736</v>
      </c>
      <c r="B2959" s="57" t="s">
        <v>581</v>
      </c>
    </row>
    <row r="2960" spans="1:2">
      <c r="A2960" s="58">
        <v>314471</v>
      </c>
      <c r="B2960" s="57" t="s">
        <v>601</v>
      </c>
    </row>
    <row r="2961" spans="1:2">
      <c r="A2961" s="58">
        <v>314692</v>
      </c>
      <c r="B2961" s="57" t="s">
        <v>601</v>
      </c>
    </row>
    <row r="2962" spans="1:2">
      <c r="A2962" s="58">
        <v>314666</v>
      </c>
      <c r="B2962" s="57" t="s">
        <v>601</v>
      </c>
    </row>
    <row r="2963" spans="1:2">
      <c r="A2963" s="58">
        <v>314701</v>
      </c>
      <c r="B2963" s="57" t="s">
        <v>601</v>
      </c>
    </row>
    <row r="2964" spans="1:2">
      <c r="A2964" s="58">
        <v>314954</v>
      </c>
      <c r="B2964" s="57" t="s">
        <v>601</v>
      </c>
    </row>
    <row r="2965" spans="1:2">
      <c r="A2965" s="58">
        <v>314401</v>
      </c>
      <c r="B2965" s="57" t="s">
        <v>601</v>
      </c>
    </row>
    <row r="2966" spans="1:2">
      <c r="A2966" s="58">
        <v>314801</v>
      </c>
      <c r="B2966" s="57" t="s">
        <v>601</v>
      </c>
    </row>
    <row r="2967" spans="1:2">
      <c r="A2967" s="58">
        <v>314671</v>
      </c>
      <c r="B2967" s="57" t="s">
        <v>601</v>
      </c>
    </row>
    <row r="2968" spans="1:2">
      <c r="A2968" s="58">
        <v>315041</v>
      </c>
      <c r="B2968" s="57" t="s">
        <v>601</v>
      </c>
    </row>
    <row r="2969" spans="1:2">
      <c r="A2969" s="58">
        <v>315842</v>
      </c>
      <c r="B2969" s="57" t="s">
        <v>601</v>
      </c>
    </row>
    <row r="2970" spans="1:2">
      <c r="A2970" s="58">
        <v>314659</v>
      </c>
      <c r="B2970" s="57" t="s">
        <v>601</v>
      </c>
    </row>
    <row r="2971" spans="1:2">
      <c r="A2971" s="58">
        <v>314420</v>
      </c>
      <c r="B2971" s="57" t="s">
        <v>601</v>
      </c>
    </row>
    <row r="2972" spans="1:2">
      <c r="A2972" s="58">
        <v>314497</v>
      </c>
      <c r="B2972" s="57" t="s">
        <v>601</v>
      </c>
    </row>
    <row r="2973" spans="1:2">
      <c r="A2973" s="58">
        <v>315035</v>
      </c>
      <c r="B2973" s="57" t="s">
        <v>601</v>
      </c>
    </row>
    <row r="2974" spans="1:2">
      <c r="A2974" s="58">
        <v>314286</v>
      </c>
      <c r="B2974" s="57" t="s">
        <v>601</v>
      </c>
    </row>
    <row r="2975" spans="1:2">
      <c r="A2975" s="58">
        <v>314505</v>
      </c>
      <c r="B2975" s="57" t="s">
        <v>581</v>
      </c>
    </row>
    <row r="2976" spans="1:2">
      <c r="A2976" s="58">
        <v>315523</v>
      </c>
      <c r="B2976" s="57" t="s">
        <v>601</v>
      </c>
    </row>
    <row r="2977" spans="1:2">
      <c r="A2977" s="58">
        <v>315743</v>
      </c>
      <c r="B2977" s="57" t="s">
        <v>601</v>
      </c>
    </row>
    <row r="2978" spans="1:2">
      <c r="A2978" s="58">
        <v>316053</v>
      </c>
      <c r="B2978" s="57" t="s">
        <v>601</v>
      </c>
    </row>
    <row r="2979" spans="1:2">
      <c r="A2979" s="58">
        <v>312296</v>
      </c>
      <c r="B2979" s="57" t="s">
        <v>601</v>
      </c>
    </row>
    <row r="2980" spans="1:2">
      <c r="A2980" s="58">
        <v>314702</v>
      </c>
      <c r="B2980" s="57" t="s">
        <v>613</v>
      </c>
    </row>
    <row r="2981" spans="1:2">
      <c r="A2981" s="58">
        <v>314660</v>
      </c>
      <c r="B2981" s="57" t="s">
        <v>601</v>
      </c>
    </row>
    <row r="2982" spans="1:2">
      <c r="A2982" s="58">
        <v>312805</v>
      </c>
      <c r="B2982" s="57" t="s">
        <v>601</v>
      </c>
    </row>
    <row r="2983" spans="1:2">
      <c r="A2983" s="58">
        <v>314999</v>
      </c>
      <c r="B2983" s="57" t="s">
        <v>601</v>
      </c>
    </row>
    <row r="2984" spans="1:2">
      <c r="A2984" s="58">
        <v>315327</v>
      </c>
      <c r="B2984" s="57" t="s">
        <v>579</v>
      </c>
    </row>
    <row r="2985" spans="1:2">
      <c r="A2985" s="58">
        <v>314409</v>
      </c>
      <c r="B2985" s="57" t="s">
        <v>601</v>
      </c>
    </row>
    <row r="2986" spans="1:2">
      <c r="A2986" s="58">
        <v>314613</v>
      </c>
      <c r="B2986" s="57" t="s">
        <v>601</v>
      </c>
    </row>
    <row r="2987" spans="1:2">
      <c r="A2987" s="58">
        <v>315954</v>
      </c>
      <c r="B2987" s="57" t="s">
        <v>601</v>
      </c>
    </row>
    <row r="2988" spans="1:2">
      <c r="A2988" s="58">
        <v>315496</v>
      </c>
      <c r="B2988" s="57" t="s">
        <v>601</v>
      </c>
    </row>
    <row r="2989" spans="1:2">
      <c r="A2989" s="58">
        <v>315870</v>
      </c>
      <c r="B2989" s="57" t="s">
        <v>601</v>
      </c>
    </row>
    <row r="2990" spans="1:2">
      <c r="A2990" s="58">
        <v>314495</v>
      </c>
      <c r="B2990" s="57" t="s">
        <v>601</v>
      </c>
    </row>
    <row r="2991" spans="1:2">
      <c r="A2991" s="58">
        <v>315469</v>
      </c>
      <c r="B2991" s="57" t="s">
        <v>601</v>
      </c>
    </row>
    <row r="2992" spans="1:2">
      <c r="A2992" s="58">
        <v>315274</v>
      </c>
      <c r="B2992" s="57" t="s">
        <v>601</v>
      </c>
    </row>
    <row r="2993" spans="1:2">
      <c r="A2993" s="58">
        <v>312461</v>
      </c>
      <c r="B2993" s="57" t="s">
        <v>601</v>
      </c>
    </row>
    <row r="2994" spans="1:2">
      <c r="A2994" s="58">
        <v>314287</v>
      </c>
      <c r="B2994" s="57" t="s">
        <v>601</v>
      </c>
    </row>
    <row r="2995" spans="1:2">
      <c r="A2995" s="58">
        <v>314662</v>
      </c>
      <c r="B2995" s="57" t="s">
        <v>601</v>
      </c>
    </row>
    <row r="2996" spans="1:2">
      <c r="A2996" s="58">
        <v>314264</v>
      </c>
      <c r="B2996" s="57" t="s">
        <v>601</v>
      </c>
    </row>
    <row r="2997" spans="1:2">
      <c r="A2997" s="58">
        <v>315013</v>
      </c>
      <c r="B2997" s="57" t="s">
        <v>613</v>
      </c>
    </row>
    <row r="2998" spans="1:2">
      <c r="A2998" s="58">
        <v>313726</v>
      </c>
      <c r="B2998" s="57" t="s">
        <v>601</v>
      </c>
    </row>
    <row r="2999" spans="1:2">
      <c r="A2999" s="58">
        <v>316076</v>
      </c>
      <c r="B2999" s="57" t="s">
        <v>601</v>
      </c>
    </row>
    <row r="3000" spans="1:2">
      <c r="A3000" s="58">
        <v>315205</v>
      </c>
      <c r="B3000" s="57" t="s">
        <v>601</v>
      </c>
    </row>
    <row r="3001" spans="1:2">
      <c r="A3001" s="58">
        <v>314363</v>
      </c>
      <c r="B3001" s="57" t="s">
        <v>613</v>
      </c>
    </row>
    <row r="3002" spans="1:2">
      <c r="A3002" s="58">
        <v>296290</v>
      </c>
      <c r="B3002" s="57" t="s">
        <v>601</v>
      </c>
    </row>
    <row r="3003" spans="1:2">
      <c r="A3003" s="58">
        <v>315924</v>
      </c>
      <c r="B3003" s="57" t="s">
        <v>579</v>
      </c>
    </row>
    <row r="3004" spans="1:2">
      <c r="A3004" s="58">
        <v>315921</v>
      </c>
      <c r="B3004" s="57" t="s">
        <v>601</v>
      </c>
    </row>
    <row r="3005" spans="1:2">
      <c r="A3005" s="58">
        <v>314958</v>
      </c>
      <c r="B3005" s="57" t="s">
        <v>601</v>
      </c>
    </row>
    <row r="3006" spans="1:2">
      <c r="A3006" s="58">
        <v>314633</v>
      </c>
      <c r="B3006" s="57" t="s">
        <v>613</v>
      </c>
    </row>
    <row r="3007" spans="1:2">
      <c r="A3007" s="58">
        <v>315412</v>
      </c>
      <c r="B3007" s="57" t="s">
        <v>601</v>
      </c>
    </row>
    <row r="3008" spans="1:2">
      <c r="A3008" s="58">
        <v>316379</v>
      </c>
      <c r="B3008" s="57" t="s">
        <v>601</v>
      </c>
    </row>
    <row r="3009" spans="1:2">
      <c r="A3009" s="58">
        <v>314813</v>
      </c>
      <c r="B3009" s="57" t="s">
        <v>601</v>
      </c>
    </row>
    <row r="3010" spans="1:2">
      <c r="A3010" s="58">
        <v>315868</v>
      </c>
      <c r="B3010" s="57" t="s">
        <v>581</v>
      </c>
    </row>
    <row r="3011" spans="1:2">
      <c r="A3011" s="58">
        <v>316287</v>
      </c>
      <c r="B3011" s="57" t="s">
        <v>601</v>
      </c>
    </row>
    <row r="3012" spans="1:2">
      <c r="A3012" s="58">
        <v>315807</v>
      </c>
      <c r="B3012" s="57" t="s">
        <v>601</v>
      </c>
    </row>
    <row r="3013" spans="1:2">
      <c r="A3013" s="58">
        <v>315285</v>
      </c>
      <c r="B3013" s="57" t="s">
        <v>601</v>
      </c>
    </row>
    <row r="3014" spans="1:2">
      <c r="A3014" s="58">
        <v>315426</v>
      </c>
      <c r="B3014" s="57" t="s">
        <v>601</v>
      </c>
    </row>
    <row r="3015" spans="1:2">
      <c r="A3015" s="58">
        <v>316089</v>
      </c>
      <c r="B3015" s="57" t="s">
        <v>601</v>
      </c>
    </row>
    <row r="3016" spans="1:2">
      <c r="A3016" s="58">
        <v>316416</v>
      </c>
      <c r="B3016" s="57" t="s">
        <v>601</v>
      </c>
    </row>
    <row r="3017" spans="1:2">
      <c r="A3017" s="57" t="s">
        <v>854</v>
      </c>
      <c r="B3017" s="57" t="s">
        <v>601</v>
      </c>
    </row>
    <row r="3018" spans="1:2">
      <c r="A3018" s="57" t="s">
        <v>855</v>
      </c>
      <c r="B3018" s="57" t="s">
        <v>601</v>
      </c>
    </row>
    <row r="3019" spans="1:2">
      <c r="A3019" s="58">
        <v>278046</v>
      </c>
      <c r="B3019" s="57" t="s">
        <v>601</v>
      </c>
    </row>
    <row r="3020" spans="1:2">
      <c r="A3020" s="57" t="s">
        <v>856</v>
      </c>
      <c r="B3020" s="57" t="s">
        <v>601</v>
      </c>
    </row>
    <row r="3021" spans="1:2">
      <c r="A3021" s="58">
        <v>312800</v>
      </c>
      <c r="B3021" s="57" t="s">
        <v>601</v>
      </c>
    </row>
    <row r="3022" spans="1:2">
      <c r="A3022" s="58">
        <v>278000</v>
      </c>
      <c r="B3022" s="57" t="s">
        <v>601</v>
      </c>
    </row>
    <row r="3023" spans="1:2">
      <c r="A3023" s="57" t="s">
        <v>857</v>
      </c>
      <c r="B3023" s="57" t="s">
        <v>601</v>
      </c>
    </row>
    <row r="3024" spans="1:2">
      <c r="A3024" s="57" t="s">
        <v>858</v>
      </c>
      <c r="B3024" s="57" t="s">
        <v>579</v>
      </c>
    </row>
    <row r="3025" spans="1:2">
      <c r="A3025" s="57" t="s">
        <v>859</v>
      </c>
      <c r="B3025" s="57" t="s">
        <v>601</v>
      </c>
    </row>
    <row r="3026" spans="1:2">
      <c r="A3026" s="58">
        <v>315797</v>
      </c>
      <c r="B3026" s="57" t="s">
        <v>601</v>
      </c>
    </row>
    <row r="3027" spans="1:2">
      <c r="A3027" s="58">
        <v>3333</v>
      </c>
      <c r="B3027" s="57" t="s">
        <v>579</v>
      </c>
    </row>
    <row r="3028" spans="1:2">
      <c r="A3028" s="58">
        <v>121212</v>
      </c>
      <c r="B3028" s="57" t="s">
        <v>579</v>
      </c>
    </row>
    <row r="3029" spans="1:2">
      <c r="A3029" s="58">
        <v>112233</v>
      </c>
      <c r="B3029" s="57" t="s">
        <v>579</v>
      </c>
    </row>
    <row r="3030" spans="1:2">
      <c r="A3030" s="57" t="s">
        <v>860</v>
      </c>
      <c r="B3030" s="57" t="s">
        <v>601</v>
      </c>
    </row>
    <row r="3031" spans="1:2">
      <c r="A3031" s="58">
        <v>315428</v>
      </c>
      <c r="B3031" s="57" t="s">
        <v>601</v>
      </c>
    </row>
    <row r="3032" spans="1:2">
      <c r="A3032" s="58">
        <v>317310</v>
      </c>
      <c r="B3032" s="57" t="s">
        <v>601</v>
      </c>
    </row>
    <row r="3033" spans="1:2">
      <c r="A3033" s="58">
        <v>316732</v>
      </c>
      <c r="B3033" s="57" t="s">
        <v>601</v>
      </c>
    </row>
    <row r="3034" spans="1:2">
      <c r="A3034" s="58">
        <v>317081</v>
      </c>
      <c r="B3034" s="57" t="s">
        <v>601</v>
      </c>
    </row>
    <row r="3035" spans="1:2">
      <c r="A3035" s="58">
        <v>317565</v>
      </c>
      <c r="B3035" s="57" t="s">
        <v>601</v>
      </c>
    </row>
    <row r="3036" spans="1:2">
      <c r="A3036" s="58">
        <v>315859</v>
      </c>
      <c r="B3036" s="57" t="s">
        <v>613</v>
      </c>
    </row>
    <row r="3037" spans="1:2">
      <c r="A3037" s="58">
        <v>317127</v>
      </c>
      <c r="B3037" s="57" t="s">
        <v>601</v>
      </c>
    </row>
    <row r="3038" spans="1:2">
      <c r="A3038" s="58">
        <v>317370</v>
      </c>
      <c r="B3038" s="57" t="s">
        <v>601</v>
      </c>
    </row>
    <row r="3039" spans="1:2">
      <c r="A3039" s="58">
        <v>315532</v>
      </c>
      <c r="B3039" s="57" t="s">
        <v>601</v>
      </c>
    </row>
    <row r="3040" spans="1:2">
      <c r="A3040" s="58">
        <v>315800</v>
      </c>
      <c r="B3040" s="57" t="s">
        <v>613</v>
      </c>
    </row>
    <row r="3041" spans="1:2">
      <c r="A3041" s="58">
        <v>316268</v>
      </c>
      <c r="B3041" s="57" t="s">
        <v>604</v>
      </c>
    </row>
    <row r="3042" spans="1:2">
      <c r="A3042" s="58">
        <v>316413</v>
      </c>
      <c r="B3042" s="57" t="s">
        <v>613</v>
      </c>
    </row>
    <row r="3043" spans="1:2">
      <c r="A3043" s="58">
        <v>315560</v>
      </c>
      <c r="B3043" s="57" t="s">
        <v>601</v>
      </c>
    </row>
    <row r="3044" spans="1:2">
      <c r="A3044" s="58">
        <v>315618</v>
      </c>
      <c r="B3044" s="57" t="s">
        <v>604</v>
      </c>
    </row>
    <row r="3045" spans="1:2">
      <c r="A3045" s="58">
        <v>313388</v>
      </c>
      <c r="B3045" s="57" t="s">
        <v>601</v>
      </c>
    </row>
    <row r="3046" spans="1:2">
      <c r="A3046" s="58">
        <v>315647</v>
      </c>
      <c r="B3046" s="57" t="s">
        <v>604</v>
      </c>
    </row>
    <row r="3047" spans="1:2">
      <c r="A3047" s="58">
        <v>315572</v>
      </c>
      <c r="B3047" s="57" t="s">
        <v>601</v>
      </c>
    </row>
    <row r="3048" spans="1:2">
      <c r="A3048" s="58">
        <v>314292</v>
      </c>
      <c r="B3048" s="57" t="s">
        <v>601</v>
      </c>
    </row>
    <row r="3049" spans="1:2">
      <c r="A3049" s="58">
        <v>315562</v>
      </c>
      <c r="B3049" s="57" t="s">
        <v>601</v>
      </c>
    </row>
    <row r="3050" spans="1:2">
      <c r="A3050" s="58">
        <v>315799</v>
      </c>
      <c r="B3050" s="57" t="s">
        <v>601</v>
      </c>
    </row>
    <row r="3051" spans="1:2">
      <c r="A3051" s="58">
        <v>315636</v>
      </c>
      <c r="B3051" s="57" t="s">
        <v>613</v>
      </c>
    </row>
    <row r="3052" spans="1:2">
      <c r="A3052" s="58">
        <v>315818</v>
      </c>
      <c r="B3052" s="57" t="s">
        <v>613</v>
      </c>
    </row>
    <row r="3053" spans="1:2">
      <c r="A3053" s="58">
        <v>315527</v>
      </c>
      <c r="B3053" s="57" t="s">
        <v>601</v>
      </c>
    </row>
    <row r="3054" spans="1:2">
      <c r="A3054" s="58">
        <v>315522</v>
      </c>
      <c r="B3054" s="57" t="s">
        <v>601</v>
      </c>
    </row>
    <row r="3055" spans="1:2">
      <c r="A3055" s="58">
        <v>315563</v>
      </c>
      <c r="B3055" s="57" t="s">
        <v>601</v>
      </c>
    </row>
    <row r="3056" spans="1:2">
      <c r="A3056" s="58">
        <v>315925</v>
      </c>
      <c r="B3056" s="57" t="s">
        <v>601</v>
      </c>
    </row>
    <row r="3057" spans="1:2">
      <c r="A3057" s="58">
        <v>315765</v>
      </c>
      <c r="B3057" s="57" t="s">
        <v>601</v>
      </c>
    </row>
    <row r="3058" spans="1:2">
      <c r="A3058" s="58">
        <v>315624</v>
      </c>
      <c r="B3058" s="57" t="s">
        <v>601</v>
      </c>
    </row>
    <row r="3059" spans="1:2">
      <c r="A3059" s="58">
        <v>315762</v>
      </c>
      <c r="B3059" s="57" t="s">
        <v>601</v>
      </c>
    </row>
    <row r="3060" spans="1:2">
      <c r="A3060" s="58">
        <v>315477</v>
      </c>
      <c r="B3060" s="57" t="s">
        <v>601</v>
      </c>
    </row>
    <row r="3061" spans="1:2">
      <c r="A3061" s="58">
        <v>315629</v>
      </c>
      <c r="B3061" s="57" t="s">
        <v>601</v>
      </c>
    </row>
    <row r="3062" spans="1:2">
      <c r="A3062" s="58">
        <v>315541</v>
      </c>
      <c r="B3062" s="57" t="s">
        <v>604</v>
      </c>
    </row>
    <row r="3063" spans="1:2">
      <c r="A3063" s="58">
        <v>316944</v>
      </c>
      <c r="B3063" s="57" t="s">
        <v>601</v>
      </c>
    </row>
    <row r="3064" spans="1:2">
      <c r="A3064" s="58">
        <v>315648</v>
      </c>
      <c r="B3064" s="57" t="s">
        <v>601</v>
      </c>
    </row>
    <row r="3065" spans="1:2">
      <c r="A3065" s="58">
        <v>315580</v>
      </c>
      <c r="B3065" s="57" t="s">
        <v>601</v>
      </c>
    </row>
    <row r="3066" spans="1:2">
      <c r="A3066" s="58">
        <v>315582</v>
      </c>
      <c r="B3066" s="57" t="s">
        <v>601</v>
      </c>
    </row>
    <row r="3067" spans="1:2">
      <c r="A3067" s="58">
        <v>313448</v>
      </c>
      <c r="B3067" s="57" t="s">
        <v>601</v>
      </c>
    </row>
    <row r="3068" spans="1:2">
      <c r="A3068" s="58">
        <v>315635</v>
      </c>
      <c r="B3068" s="57" t="s">
        <v>601</v>
      </c>
    </row>
    <row r="3069" spans="1:2">
      <c r="A3069" s="58">
        <v>315920</v>
      </c>
      <c r="B3069" s="57" t="s">
        <v>601</v>
      </c>
    </row>
    <row r="3070" spans="1:2">
      <c r="A3070" s="58">
        <v>315602</v>
      </c>
      <c r="B3070" s="57" t="s">
        <v>780</v>
      </c>
    </row>
    <row r="3071" spans="1:2">
      <c r="A3071" s="58">
        <v>315594</v>
      </c>
      <c r="B3071" s="57" t="s">
        <v>601</v>
      </c>
    </row>
    <row r="3072" spans="1:2">
      <c r="A3072" s="58">
        <v>315536</v>
      </c>
      <c r="B3072" s="57" t="s">
        <v>579</v>
      </c>
    </row>
    <row r="3073" spans="1:2">
      <c r="A3073" s="58">
        <v>315544</v>
      </c>
      <c r="B3073" s="57" t="s">
        <v>604</v>
      </c>
    </row>
    <row r="3074" spans="1:2">
      <c r="A3074" s="58">
        <v>315649</v>
      </c>
      <c r="B3074" s="57" t="s">
        <v>601</v>
      </c>
    </row>
    <row r="3075" spans="1:2">
      <c r="A3075" s="58">
        <v>316946</v>
      </c>
      <c r="B3075" s="57" t="s">
        <v>601</v>
      </c>
    </row>
    <row r="3076" spans="1:2">
      <c r="A3076" s="58">
        <v>315565</v>
      </c>
      <c r="B3076" s="57" t="s">
        <v>604</v>
      </c>
    </row>
    <row r="3077" spans="1:2">
      <c r="A3077" s="58">
        <v>315495</v>
      </c>
      <c r="B3077" s="57" t="s">
        <v>601</v>
      </c>
    </row>
    <row r="3078" spans="1:2">
      <c r="A3078" s="58">
        <v>315778</v>
      </c>
      <c r="B3078" s="57" t="s">
        <v>601</v>
      </c>
    </row>
    <row r="3079" spans="1:2">
      <c r="A3079" s="58">
        <v>315152</v>
      </c>
      <c r="B3079" s="57" t="s">
        <v>601</v>
      </c>
    </row>
    <row r="3080" spans="1:2">
      <c r="A3080" s="58">
        <v>316845</v>
      </c>
      <c r="B3080" s="57" t="s">
        <v>613</v>
      </c>
    </row>
    <row r="3081" spans="1:2">
      <c r="A3081" s="58">
        <v>315557</v>
      </c>
      <c r="B3081" s="57" t="s">
        <v>604</v>
      </c>
    </row>
    <row r="3082" spans="1:2">
      <c r="A3082" s="58">
        <v>315749</v>
      </c>
      <c r="B3082" s="57" t="s">
        <v>601</v>
      </c>
    </row>
    <row r="3083" spans="1:2">
      <c r="A3083" s="58">
        <v>316882</v>
      </c>
      <c r="B3083" s="57" t="s">
        <v>581</v>
      </c>
    </row>
    <row r="3084" spans="1:2">
      <c r="A3084" s="58">
        <v>316744</v>
      </c>
      <c r="B3084" s="57" t="s">
        <v>601</v>
      </c>
    </row>
    <row r="3085" spans="1:2">
      <c r="A3085" s="58">
        <v>316685</v>
      </c>
      <c r="B3085" s="57" t="s">
        <v>601</v>
      </c>
    </row>
    <row r="3086" spans="1:2">
      <c r="A3086" s="58">
        <v>314340</v>
      </c>
      <c r="B3086" s="57" t="s">
        <v>613</v>
      </c>
    </row>
    <row r="3087" spans="1:2">
      <c r="A3087" s="58">
        <v>316543</v>
      </c>
      <c r="B3087" s="57" t="s">
        <v>601</v>
      </c>
    </row>
    <row r="3088" spans="1:2">
      <c r="A3088" s="58">
        <v>317259</v>
      </c>
      <c r="B3088" s="57" t="s">
        <v>601</v>
      </c>
    </row>
    <row r="3089" spans="1:2">
      <c r="A3089" s="58">
        <v>298779</v>
      </c>
      <c r="B3089" s="57" t="s">
        <v>579</v>
      </c>
    </row>
    <row r="3090" spans="1:2">
      <c r="A3090" s="58">
        <v>298780</v>
      </c>
      <c r="B3090" s="57" t="s">
        <v>579</v>
      </c>
    </row>
    <row r="3091" spans="1:2">
      <c r="A3091" s="58">
        <v>317748</v>
      </c>
      <c r="B3091" s="57" t="s">
        <v>601</v>
      </c>
    </row>
    <row r="3092" spans="1:2">
      <c r="A3092" s="58">
        <v>316600</v>
      </c>
      <c r="B3092" s="57" t="s">
        <v>601</v>
      </c>
    </row>
    <row r="3093" spans="1:2">
      <c r="A3093" s="58">
        <v>317082</v>
      </c>
      <c r="B3093" s="57" t="s">
        <v>601</v>
      </c>
    </row>
    <row r="3094" spans="1:2">
      <c r="A3094" s="58">
        <v>317735</v>
      </c>
      <c r="B3094" s="57" t="s">
        <v>601</v>
      </c>
    </row>
    <row r="3095" spans="1:2">
      <c r="A3095" s="58">
        <v>317065</v>
      </c>
      <c r="B3095" s="57" t="s">
        <v>601</v>
      </c>
    </row>
    <row r="3096" spans="1:2">
      <c r="A3096" s="58">
        <v>316179</v>
      </c>
      <c r="B3096" s="57" t="s">
        <v>601</v>
      </c>
    </row>
    <row r="3097" spans="1:2">
      <c r="A3097" s="58">
        <v>317207</v>
      </c>
      <c r="B3097" s="57" t="s">
        <v>601</v>
      </c>
    </row>
    <row r="3098" spans="1:2">
      <c r="A3098" s="58">
        <v>315869</v>
      </c>
      <c r="B3098" s="57" t="s">
        <v>601</v>
      </c>
    </row>
    <row r="3099" spans="1:2">
      <c r="A3099" s="58">
        <v>315731</v>
      </c>
      <c r="B3099" s="57" t="s">
        <v>601</v>
      </c>
    </row>
    <row r="3100" spans="1:2">
      <c r="A3100" s="58">
        <v>316747</v>
      </c>
      <c r="B3100" s="57" t="s">
        <v>601</v>
      </c>
    </row>
    <row r="3101" spans="1:2">
      <c r="A3101" s="58">
        <v>316817</v>
      </c>
      <c r="B3101" s="57" t="s">
        <v>601</v>
      </c>
    </row>
    <row r="3102" spans="1:2">
      <c r="A3102" s="58">
        <v>317164</v>
      </c>
      <c r="B3102" s="57" t="s">
        <v>601</v>
      </c>
    </row>
    <row r="3103" spans="1:2">
      <c r="A3103" s="58">
        <v>316682</v>
      </c>
      <c r="B3103" s="57" t="s">
        <v>613</v>
      </c>
    </row>
    <row r="3104" spans="1:2">
      <c r="A3104" s="58">
        <v>317083</v>
      </c>
      <c r="B3104" s="57" t="s">
        <v>601</v>
      </c>
    </row>
    <row r="3105" spans="1:2">
      <c r="A3105" s="58">
        <v>317158</v>
      </c>
      <c r="B3105" s="57" t="s">
        <v>601</v>
      </c>
    </row>
    <row r="3106" spans="1:2">
      <c r="A3106" s="58">
        <v>316788</v>
      </c>
      <c r="B3106" s="57" t="s">
        <v>601</v>
      </c>
    </row>
    <row r="3107" spans="1:2">
      <c r="A3107" s="58">
        <v>317128</v>
      </c>
      <c r="B3107" s="57" t="s">
        <v>601</v>
      </c>
    </row>
    <row r="3108" spans="1:2">
      <c r="A3108" s="58">
        <v>315966</v>
      </c>
      <c r="B3108" s="57" t="s">
        <v>608</v>
      </c>
    </row>
    <row r="3109" spans="1:2">
      <c r="A3109" s="58">
        <v>316900</v>
      </c>
      <c r="B3109" s="57" t="s">
        <v>613</v>
      </c>
    </row>
    <row r="3110" spans="1:2">
      <c r="A3110" s="58">
        <v>317708</v>
      </c>
      <c r="B3110" s="57" t="s">
        <v>601</v>
      </c>
    </row>
    <row r="3111" spans="1:2">
      <c r="A3111" s="58">
        <v>315488</v>
      </c>
      <c r="B3111" s="57" t="s">
        <v>601</v>
      </c>
    </row>
    <row r="3112" spans="1:2">
      <c r="A3112" s="58">
        <v>316616</v>
      </c>
      <c r="B3112" s="57" t="s">
        <v>601</v>
      </c>
    </row>
    <row r="3113" spans="1:2">
      <c r="A3113" s="58">
        <v>316652</v>
      </c>
      <c r="B3113" s="57" t="s">
        <v>601</v>
      </c>
    </row>
    <row r="3114" spans="1:2">
      <c r="A3114" s="58">
        <v>317243</v>
      </c>
      <c r="B3114" s="57" t="s">
        <v>601</v>
      </c>
    </row>
    <row r="3115" spans="1:2">
      <c r="A3115" s="58">
        <v>317247</v>
      </c>
      <c r="B3115" s="57" t="s">
        <v>601</v>
      </c>
    </row>
    <row r="3116" spans="1:2">
      <c r="A3116" s="58">
        <v>316578</v>
      </c>
      <c r="B3116" s="57" t="s">
        <v>601</v>
      </c>
    </row>
    <row r="3117" spans="1:2">
      <c r="A3117" s="58">
        <v>317363</v>
      </c>
      <c r="B3117" s="57" t="s">
        <v>601</v>
      </c>
    </row>
    <row r="3118" spans="1:2">
      <c r="A3118" s="58">
        <v>317321</v>
      </c>
      <c r="B3118" s="57" t="s">
        <v>601</v>
      </c>
    </row>
    <row r="3119" spans="1:2">
      <c r="A3119" s="58">
        <v>317696</v>
      </c>
      <c r="B3119" s="57" t="s">
        <v>601</v>
      </c>
    </row>
    <row r="3120" spans="1:2">
      <c r="A3120" s="58">
        <v>316829</v>
      </c>
      <c r="B3120" s="57" t="s">
        <v>604</v>
      </c>
    </row>
    <row r="3121" spans="1:2">
      <c r="A3121" s="58">
        <v>316743</v>
      </c>
      <c r="B3121" s="57" t="s">
        <v>601</v>
      </c>
    </row>
    <row r="3122" spans="1:2">
      <c r="A3122" s="58">
        <v>317678</v>
      </c>
      <c r="B3122" s="57" t="s">
        <v>581</v>
      </c>
    </row>
    <row r="3123" spans="1:2">
      <c r="A3123" s="58">
        <v>316984</v>
      </c>
      <c r="B3123" s="57" t="s">
        <v>601</v>
      </c>
    </row>
    <row r="3124" spans="1:2">
      <c r="A3124" s="58">
        <v>316166</v>
      </c>
      <c r="B3124" s="57" t="s">
        <v>601</v>
      </c>
    </row>
    <row r="3125" spans="1:2">
      <c r="A3125" s="58">
        <v>317262</v>
      </c>
      <c r="B3125" s="57" t="s">
        <v>601</v>
      </c>
    </row>
    <row r="3126" spans="1:2">
      <c r="A3126" s="58">
        <v>316140</v>
      </c>
      <c r="B3126" s="57" t="s">
        <v>601</v>
      </c>
    </row>
    <row r="3127" spans="1:2">
      <c r="A3127" s="58">
        <v>315442</v>
      </c>
      <c r="B3127" s="57" t="s">
        <v>579</v>
      </c>
    </row>
    <row r="3128" spans="1:2">
      <c r="A3128" s="58">
        <v>316522</v>
      </c>
      <c r="B3128" s="57" t="s">
        <v>601</v>
      </c>
    </row>
    <row r="3129" spans="1:2">
      <c r="A3129" s="58">
        <v>312785</v>
      </c>
      <c r="B3129" s="57" t="s">
        <v>601</v>
      </c>
    </row>
    <row r="3130" spans="1:2">
      <c r="A3130" s="58">
        <v>317275</v>
      </c>
      <c r="B3130" s="57" t="s">
        <v>601</v>
      </c>
    </row>
    <row r="3131" spans="1:2">
      <c r="A3131" s="58">
        <v>314493</v>
      </c>
      <c r="B3131" s="57" t="s">
        <v>601</v>
      </c>
    </row>
    <row r="3132" spans="1:2">
      <c r="A3132" s="58">
        <v>314675</v>
      </c>
      <c r="B3132" s="57" t="s">
        <v>601</v>
      </c>
    </row>
    <row r="3133" spans="1:2">
      <c r="A3133" s="58">
        <v>316859</v>
      </c>
      <c r="B3133" s="57" t="s">
        <v>601</v>
      </c>
    </row>
    <row r="3134" spans="1:2">
      <c r="A3134" s="58">
        <v>315085</v>
      </c>
      <c r="B3134" s="57" t="s">
        <v>601</v>
      </c>
    </row>
    <row r="3135" spans="1:2">
      <c r="A3135" s="58">
        <v>314700</v>
      </c>
      <c r="B3135" s="57" t="s">
        <v>613</v>
      </c>
    </row>
    <row r="3136" spans="1:2">
      <c r="A3136" s="58">
        <v>317213</v>
      </c>
      <c r="B3136" s="57" t="s">
        <v>601</v>
      </c>
    </row>
    <row r="3137" spans="1:2">
      <c r="A3137" s="58">
        <v>314429</v>
      </c>
      <c r="B3137" s="57" t="s">
        <v>601</v>
      </c>
    </row>
    <row r="3138" spans="1:2">
      <c r="A3138" s="58">
        <v>314262</v>
      </c>
      <c r="B3138" s="57" t="s">
        <v>601</v>
      </c>
    </row>
    <row r="3139" spans="1:2">
      <c r="A3139" s="58">
        <v>314705</v>
      </c>
      <c r="B3139" s="57" t="s">
        <v>601</v>
      </c>
    </row>
    <row r="3140" spans="1:2">
      <c r="A3140" s="58">
        <v>315080</v>
      </c>
      <c r="B3140" s="57" t="s">
        <v>601</v>
      </c>
    </row>
    <row r="3141" spans="1:2">
      <c r="A3141" s="58">
        <v>314405</v>
      </c>
      <c r="B3141" s="57" t="s">
        <v>601</v>
      </c>
    </row>
    <row r="3142" spans="1:2">
      <c r="A3142" s="58">
        <v>315746</v>
      </c>
      <c r="B3142" s="57" t="s">
        <v>601</v>
      </c>
    </row>
    <row r="3143" spans="1:2">
      <c r="A3143" s="58">
        <v>315182</v>
      </c>
      <c r="B3143" s="57" t="s">
        <v>601</v>
      </c>
    </row>
    <row r="3144" spans="1:2">
      <c r="A3144" s="58">
        <v>314364</v>
      </c>
      <c r="B3144" s="57" t="s">
        <v>601</v>
      </c>
    </row>
    <row r="3145" spans="1:2">
      <c r="A3145" s="58">
        <v>315535</v>
      </c>
      <c r="B3145" s="57" t="s">
        <v>601</v>
      </c>
    </row>
    <row r="3146" spans="1:2">
      <c r="A3146" s="58">
        <v>314407</v>
      </c>
      <c r="B3146" s="57" t="s">
        <v>601</v>
      </c>
    </row>
    <row r="3147" spans="1:2">
      <c r="A3147" s="58">
        <v>314275</v>
      </c>
      <c r="B3147" s="57" t="s">
        <v>601</v>
      </c>
    </row>
    <row r="3148" spans="1:2">
      <c r="A3148" s="58">
        <v>317130</v>
      </c>
      <c r="B3148" s="57" t="s">
        <v>601</v>
      </c>
    </row>
    <row r="3149" spans="1:2">
      <c r="A3149" s="58">
        <v>316830</v>
      </c>
      <c r="B3149" s="57" t="s">
        <v>601</v>
      </c>
    </row>
    <row r="3150" spans="1:2">
      <c r="A3150" s="58">
        <v>311917</v>
      </c>
      <c r="B3150" s="57" t="s">
        <v>601</v>
      </c>
    </row>
    <row r="3151" spans="1:2">
      <c r="A3151" s="58">
        <v>316708</v>
      </c>
      <c r="B3151" s="57" t="s">
        <v>601</v>
      </c>
    </row>
    <row r="3152" spans="1:2">
      <c r="A3152" s="58">
        <v>315521</v>
      </c>
      <c r="B3152" s="57" t="s">
        <v>601</v>
      </c>
    </row>
    <row r="3153" spans="1:2">
      <c r="A3153" s="58">
        <v>315491</v>
      </c>
      <c r="B3153" s="57" t="s">
        <v>601</v>
      </c>
    </row>
    <row r="3154" spans="1:2">
      <c r="A3154" s="58">
        <v>317709</v>
      </c>
      <c r="B3154" s="57" t="s">
        <v>601</v>
      </c>
    </row>
    <row r="3155" spans="1:2">
      <c r="A3155" s="58">
        <v>314508</v>
      </c>
      <c r="B3155" s="57" t="s">
        <v>613</v>
      </c>
    </row>
    <row r="3156" spans="1:2">
      <c r="A3156" s="58">
        <v>314470</v>
      </c>
      <c r="B3156" s="57" t="s">
        <v>601</v>
      </c>
    </row>
    <row r="3157" spans="1:2">
      <c r="A3157" s="58">
        <v>315864</v>
      </c>
      <c r="B3157" s="57" t="s">
        <v>613</v>
      </c>
    </row>
    <row r="3158" spans="1:2">
      <c r="A3158" s="58">
        <v>317120</v>
      </c>
      <c r="B3158" s="57" t="s">
        <v>601</v>
      </c>
    </row>
    <row r="3159" spans="1:2">
      <c r="A3159" s="58">
        <v>317225</v>
      </c>
      <c r="B3159" s="57" t="s">
        <v>601</v>
      </c>
    </row>
    <row r="3160" spans="1:2">
      <c r="A3160" s="58">
        <v>315093</v>
      </c>
      <c r="B3160" s="57" t="s">
        <v>601</v>
      </c>
    </row>
    <row r="3161" spans="1:2">
      <c r="A3161" s="58">
        <v>314681</v>
      </c>
      <c r="B3161" s="57" t="s">
        <v>581</v>
      </c>
    </row>
    <row r="3162" spans="1:2">
      <c r="A3162" s="58">
        <v>316806</v>
      </c>
      <c r="B3162" s="57" t="s">
        <v>601</v>
      </c>
    </row>
    <row r="3163" spans="1:2">
      <c r="A3163" s="58">
        <v>314994</v>
      </c>
      <c r="B3163" s="57" t="s">
        <v>601</v>
      </c>
    </row>
    <row r="3164" spans="1:2">
      <c r="A3164" s="58">
        <v>314372</v>
      </c>
      <c r="B3164" s="57" t="s">
        <v>601</v>
      </c>
    </row>
    <row r="3165" spans="1:2">
      <c r="A3165" s="58">
        <v>315086</v>
      </c>
      <c r="B3165" s="57" t="s">
        <v>601</v>
      </c>
    </row>
    <row r="3166" spans="1:2">
      <c r="A3166" s="58">
        <v>317254</v>
      </c>
      <c r="B3166" s="57" t="s">
        <v>601</v>
      </c>
    </row>
    <row r="3167" spans="1:2">
      <c r="A3167" s="58">
        <v>315990</v>
      </c>
      <c r="B3167" s="57" t="s">
        <v>601</v>
      </c>
    </row>
    <row r="3168" spans="1:2">
      <c r="A3168" s="58">
        <v>317090</v>
      </c>
      <c r="B3168" s="57" t="s">
        <v>613</v>
      </c>
    </row>
    <row r="3169" spans="1:2">
      <c r="A3169" s="58">
        <v>315179</v>
      </c>
      <c r="B3169" s="57" t="s">
        <v>601</v>
      </c>
    </row>
    <row r="3170" spans="1:2">
      <c r="A3170" s="58">
        <v>315867</v>
      </c>
      <c r="B3170" s="57" t="s">
        <v>613</v>
      </c>
    </row>
    <row r="3171" spans="1:2">
      <c r="A3171" s="58">
        <v>317133</v>
      </c>
      <c r="B3171" s="57" t="s">
        <v>601</v>
      </c>
    </row>
    <row r="3172" spans="1:2">
      <c r="A3172" s="58">
        <v>314545</v>
      </c>
      <c r="B3172" s="57" t="s">
        <v>581</v>
      </c>
    </row>
    <row r="3173" spans="1:2">
      <c r="A3173" s="58">
        <v>316773</v>
      </c>
      <c r="B3173" s="57" t="s">
        <v>601</v>
      </c>
    </row>
    <row r="3174" spans="1:2">
      <c r="A3174" s="58">
        <v>317674</v>
      </c>
      <c r="B3174" s="57" t="s">
        <v>613</v>
      </c>
    </row>
    <row r="3175" spans="1:2">
      <c r="A3175" s="58">
        <v>314466</v>
      </c>
      <c r="B3175" s="57" t="s">
        <v>604</v>
      </c>
    </row>
    <row r="3176" spans="1:2">
      <c r="A3176" s="58">
        <v>315112</v>
      </c>
      <c r="B3176" s="57" t="s">
        <v>601</v>
      </c>
    </row>
    <row r="3177" spans="1:2">
      <c r="A3177" s="58">
        <v>316723</v>
      </c>
      <c r="B3177" s="57" t="s">
        <v>601</v>
      </c>
    </row>
    <row r="3178" spans="1:2">
      <c r="A3178" s="58">
        <v>314385</v>
      </c>
      <c r="B3178" s="57" t="s">
        <v>601</v>
      </c>
    </row>
    <row r="3179" spans="1:2">
      <c r="A3179" s="58">
        <v>315528</v>
      </c>
      <c r="B3179" s="57" t="s">
        <v>604</v>
      </c>
    </row>
    <row r="3180" spans="1:2">
      <c r="A3180" s="58">
        <v>316881</v>
      </c>
      <c r="B3180" s="57" t="s">
        <v>601</v>
      </c>
    </row>
    <row r="3181" spans="1:2">
      <c r="A3181" s="58">
        <v>314656</v>
      </c>
      <c r="B3181" s="57" t="s">
        <v>601</v>
      </c>
    </row>
    <row r="3182" spans="1:2">
      <c r="A3182" s="58">
        <v>316368</v>
      </c>
      <c r="B3182" s="57" t="s">
        <v>581</v>
      </c>
    </row>
    <row r="3183" spans="1:2">
      <c r="A3183" s="58">
        <v>317206</v>
      </c>
      <c r="B3183" s="57" t="s">
        <v>601</v>
      </c>
    </row>
    <row r="3184" spans="1:2">
      <c r="A3184" s="58">
        <v>317687</v>
      </c>
      <c r="B3184" s="57" t="s">
        <v>601</v>
      </c>
    </row>
    <row r="3185" spans="1:2">
      <c r="A3185" s="58">
        <v>312696</v>
      </c>
      <c r="B3185" s="57" t="s">
        <v>601</v>
      </c>
    </row>
    <row r="3186" spans="1:2">
      <c r="A3186" s="58">
        <v>316517</v>
      </c>
      <c r="B3186" s="57" t="s">
        <v>601</v>
      </c>
    </row>
    <row r="3187" spans="1:2">
      <c r="A3187" s="58">
        <v>314268</v>
      </c>
      <c r="B3187" s="57" t="s">
        <v>601</v>
      </c>
    </row>
    <row r="3188" spans="1:2">
      <c r="A3188" s="58">
        <v>315108</v>
      </c>
      <c r="B3188" s="57" t="s">
        <v>581</v>
      </c>
    </row>
    <row r="3189" spans="1:2">
      <c r="A3189" s="58">
        <v>317422</v>
      </c>
      <c r="B3189" s="57" t="s">
        <v>601</v>
      </c>
    </row>
    <row r="3190" spans="1:2">
      <c r="A3190" s="58">
        <v>315639</v>
      </c>
      <c r="B3190" s="57" t="s">
        <v>601</v>
      </c>
    </row>
    <row r="3191" spans="1:2">
      <c r="A3191" s="58">
        <v>314272</v>
      </c>
      <c r="B3191" s="57" t="s">
        <v>601</v>
      </c>
    </row>
    <row r="3192" spans="1:2">
      <c r="A3192" s="58">
        <v>314665</v>
      </c>
      <c r="B3192" s="57" t="s">
        <v>581</v>
      </c>
    </row>
    <row r="3193" spans="1:2">
      <c r="A3193" s="58">
        <v>316297</v>
      </c>
      <c r="B3193" s="57" t="s">
        <v>601</v>
      </c>
    </row>
    <row r="3194" spans="1:2">
      <c r="A3194" s="58">
        <v>315220</v>
      </c>
      <c r="B3194" s="57" t="s">
        <v>613</v>
      </c>
    </row>
    <row r="3195" spans="1:2">
      <c r="A3195" s="58">
        <v>316663</v>
      </c>
      <c r="B3195" s="57" t="s">
        <v>601</v>
      </c>
    </row>
    <row r="3196" spans="1:2">
      <c r="A3196" s="58">
        <v>315805</v>
      </c>
      <c r="B3196" s="57" t="s">
        <v>601</v>
      </c>
    </row>
    <row r="3197" spans="1:2">
      <c r="A3197" s="58">
        <v>317204</v>
      </c>
      <c r="B3197" s="57" t="s">
        <v>601</v>
      </c>
    </row>
    <row r="3198" spans="1:2">
      <c r="A3198" s="58">
        <v>317361</v>
      </c>
      <c r="B3198" s="57" t="s">
        <v>581</v>
      </c>
    </row>
    <row r="3199" spans="1:2">
      <c r="A3199" s="58">
        <v>315549</v>
      </c>
      <c r="B3199" s="57" t="s">
        <v>601</v>
      </c>
    </row>
    <row r="3200" spans="1:2">
      <c r="A3200" s="58">
        <v>315462</v>
      </c>
      <c r="B3200" s="57" t="s">
        <v>601</v>
      </c>
    </row>
    <row r="3201" spans="1:2">
      <c r="A3201" s="58">
        <v>317672</v>
      </c>
      <c r="B3201" s="57" t="s">
        <v>604</v>
      </c>
    </row>
    <row r="3202" spans="1:2">
      <c r="A3202" s="58">
        <v>316231</v>
      </c>
      <c r="B3202" s="57" t="s">
        <v>579</v>
      </c>
    </row>
    <row r="3203" spans="1:2">
      <c r="A3203" s="58">
        <v>316869</v>
      </c>
      <c r="B3203" s="57" t="s">
        <v>601</v>
      </c>
    </row>
    <row r="3204" spans="1:2">
      <c r="A3204" s="58">
        <v>315939</v>
      </c>
      <c r="B3204" s="57" t="s">
        <v>601</v>
      </c>
    </row>
    <row r="3205" spans="1:2">
      <c r="A3205" s="58">
        <v>313379</v>
      </c>
      <c r="B3205" s="57" t="s">
        <v>601</v>
      </c>
    </row>
    <row r="3206" spans="1:2">
      <c r="A3206" s="58">
        <v>315109</v>
      </c>
      <c r="B3206" s="57" t="s">
        <v>601</v>
      </c>
    </row>
    <row r="3207" spans="1:2">
      <c r="A3207" s="58">
        <v>317092</v>
      </c>
      <c r="B3207" s="57" t="s">
        <v>601</v>
      </c>
    </row>
    <row r="3208" spans="1:2">
      <c r="A3208" s="58">
        <v>315588</v>
      </c>
      <c r="B3208" s="57" t="s">
        <v>601</v>
      </c>
    </row>
    <row r="3209" spans="1:2">
      <c r="A3209" s="58">
        <v>314695</v>
      </c>
      <c r="B3209" s="57" t="s">
        <v>601</v>
      </c>
    </row>
    <row r="3210" spans="1:2">
      <c r="A3210" s="58">
        <v>317209</v>
      </c>
      <c r="B3210" s="57" t="s">
        <v>581</v>
      </c>
    </row>
    <row r="3211" spans="1:2">
      <c r="A3211" s="58">
        <v>317239</v>
      </c>
      <c r="B3211" s="57" t="s">
        <v>601</v>
      </c>
    </row>
    <row r="3212" spans="1:2">
      <c r="A3212" s="58">
        <v>314855</v>
      </c>
      <c r="B3212" s="57" t="s">
        <v>601</v>
      </c>
    </row>
    <row r="3213" spans="1:2">
      <c r="A3213" s="58">
        <v>317144</v>
      </c>
      <c r="B3213" s="57" t="s">
        <v>601</v>
      </c>
    </row>
    <row r="3214" spans="1:2">
      <c r="A3214" s="58">
        <v>314799</v>
      </c>
      <c r="B3214" s="57" t="s">
        <v>601</v>
      </c>
    </row>
    <row r="3215" spans="1:2">
      <c r="A3215" s="58">
        <v>312751</v>
      </c>
      <c r="B3215" s="57" t="s">
        <v>601</v>
      </c>
    </row>
    <row r="3216" spans="1:2">
      <c r="A3216" s="58">
        <v>316157</v>
      </c>
      <c r="B3216" s="57" t="s">
        <v>601</v>
      </c>
    </row>
    <row r="3217" spans="1:2">
      <c r="A3217" s="58">
        <v>315184</v>
      </c>
      <c r="B3217" s="57" t="s">
        <v>601</v>
      </c>
    </row>
    <row r="3218" spans="1:2">
      <c r="A3218" s="58">
        <v>314688</v>
      </c>
      <c r="B3218" s="57" t="s">
        <v>601</v>
      </c>
    </row>
    <row r="3219" spans="1:2">
      <c r="A3219" s="58">
        <v>317103</v>
      </c>
      <c r="B3219" s="57" t="s">
        <v>613</v>
      </c>
    </row>
    <row r="3220" spans="1:2">
      <c r="A3220" s="58">
        <v>317228</v>
      </c>
      <c r="B3220" s="57" t="s">
        <v>601</v>
      </c>
    </row>
    <row r="3221" spans="1:2">
      <c r="A3221" s="58">
        <v>316064</v>
      </c>
      <c r="B3221" s="57" t="s">
        <v>613</v>
      </c>
    </row>
    <row r="3222" spans="1:2">
      <c r="A3222" s="58">
        <v>316475</v>
      </c>
      <c r="B3222" s="57" t="s">
        <v>601</v>
      </c>
    </row>
    <row r="3223" spans="1:2">
      <c r="A3223" s="58">
        <v>312746</v>
      </c>
      <c r="B3223" s="57" t="s">
        <v>601</v>
      </c>
    </row>
    <row r="3224" spans="1:2">
      <c r="A3224" s="58">
        <v>317195</v>
      </c>
      <c r="B3224" s="57" t="s">
        <v>601</v>
      </c>
    </row>
    <row r="3225" spans="1:2">
      <c r="A3225" s="58">
        <v>317432</v>
      </c>
      <c r="B3225" s="57" t="s">
        <v>601</v>
      </c>
    </row>
    <row r="3226" spans="1:2">
      <c r="A3226" s="58">
        <v>317389</v>
      </c>
      <c r="B3226" s="57" t="s">
        <v>601</v>
      </c>
    </row>
    <row r="3227" spans="1:2">
      <c r="A3227" s="58">
        <v>309846</v>
      </c>
      <c r="B3227" s="57" t="s">
        <v>601</v>
      </c>
    </row>
    <row r="3228" spans="1:2">
      <c r="A3228" s="58">
        <v>307370</v>
      </c>
      <c r="B3228" s="57" t="s">
        <v>601</v>
      </c>
    </row>
    <row r="3229" spans="1:2">
      <c r="A3229" s="58">
        <v>306164</v>
      </c>
      <c r="B3229" s="57" t="s">
        <v>581</v>
      </c>
    </row>
    <row r="3230" spans="1:2">
      <c r="A3230" s="58">
        <v>307397</v>
      </c>
      <c r="B3230" s="57" t="s">
        <v>608</v>
      </c>
    </row>
    <row r="3231" spans="1:2">
      <c r="A3231" s="58">
        <v>307391</v>
      </c>
      <c r="B3231" s="57" t="s">
        <v>608</v>
      </c>
    </row>
    <row r="3232" spans="1:2">
      <c r="A3232" s="58">
        <v>308748</v>
      </c>
      <c r="B3232" s="57" t="s">
        <v>608</v>
      </c>
    </row>
    <row r="3233" spans="1:2">
      <c r="A3233" s="58">
        <v>315976</v>
      </c>
      <c r="B3233" s="57" t="s">
        <v>608</v>
      </c>
    </row>
    <row r="3234" spans="1:2">
      <c r="A3234" s="58">
        <v>316985</v>
      </c>
      <c r="B3234" s="57" t="s">
        <v>601</v>
      </c>
    </row>
    <row r="3235" spans="1:2">
      <c r="A3235" s="58">
        <v>317533</v>
      </c>
      <c r="B3235" s="57" t="s">
        <v>604</v>
      </c>
    </row>
    <row r="3236" spans="1:2">
      <c r="A3236" s="58">
        <v>316336</v>
      </c>
      <c r="B3236" s="57" t="s">
        <v>601</v>
      </c>
    </row>
    <row r="3237" spans="1:2">
      <c r="A3237" s="58">
        <v>316783</v>
      </c>
      <c r="B3237" s="57" t="s">
        <v>601</v>
      </c>
    </row>
    <row r="3238" spans="1:2">
      <c r="A3238" s="58">
        <v>315578</v>
      </c>
      <c r="B3238" s="57" t="s">
        <v>602</v>
      </c>
    </row>
    <row r="3239" spans="1:2">
      <c r="A3239" s="58">
        <v>317002</v>
      </c>
      <c r="B3239" s="57" t="s">
        <v>601</v>
      </c>
    </row>
    <row r="3240" spans="1:2">
      <c r="A3240" s="58">
        <v>316644</v>
      </c>
      <c r="B3240" s="57" t="s">
        <v>601</v>
      </c>
    </row>
    <row r="3241" spans="1:2">
      <c r="A3241" s="58">
        <v>316698</v>
      </c>
      <c r="B3241" s="57" t="s">
        <v>613</v>
      </c>
    </row>
    <row r="3242" spans="1:2">
      <c r="A3242" s="58">
        <v>315331</v>
      </c>
      <c r="B3242" s="57" t="s">
        <v>579</v>
      </c>
    </row>
    <row r="3243" spans="1:2">
      <c r="A3243" s="58">
        <v>316415</v>
      </c>
      <c r="B3243" s="57" t="s">
        <v>601</v>
      </c>
    </row>
    <row r="3244" spans="1:2">
      <c r="A3244" s="58">
        <v>315674</v>
      </c>
      <c r="B3244" s="57" t="s">
        <v>581</v>
      </c>
    </row>
    <row r="3245" spans="1:2">
      <c r="A3245" s="58">
        <v>317513</v>
      </c>
      <c r="B3245" s="57" t="s">
        <v>601</v>
      </c>
    </row>
    <row r="3246" spans="1:2">
      <c r="A3246" s="58">
        <v>316556</v>
      </c>
      <c r="B3246" s="57" t="s">
        <v>601</v>
      </c>
    </row>
    <row r="3247" spans="1:2">
      <c r="A3247" s="58">
        <v>317136</v>
      </c>
      <c r="B3247" s="57" t="s">
        <v>601</v>
      </c>
    </row>
    <row r="3248" spans="1:2">
      <c r="A3248" s="58">
        <v>316023</v>
      </c>
      <c r="B3248" s="57" t="s">
        <v>601</v>
      </c>
    </row>
    <row r="3249" spans="1:2">
      <c r="A3249" s="58">
        <v>317308</v>
      </c>
      <c r="B3249" s="57" t="s">
        <v>601</v>
      </c>
    </row>
    <row r="3250" spans="1:2">
      <c r="A3250" s="58">
        <v>317078</v>
      </c>
      <c r="B3250" s="57" t="s">
        <v>601</v>
      </c>
    </row>
    <row r="3251" spans="1:2">
      <c r="A3251" s="58">
        <v>316453</v>
      </c>
      <c r="B3251" s="57" t="s">
        <v>601</v>
      </c>
    </row>
    <row r="3252" spans="1:2">
      <c r="A3252" s="58">
        <v>317026</v>
      </c>
      <c r="B3252" s="57" t="s">
        <v>579</v>
      </c>
    </row>
    <row r="3253" spans="1:2">
      <c r="A3253" s="58">
        <v>317681</v>
      </c>
      <c r="B3253" s="57" t="s">
        <v>613</v>
      </c>
    </row>
    <row r="3254" spans="1:2">
      <c r="A3254" s="58">
        <v>316775</v>
      </c>
      <c r="B3254" s="57" t="s">
        <v>601</v>
      </c>
    </row>
    <row r="3255" spans="1:2">
      <c r="A3255" s="58">
        <v>317496</v>
      </c>
      <c r="B3255" s="57" t="s">
        <v>601</v>
      </c>
    </row>
    <row r="3256" spans="1:2">
      <c r="A3256" s="58">
        <v>316224</v>
      </c>
      <c r="B3256" s="57" t="s">
        <v>613</v>
      </c>
    </row>
    <row r="3257" spans="1:2">
      <c r="A3257" s="58">
        <v>316712</v>
      </c>
      <c r="B3257" s="57" t="s">
        <v>581</v>
      </c>
    </row>
    <row r="3258" spans="1:2">
      <c r="A3258" s="58">
        <v>316904</v>
      </c>
      <c r="B3258" s="57" t="s">
        <v>601</v>
      </c>
    </row>
    <row r="3259" spans="1:2">
      <c r="A3259" s="58">
        <v>316118</v>
      </c>
      <c r="B3259" s="57" t="s">
        <v>601</v>
      </c>
    </row>
    <row r="3260" spans="1:2">
      <c r="A3260" s="58">
        <v>317682</v>
      </c>
      <c r="B3260" s="57" t="s">
        <v>601</v>
      </c>
    </row>
    <row r="3261" spans="1:2">
      <c r="A3261" s="58">
        <v>317179</v>
      </c>
      <c r="B3261" s="57" t="s">
        <v>601</v>
      </c>
    </row>
    <row r="3262" spans="1:2">
      <c r="A3262" s="58">
        <v>317437</v>
      </c>
      <c r="B3262" s="57" t="s">
        <v>608</v>
      </c>
    </row>
    <row r="3263" spans="1:2">
      <c r="A3263" s="58">
        <v>313959</v>
      </c>
      <c r="B3263" s="57" t="s">
        <v>608</v>
      </c>
    </row>
    <row r="3264" spans="1:2">
      <c r="A3264" s="58">
        <v>200319</v>
      </c>
      <c r="B3264" s="57" t="s">
        <v>579</v>
      </c>
    </row>
    <row r="3265" spans="1:2">
      <c r="A3265" s="58">
        <v>313487</v>
      </c>
      <c r="B3265" s="57" t="s">
        <v>608</v>
      </c>
    </row>
    <row r="3266" spans="1:2">
      <c r="A3266" s="58">
        <v>317409</v>
      </c>
      <c r="B3266" s="57" t="s">
        <v>613</v>
      </c>
    </row>
    <row r="3267" spans="1:2">
      <c r="A3267" s="58">
        <v>888888</v>
      </c>
      <c r="B3267" s="57" t="s">
        <v>579</v>
      </c>
    </row>
    <row r="3268" spans="1:2">
      <c r="A3268" s="58">
        <v>267758</v>
      </c>
      <c r="B3268" s="57" t="s">
        <v>604</v>
      </c>
    </row>
    <row r="3269" spans="1:2">
      <c r="A3269" s="58">
        <v>244725</v>
      </c>
      <c r="B3269" s="57" t="s">
        <v>601</v>
      </c>
    </row>
    <row r="3270" spans="1:2">
      <c r="A3270" s="58">
        <v>223418</v>
      </c>
      <c r="B3270" s="57" t="s">
        <v>604</v>
      </c>
    </row>
    <row r="3271" spans="1:2">
      <c r="A3271" s="58">
        <v>238646</v>
      </c>
      <c r="B3271" s="57" t="s">
        <v>579</v>
      </c>
    </row>
    <row r="3272" spans="1:2">
      <c r="A3272" s="58">
        <v>226910</v>
      </c>
      <c r="B3272" s="57" t="s">
        <v>604</v>
      </c>
    </row>
    <row r="3273" spans="1:2">
      <c r="A3273" s="58">
        <v>211016</v>
      </c>
      <c r="B3273" s="57" t="s">
        <v>604</v>
      </c>
    </row>
    <row r="3274" spans="1:2">
      <c r="A3274" s="58">
        <v>240124</v>
      </c>
      <c r="B3274" s="57" t="s">
        <v>601</v>
      </c>
    </row>
    <row r="3275" spans="1:2">
      <c r="A3275" s="58">
        <v>271687</v>
      </c>
      <c r="B3275" s="57" t="s">
        <v>579</v>
      </c>
    </row>
    <row r="3276" spans="1:2">
      <c r="A3276" s="57" t="s">
        <v>861</v>
      </c>
      <c r="B3276" s="57" t="s">
        <v>601</v>
      </c>
    </row>
    <row r="3277" spans="1:2">
      <c r="A3277" s="57" t="s">
        <v>862</v>
      </c>
      <c r="B3277" s="57" t="s">
        <v>601</v>
      </c>
    </row>
    <row r="3278" spans="1:2">
      <c r="A3278" s="57" t="s">
        <v>863</v>
      </c>
      <c r="B3278" s="57" t="s">
        <v>581</v>
      </c>
    </row>
    <row r="3279" spans="1:2">
      <c r="A3279" s="58">
        <v>209169</v>
      </c>
      <c r="B3279" s="57" t="s">
        <v>579</v>
      </c>
    </row>
    <row r="3280" spans="1:2">
      <c r="A3280" s="58">
        <v>244736</v>
      </c>
      <c r="B3280" s="57" t="s">
        <v>579</v>
      </c>
    </row>
    <row r="3281" spans="1:2">
      <c r="A3281" s="58">
        <v>203258</v>
      </c>
      <c r="B3281" s="57" t="s">
        <v>579</v>
      </c>
    </row>
    <row r="3282" spans="1:2">
      <c r="A3282" s="58">
        <v>767676</v>
      </c>
      <c r="B3282" s="57" t="s">
        <v>780</v>
      </c>
    </row>
    <row r="3283" spans="1:2">
      <c r="A3283" s="58">
        <v>230719</v>
      </c>
      <c r="B3283" s="57" t="s">
        <v>579</v>
      </c>
    </row>
    <row r="3284" spans="1:2">
      <c r="A3284" s="58">
        <v>318456</v>
      </c>
      <c r="B3284" s="57" t="s">
        <v>601</v>
      </c>
    </row>
    <row r="3285" spans="1:2">
      <c r="A3285" s="57" t="s">
        <v>864</v>
      </c>
      <c r="B3285" s="57" t="s">
        <v>608</v>
      </c>
    </row>
    <row r="3286" spans="1:2">
      <c r="A3286" s="57" t="s">
        <v>865</v>
      </c>
      <c r="B3286" s="57" t="s">
        <v>608</v>
      </c>
    </row>
    <row r="3287" spans="1:2">
      <c r="A3287" s="57" t="s">
        <v>866</v>
      </c>
      <c r="B3287" s="57" t="s">
        <v>608</v>
      </c>
    </row>
    <row r="3288" spans="1:2">
      <c r="A3288" s="57" t="s">
        <v>867</v>
      </c>
      <c r="B3288" s="57" t="s">
        <v>608</v>
      </c>
    </row>
    <row r="3289" spans="1:2">
      <c r="A3289" s="57" t="s">
        <v>868</v>
      </c>
      <c r="B3289" s="57" t="s">
        <v>608</v>
      </c>
    </row>
    <row r="3290" spans="1:2">
      <c r="A3290" s="57" t="s">
        <v>869</v>
      </c>
      <c r="B3290" s="57" t="s">
        <v>608</v>
      </c>
    </row>
    <row r="3291" spans="1:2">
      <c r="A3291" s="57" t="s">
        <v>870</v>
      </c>
      <c r="B3291" s="57" t="s">
        <v>608</v>
      </c>
    </row>
    <row r="3292" spans="1:2">
      <c r="A3292" s="57" t="s">
        <v>871</v>
      </c>
      <c r="B3292" s="57" t="s">
        <v>608</v>
      </c>
    </row>
    <row r="3293" spans="1:2">
      <c r="A3293" s="57" t="s">
        <v>872</v>
      </c>
      <c r="B3293" s="57" t="s">
        <v>608</v>
      </c>
    </row>
    <row r="3294" spans="1:2">
      <c r="A3294" s="57" t="s">
        <v>873</v>
      </c>
      <c r="B3294" s="57" t="s">
        <v>608</v>
      </c>
    </row>
    <row r="3295" spans="1:2">
      <c r="A3295" s="57" t="s">
        <v>874</v>
      </c>
      <c r="B3295" s="57" t="s">
        <v>608</v>
      </c>
    </row>
    <row r="3296" spans="1:2">
      <c r="A3296" s="58">
        <v>319588</v>
      </c>
      <c r="B3296" s="57" t="s">
        <v>581</v>
      </c>
    </row>
    <row r="3297" spans="1:2">
      <c r="A3297" s="58">
        <v>223344</v>
      </c>
      <c r="B3297" s="57" t="s">
        <v>579</v>
      </c>
    </row>
    <row r="3298" spans="1:2">
      <c r="A3298" s="57" t="s">
        <v>875</v>
      </c>
      <c r="B3298" s="57" t="s">
        <v>579</v>
      </c>
    </row>
    <row r="3299" spans="1:2">
      <c r="A3299" s="57" t="s">
        <v>876</v>
      </c>
      <c r="B3299" s="57" t="s">
        <v>579</v>
      </c>
    </row>
    <row r="3300" spans="1:2">
      <c r="A3300" s="57" t="s">
        <v>877</v>
      </c>
      <c r="B3300" s="57" t="s">
        <v>601</v>
      </c>
    </row>
    <row r="3301" spans="1:2">
      <c r="A3301" s="57" t="s">
        <v>878</v>
      </c>
      <c r="B3301" s="57" t="s">
        <v>601</v>
      </c>
    </row>
    <row r="3302" spans="1:2">
      <c r="A3302" s="57" t="s">
        <v>879</v>
      </c>
      <c r="B3302" s="57" t="s">
        <v>608</v>
      </c>
    </row>
    <row r="3303" spans="1:2">
      <c r="A3303" s="57" t="s">
        <v>880</v>
      </c>
      <c r="B3303" s="57" t="s">
        <v>579</v>
      </c>
    </row>
    <row r="3304" spans="1:2">
      <c r="A3304" s="57" t="s">
        <v>881</v>
      </c>
      <c r="B3304" s="57" t="s">
        <v>608</v>
      </c>
    </row>
    <row r="3305" spans="1:2">
      <c r="A3305" s="57" t="s">
        <v>882</v>
      </c>
      <c r="B3305" s="57" t="s">
        <v>608</v>
      </c>
    </row>
    <row r="3306" spans="1:2">
      <c r="A3306" s="57" t="s">
        <v>883</v>
      </c>
      <c r="B3306" s="57" t="s">
        <v>608</v>
      </c>
    </row>
    <row r="3307" spans="1:2">
      <c r="A3307" s="57" t="s">
        <v>884</v>
      </c>
      <c r="B3307" s="57" t="s">
        <v>608</v>
      </c>
    </row>
    <row r="3308" spans="1:2">
      <c r="A3308" s="57" t="s">
        <v>885</v>
      </c>
      <c r="B3308" s="57" t="s">
        <v>581</v>
      </c>
    </row>
    <row r="3309" spans="1:2">
      <c r="A3309" s="57" t="s">
        <v>886</v>
      </c>
      <c r="B3309" s="57" t="s">
        <v>581</v>
      </c>
    </row>
    <row r="3310" spans="1:2">
      <c r="A3310" s="58">
        <v>298192</v>
      </c>
      <c r="B3310" s="57" t="s">
        <v>601</v>
      </c>
    </row>
    <row r="3311" spans="1:2">
      <c r="A3311" s="57" t="s">
        <v>887</v>
      </c>
      <c r="B3311" s="57" t="s">
        <v>601</v>
      </c>
    </row>
    <row r="3312" spans="1:2">
      <c r="A3312" s="57" t="s">
        <v>888</v>
      </c>
      <c r="B3312" s="57" t="s">
        <v>601</v>
      </c>
    </row>
    <row r="3313" spans="1:2">
      <c r="A3313" s="57" t="s">
        <v>889</v>
      </c>
      <c r="B3313" s="57" t="s">
        <v>601</v>
      </c>
    </row>
    <row r="3314" spans="1:2">
      <c r="A3314" s="57" t="s">
        <v>890</v>
      </c>
      <c r="B3314" s="57" t="s">
        <v>601</v>
      </c>
    </row>
    <row r="3315" spans="1:2">
      <c r="A3315" s="57" t="s">
        <v>891</v>
      </c>
      <c r="B3315" s="57" t="s">
        <v>601</v>
      </c>
    </row>
    <row r="3316" spans="1:2">
      <c r="A3316" s="57" t="s">
        <v>892</v>
      </c>
      <c r="B3316" s="57" t="s">
        <v>601</v>
      </c>
    </row>
    <row r="3317" spans="1:2">
      <c r="A3317" s="57" t="s">
        <v>893</v>
      </c>
      <c r="B3317" s="57" t="s">
        <v>601</v>
      </c>
    </row>
    <row r="3318" spans="1:2">
      <c r="A3318" s="57" t="s">
        <v>894</v>
      </c>
      <c r="B3318" s="57" t="s">
        <v>601</v>
      </c>
    </row>
    <row r="3319" spans="1:2">
      <c r="A3319" s="57" t="s">
        <v>895</v>
      </c>
      <c r="B3319" s="57" t="s">
        <v>579</v>
      </c>
    </row>
    <row r="3320" spans="1:2">
      <c r="A3320" s="57" t="s">
        <v>896</v>
      </c>
      <c r="B3320" s="57" t="s">
        <v>601</v>
      </c>
    </row>
    <row r="3321" spans="1:2">
      <c r="A3321" s="57" t="s">
        <v>897</v>
      </c>
      <c r="B3321" s="57" t="s">
        <v>601</v>
      </c>
    </row>
    <row r="3322" spans="1:2">
      <c r="A3322" s="57" t="s">
        <v>898</v>
      </c>
      <c r="B3322" s="57" t="s">
        <v>579</v>
      </c>
    </row>
    <row r="3323" spans="1:2">
      <c r="A3323" s="58">
        <v>312991</v>
      </c>
      <c r="B3323" s="57" t="s">
        <v>601</v>
      </c>
    </row>
    <row r="3324" spans="1:2">
      <c r="A3324" s="58">
        <v>311055</v>
      </c>
      <c r="B3324" s="57" t="s">
        <v>613</v>
      </c>
    </row>
    <row r="3325" spans="1:2">
      <c r="A3325" s="58">
        <v>312992</v>
      </c>
      <c r="B3325" s="57" t="s">
        <v>601</v>
      </c>
    </row>
    <row r="3326" spans="1:2">
      <c r="A3326" s="58">
        <v>318756</v>
      </c>
      <c r="B3326" s="57" t="s">
        <v>613</v>
      </c>
    </row>
    <row r="3327" spans="1:2">
      <c r="A3327" s="58">
        <v>249665</v>
      </c>
      <c r="B3327" s="57" t="s">
        <v>579</v>
      </c>
    </row>
    <row r="3328" spans="1:2">
      <c r="A3328" s="58">
        <v>274464</v>
      </c>
      <c r="B3328" s="57" t="s">
        <v>581</v>
      </c>
    </row>
    <row r="3329" spans="1:2">
      <c r="A3329" s="58">
        <v>274760</v>
      </c>
      <c r="B3329" s="57" t="s">
        <v>581</v>
      </c>
    </row>
    <row r="3330" spans="1:2">
      <c r="A3330" s="58">
        <v>274482</v>
      </c>
      <c r="B3330" s="57" t="s">
        <v>601</v>
      </c>
    </row>
    <row r="3331" spans="1:2">
      <c r="A3331" s="58">
        <v>319350</v>
      </c>
      <c r="B3331" s="57" t="s">
        <v>601</v>
      </c>
    </row>
    <row r="3332" spans="1:2">
      <c r="A3332" s="57" t="s">
        <v>899</v>
      </c>
      <c r="B3332" s="57" t="s">
        <v>601</v>
      </c>
    </row>
    <row r="3333" spans="1:2">
      <c r="A3333" s="57" t="s">
        <v>900</v>
      </c>
      <c r="B3333" s="57" t="s">
        <v>601</v>
      </c>
    </row>
    <row r="3334" spans="1:2">
      <c r="A3334" s="57" t="s">
        <v>901</v>
      </c>
      <c r="B3334" s="57" t="s">
        <v>601</v>
      </c>
    </row>
    <row r="3335" spans="1:2">
      <c r="A3335" s="57" t="s">
        <v>902</v>
      </c>
      <c r="B3335" s="57" t="s">
        <v>601</v>
      </c>
    </row>
    <row r="3336" spans="1:2">
      <c r="A3336" s="57" t="s">
        <v>903</v>
      </c>
      <c r="B3336" s="57" t="s">
        <v>601</v>
      </c>
    </row>
    <row r="3337" spans="1:2">
      <c r="A3337" s="57" t="s">
        <v>904</v>
      </c>
      <c r="B3337" s="57" t="s">
        <v>581</v>
      </c>
    </row>
    <row r="3338" spans="1:2">
      <c r="A3338" s="58">
        <v>318835</v>
      </c>
      <c r="B3338" s="57" t="s">
        <v>601</v>
      </c>
    </row>
    <row r="3339" spans="1:2">
      <c r="A3339" s="58">
        <v>319297</v>
      </c>
      <c r="B3339" s="57" t="s">
        <v>601</v>
      </c>
    </row>
    <row r="3340" spans="1:2">
      <c r="A3340" s="58">
        <v>318284</v>
      </c>
      <c r="B3340" s="57" t="s">
        <v>601</v>
      </c>
    </row>
    <row r="3341" spans="1:2">
      <c r="A3341" s="58">
        <v>319218</v>
      </c>
      <c r="B3341" s="57" t="s">
        <v>601</v>
      </c>
    </row>
    <row r="3342" spans="1:2">
      <c r="A3342" s="58">
        <v>319177</v>
      </c>
      <c r="B3342" s="57" t="s">
        <v>601</v>
      </c>
    </row>
    <row r="3343" spans="1:2">
      <c r="A3343" s="58">
        <v>318514</v>
      </c>
      <c r="B3343" s="57" t="s">
        <v>601</v>
      </c>
    </row>
    <row r="3344" spans="1:2">
      <c r="A3344" s="58">
        <v>318232</v>
      </c>
      <c r="B3344" s="57" t="s">
        <v>601</v>
      </c>
    </row>
    <row r="3345" spans="1:2">
      <c r="A3345" s="58">
        <v>318152</v>
      </c>
      <c r="B3345" s="57" t="s">
        <v>601</v>
      </c>
    </row>
    <row r="3346" spans="1:2">
      <c r="A3346" s="58">
        <v>319548</v>
      </c>
      <c r="B3346" s="57" t="s">
        <v>601</v>
      </c>
    </row>
    <row r="3347" spans="1:2">
      <c r="A3347" s="58">
        <v>318151</v>
      </c>
      <c r="B3347" s="57" t="s">
        <v>601</v>
      </c>
    </row>
    <row r="3348" spans="1:2">
      <c r="A3348" s="58">
        <v>318261</v>
      </c>
      <c r="B3348" s="57" t="s">
        <v>601</v>
      </c>
    </row>
    <row r="3349" spans="1:2">
      <c r="A3349" s="58">
        <v>318982</v>
      </c>
      <c r="B3349" s="57" t="s">
        <v>613</v>
      </c>
    </row>
    <row r="3350" spans="1:2">
      <c r="A3350" s="58">
        <v>318561</v>
      </c>
      <c r="B3350" s="57" t="s">
        <v>601</v>
      </c>
    </row>
    <row r="3351" spans="1:2">
      <c r="A3351" s="58">
        <v>318303</v>
      </c>
      <c r="B3351" s="57" t="s">
        <v>601</v>
      </c>
    </row>
    <row r="3352" spans="1:2">
      <c r="A3352" s="58">
        <v>286652</v>
      </c>
      <c r="B3352" s="57" t="s">
        <v>604</v>
      </c>
    </row>
    <row r="3353" spans="1:2">
      <c r="A3353" s="58">
        <v>286608</v>
      </c>
      <c r="B3353" s="57" t="s">
        <v>579</v>
      </c>
    </row>
    <row r="3354" spans="1:2">
      <c r="A3354" s="58">
        <v>285655</v>
      </c>
      <c r="B3354" s="57" t="s">
        <v>581</v>
      </c>
    </row>
    <row r="3355" spans="1:2">
      <c r="A3355" s="58">
        <v>319208</v>
      </c>
      <c r="B3355" s="57" t="s">
        <v>613</v>
      </c>
    </row>
    <row r="3356" spans="1:2">
      <c r="A3356" s="58">
        <v>319720</v>
      </c>
      <c r="B3356" s="57" t="s">
        <v>613</v>
      </c>
    </row>
    <row r="3357" spans="1:2">
      <c r="A3357" s="58">
        <v>318236</v>
      </c>
      <c r="B3357" s="57" t="s">
        <v>601</v>
      </c>
    </row>
    <row r="3358" spans="1:2">
      <c r="A3358" s="58">
        <v>318020</v>
      </c>
      <c r="B3358" s="57" t="s">
        <v>613</v>
      </c>
    </row>
    <row r="3359" spans="1:2">
      <c r="A3359" s="58">
        <v>318444</v>
      </c>
      <c r="B3359" s="57" t="s">
        <v>601</v>
      </c>
    </row>
    <row r="3360" spans="1:2">
      <c r="A3360" s="58">
        <v>318043</v>
      </c>
      <c r="B3360" s="57" t="s">
        <v>601</v>
      </c>
    </row>
    <row r="3361" spans="1:2">
      <c r="A3361" s="58">
        <v>318306</v>
      </c>
      <c r="B3361" s="57" t="s">
        <v>581</v>
      </c>
    </row>
    <row r="3362" spans="1:2">
      <c r="A3362" s="58">
        <v>318177</v>
      </c>
      <c r="B3362" s="57" t="s">
        <v>604</v>
      </c>
    </row>
    <row r="3363" spans="1:2">
      <c r="A3363" s="58">
        <v>319097</v>
      </c>
      <c r="B3363" s="57" t="s">
        <v>601</v>
      </c>
    </row>
    <row r="3364" spans="1:2">
      <c r="A3364" s="58">
        <v>318300</v>
      </c>
      <c r="B3364" s="57" t="s">
        <v>601</v>
      </c>
    </row>
    <row r="3365" spans="1:2">
      <c r="A3365" s="58">
        <v>317931</v>
      </c>
      <c r="B3365" s="57" t="s">
        <v>613</v>
      </c>
    </row>
    <row r="3366" spans="1:2">
      <c r="A3366" s="58">
        <v>317819</v>
      </c>
      <c r="B3366" s="57" t="s">
        <v>601</v>
      </c>
    </row>
    <row r="3367" spans="1:2">
      <c r="A3367" s="58">
        <v>317809</v>
      </c>
      <c r="B3367" s="57" t="s">
        <v>601</v>
      </c>
    </row>
    <row r="3368" spans="1:2">
      <c r="A3368" s="58">
        <v>318734</v>
      </c>
      <c r="B3368" s="57" t="s">
        <v>601</v>
      </c>
    </row>
    <row r="3369" spans="1:2">
      <c r="A3369" s="58">
        <v>319602</v>
      </c>
      <c r="B3369" s="57" t="s">
        <v>581</v>
      </c>
    </row>
    <row r="3370" spans="1:2">
      <c r="A3370" s="58">
        <v>319384</v>
      </c>
      <c r="B3370" s="57" t="s">
        <v>601</v>
      </c>
    </row>
    <row r="3371" spans="1:2">
      <c r="A3371" s="58">
        <v>318387</v>
      </c>
      <c r="B3371" s="57" t="s">
        <v>601</v>
      </c>
    </row>
    <row r="3372" spans="1:2">
      <c r="A3372" s="58">
        <v>318240</v>
      </c>
      <c r="B3372" s="57" t="s">
        <v>601</v>
      </c>
    </row>
    <row r="3373" spans="1:2">
      <c r="A3373" s="58">
        <v>318672</v>
      </c>
      <c r="B3373" s="57" t="s">
        <v>604</v>
      </c>
    </row>
    <row r="3374" spans="1:2">
      <c r="A3374" s="58">
        <v>317079</v>
      </c>
      <c r="B3374" s="57" t="s">
        <v>601</v>
      </c>
    </row>
    <row r="3375" spans="1:2">
      <c r="A3375" s="58">
        <v>319304</v>
      </c>
      <c r="B3375" s="57" t="s">
        <v>601</v>
      </c>
    </row>
    <row r="3376" spans="1:2">
      <c r="A3376" s="58">
        <v>319004</v>
      </c>
      <c r="B3376" s="57" t="s">
        <v>613</v>
      </c>
    </row>
    <row r="3377" spans="1:2">
      <c r="A3377" s="58">
        <v>319335</v>
      </c>
      <c r="B3377" s="57" t="s">
        <v>601</v>
      </c>
    </row>
    <row r="3378" spans="1:2">
      <c r="A3378" s="58">
        <v>318425</v>
      </c>
      <c r="B3378" s="57" t="s">
        <v>601</v>
      </c>
    </row>
    <row r="3379" spans="1:2">
      <c r="A3379" s="58">
        <v>318208</v>
      </c>
      <c r="B3379" s="57" t="s">
        <v>601</v>
      </c>
    </row>
    <row r="3380" spans="1:2">
      <c r="A3380" s="58">
        <v>319205</v>
      </c>
      <c r="B3380" s="57" t="s">
        <v>601</v>
      </c>
    </row>
    <row r="3381" spans="1:2">
      <c r="A3381" s="58">
        <v>318147</v>
      </c>
      <c r="B3381" s="57" t="s">
        <v>601</v>
      </c>
    </row>
    <row r="3382" spans="1:2">
      <c r="A3382" s="58">
        <v>318770</v>
      </c>
      <c r="B3382" s="57" t="s">
        <v>604</v>
      </c>
    </row>
    <row r="3383" spans="1:2">
      <c r="A3383" s="58">
        <v>318368</v>
      </c>
      <c r="B3383" s="57" t="s">
        <v>601</v>
      </c>
    </row>
    <row r="3384" spans="1:2">
      <c r="A3384" s="58">
        <v>319204</v>
      </c>
      <c r="B3384" s="57" t="s">
        <v>601</v>
      </c>
    </row>
    <row r="3385" spans="1:2">
      <c r="A3385" s="58">
        <v>319159</v>
      </c>
      <c r="B3385" s="57" t="s">
        <v>581</v>
      </c>
    </row>
    <row r="3386" spans="1:2">
      <c r="A3386" s="58">
        <v>319117</v>
      </c>
      <c r="B3386" s="57" t="s">
        <v>581</v>
      </c>
    </row>
    <row r="3387" spans="1:2">
      <c r="A3387" s="58">
        <v>318851</v>
      </c>
      <c r="B3387" s="57" t="s">
        <v>601</v>
      </c>
    </row>
    <row r="3388" spans="1:2">
      <c r="A3388" s="58">
        <v>318433</v>
      </c>
      <c r="B3388" s="57" t="s">
        <v>601</v>
      </c>
    </row>
    <row r="3389" spans="1:2">
      <c r="A3389" s="58">
        <v>318892</v>
      </c>
      <c r="B3389" s="57" t="s">
        <v>601</v>
      </c>
    </row>
    <row r="3390" spans="1:2">
      <c r="A3390" s="58">
        <v>318729</v>
      </c>
      <c r="B3390" s="57" t="s">
        <v>601</v>
      </c>
    </row>
    <row r="3391" spans="1:2">
      <c r="A3391" s="58">
        <v>318255</v>
      </c>
      <c r="B3391" s="57" t="s">
        <v>601</v>
      </c>
    </row>
    <row r="3392" spans="1:2">
      <c r="A3392" s="58">
        <v>318523</v>
      </c>
      <c r="B3392" s="57" t="s">
        <v>601</v>
      </c>
    </row>
    <row r="3393" spans="1:2">
      <c r="A3393" s="58">
        <v>318876</v>
      </c>
      <c r="B3393" s="57" t="s">
        <v>601</v>
      </c>
    </row>
    <row r="3394" spans="1:2">
      <c r="A3394" s="58">
        <v>318317</v>
      </c>
      <c r="B3394" s="57" t="s">
        <v>581</v>
      </c>
    </row>
    <row r="3395" spans="1:2">
      <c r="A3395" s="58">
        <v>317989</v>
      </c>
      <c r="B3395" s="57" t="s">
        <v>601</v>
      </c>
    </row>
    <row r="3396" spans="1:2">
      <c r="A3396" s="58">
        <v>318310</v>
      </c>
      <c r="B3396" s="57" t="s">
        <v>601</v>
      </c>
    </row>
    <row r="3397" spans="1:2">
      <c r="A3397" s="58">
        <v>319525</v>
      </c>
      <c r="B3397" s="57" t="s">
        <v>601</v>
      </c>
    </row>
    <row r="3398" spans="1:2">
      <c r="A3398" s="58">
        <v>319064</v>
      </c>
      <c r="B3398" s="57" t="s">
        <v>601</v>
      </c>
    </row>
    <row r="3399" spans="1:2">
      <c r="A3399" s="58">
        <v>319719</v>
      </c>
      <c r="B3399" s="57" t="s">
        <v>601</v>
      </c>
    </row>
    <row r="3400" spans="1:2">
      <c r="A3400" s="58">
        <v>317994</v>
      </c>
      <c r="B3400" s="57" t="s">
        <v>601</v>
      </c>
    </row>
    <row r="3401" spans="1:2">
      <c r="A3401" s="58">
        <v>319538</v>
      </c>
      <c r="B3401" s="57" t="s">
        <v>601</v>
      </c>
    </row>
    <row r="3402" spans="1:2">
      <c r="A3402" s="58">
        <v>319518</v>
      </c>
      <c r="B3402" s="57" t="s">
        <v>601</v>
      </c>
    </row>
    <row r="3403" spans="1:2">
      <c r="A3403" s="58">
        <v>318247</v>
      </c>
      <c r="B3403" s="57" t="s">
        <v>601</v>
      </c>
    </row>
    <row r="3404" spans="1:2">
      <c r="A3404" s="58">
        <v>318242</v>
      </c>
      <c r="B3404" s="57" t="s">
        <v>581</v>
      </c>
    </row>
    <row r="3405" spans="1:2">
      <c r="A3405" s="58">
        <v>318359</v>
      </c>
      <c r="B3405" s="57" t="s">
        <v>601</v>
      </c>
    </row>
    <row r="3406" spans="1:2">
      <c r="A3406" s="58">
        <v>317908</v>
      </c>
      <c r="B3406" s="57" t="s">
        <v>601</v>
      </c>
    </row>
    <row r="3407" spans="1:2">
      <c r="A3407" s="58">
        <v>319110</v>
      </c>
      <c r="B3407" s="57" t="s">
        <v>601</v>
      </c>
    </row>
    <row r="3408" spans="1:2">
      <c r="A3408" s="58">
        <v>319091</v>
      </c>
      <c r="B3408" s="57" t="s">
        <v>601</v>
      </c>
    </row>
    <row r="3409" spans="1:2">
      <c r="A3409" s="58">
        <v>318265</v>
      </c>
      <c r="B3409" s="57" t="s">
        <v>601</v>
      </c>
    </row>
    <row r="3410" spans="1:2">
      <c r="A3410" s="58">
        <v>319545</v>
      </c>
      <c r="B3410" s="57" t="s">
        <v>601</v>
      </c>
    </row>
    <row r="3411" spans="1:2">
      <c r="A3411" s="58">
        <v>318772</v>
      </c>
      <c r="B3411" s="57" t="s">
        <v>601</v>
      </c>
    </row>
    <row r="3412" spans="1:2">
      <c r="A3412" s="58">
        <v>319277</v>
      </c>
      <c r="B3412" s="57" t="s">
        <v>601</v>
      </c>
    </row>
    <row r="3413" spans="1:2">
      <c r="A3413" s="58">
        <v>318521</v>
      </c>
      <c r="B3413" s="57" t="s">
        <v>601</v>
      </c>
    </row>
    <row r="3414" spans="1:2">
      <c r="A3414" s="58">
        <v>318495</v>
      </c>
      <c r="B3414" s="57" t="s">
        <v>601</v>
      </c>
    </row>
    <row r="3415" spans="1:2">
      <c r="A3415" s="58">
        <v>317829</v>
      </c>
      <c r="B3415" s="57" t="s">
        <v>601</v>
      </c>
    </row>
    <row r="3416" spans="1:2">
      <c r="A3416" s="58">
        <v>317798</v>
      </c>
      <c r="B3416" s="57" t="s">
        <v>581</v>
      </c>
    </row>
    <row r="3417" spans="1:2">
      <c r="A3417" s="58">
        <v>318759</v>
      </c>
      <c r="B3417" s="57" t="s">
        <v>601</v>
      </c>
    </row>
    <row r="3418" spans="1:2">
      <c r="A3418" s="58">
        <v>319532</v>
      </c>
      <c r="B3418" s="57" t="s">
        <v>601</v>
      </c>
    </row>
    <row r="3419" spans="1:2">
      <c r="A3419" s="58">
        <v>318758</v>
      </c>
      <c r="B3419" s="57" t="s">
        <v>601</v>
      </c>
    </row>
    <row r="3420" spans="1:2">
      <c r="A3420" s="58">
        <v>318718</v>
      </c>
      <c r="B3420" s="57" t="s">
        <v>581</v>
      </c>
    </row>
    <row r="3421" spans="1:2">
      <c r="A3421" s="58">
        <v>317925</v>
      </c>
      <c r="B3421" s="57" t="s">
        <v>601</v>
      </c>
    </row>
    <row r="3422" spans="1:2">
      <c r="A3422" s="58">
        <v>314557</v>
      </c>
      <c r="B3422" s="57" t="s">
        <v>604</v>
      </c>
    </row>
    <row r="3423" spans="1:2">
      <c r="A3423" s="58">
        <v>318997</v>
      </c>
      <c r="B3423" s="57" t="s">
        <v>604</v>
      </c>
    </row>
    <row r="3424" spans="1:2">
      <c r="A3424" s="58">
        <v>319569</v>
      </c>
      <c r="B3424" s="57" t="s">
        <v>601</v>
      </c>
    </row>
    <row r="3425" spans="1:2">
      <c r="A3425" s="58">
        <v>318549</v>
      </c>
      <c r="B3425" s="57" t="s">
        <v>601</v>
      </c>
    </row>
    <row r="3426" spans="1:2">
      <c r="A3426" s="58">
        <v>319416</v>
      </c>
      <c r="B3426" s="57" t="s">
        <v>601</v>
      </c>
    </row>
    <row r="3427" spans="1:2">
      <c r="A3427" s="58">
        <v>319401</v>
      </c>
      <c r="B3427" s="57" t="s">
        <v>601</v>
      </c>
    </row>
    <row r="3428" spans="1:2">
      <c r="A3428" s="58">
        <v>317911</v>
      </c>
      <c r="B3428" s="57" t="s">
        <v>601</v>
      </c>
    </row>
    <row r="3429" spans="1:2">
      <c r="A3429" s="58">
        <v>319231</v>
      </c>
      <c r="B3429" s="57" t="s">
        <v>601</v>
      </c>
    </row>
    <row r="3430" spans="1:2">
      <c r="A3430" s="58">
        <v>318528</v>
      </c>
      <c r="B3430" s="57" t="s">
        <v>601</v>
      </c>
    </row>
    <row r="3431" spans="1:2">
      <c r="A3431" s="58">
        <v>318723</v>
      </c>
      <c r="B3431" s="57" t="s">
        <v>601</v>
      </c>
    </row>
    <row r="3432" spans="1:2">
      <c r="A3432" s="58">
        <v>317813</v>
      </c>
      <c r="B3432" s="57" t="s">
        <v>601</v>
      </c>
    </row>
    <row r="3433" spans="1:2">
      <c r="A3433" s="58">
        <v>318472</v>
      </c>
      <c r="B3433" s="57" t="s">
        <v>601</v>
      </c>
    </row>
    <row r="3434" spans="1:2">
      <c r="A3434" s="58">
        <v>318031</v>
      </c>
      <c r="B3434" s="57" t="s">
        <v>601</v>
      </c>
    </row>
    <row r="3435" spans="1:2">
      <c r="A3435" s="58">
        <v>319601</v>
      </c>
      <c r="B3435" s="57" t="s">
        <v>601</v>
      </c>
    </row>
    <row r="3436" spans="1:2">
      <c r="A3436" s="58">
        <v>319101</v>
      </c>
      <c r="B3436" s="57" t="s">
        <v>601</v>
      </c>
    </row>
    <row r="3437" spans="1:2">
      <c r="A3437" s="58">
        <v>317902</v>
      </c>
      <c r="B3437" s="57" t="s">
        <v>579</v>
      </c>
    </row>
    <row r="3438" spans="1:2">
      <c r="A3438" s="58">
        <v>319503</v>
      </c>
      <c r="B3438" s="57" t="s">
        <v>601</v>
      </c>
    </row>
    <row r="3439" spans="1:2">
      <c r="A3439" s="58">
        <v>318259</v>
      </c>
      <c r="B3439" s="57" t="s">
        <v>601</v>
      </c>
    </row>
    <row r="3440" spans="1:2">
      <c r="A3440" s="58">
        <v>319389</v>
      </c>
      <c r="B3440" s="57" t="s">
        <v>601</v>
      </c>
    </row>
    <row r="3441" spans="1:2">
      <c r="A3441" s="58">
        <v>319708</v>
      </c>
      <c r="B3441" s="57" t="s">
        <v>601</v>
      </c>
    </row>
    <row r="3442" spans="1:2">
      <c r="A3442" s="58">
        <v>319528</v>
      </c>
      <c r="B3442" s="57" t="s">
        <v>601</v>
      </c>
    </row>
    <row r="3443" spans="1:2">
      <c r="A3443" s="58">
        <v>319171</v>
      </c>
      <c r="B3443" s="57" t="s">
        <v>601</v>
      </c>
    </row>
    <row r="3444" spans="1:2">
      <c r="A3444" s="58">
        <v>318316</v>
      </c>
      <c r="B3444" s="57" t="s">
        <v>601</v>
      </c>
    </row>
    <row r="3445" spans="1:2">
      <c r="A3445" s="58">
        <v>317921</v>
      </c>
      <c r="B3445" s="57" t="s">
        <v>601</v>
      </c>
    </row>
    <row r="3446" spans="1:2">
      <c r="A3446" s="58">
        <v>317980</v>
      </c>
      <c r="B3446" s="57" t="s">
        <v>601</v>
      </c>
    </row>
    <row r="3447" spans="1:2">
      <c r="A3447" s="58">
        <v>319550</v>
      </c>
      <c r="B3447" s="57" t="s">
        <v>601</v>
      </c>
    </row>
    <row r="3448" spans="1:2">
      <c r="A3448" s="58">
        <v>318731</v>
      </c>
      <c r="B3448" s="57" t="s">
        <v>601</v>
      </c>
    </row>
    <row r="3449" spans="1:2">
      <c r="A3449" s="58">
        <v>317845</v>
      </c>
      <c r="B3449" s="57" t="s">
        <v>601</v>
      </c>
    </row>
    <row r="3450" spans="1:2">
      <c r="A3450" s="58">
        <v>319068</v>
      </c>
      <c r="B3450" s="57" t="s">
        <v>601</v>
      </c>
    </row>
    <row r="3451" spans="1:2">
      <c r="A3451" s="58">
        <v>319363</v>
      </c>
      <c r="B3451" s="57" t="s">
        <v>601</v>
      </c>
    </row>
    <row r="3452" spans="1:2">
      <c r="A3452" s="58">
        <v>318618</v>
      </c>
      <c r="B3452" s="57" t="s">
        <v>601</v>
      </c>
    </row>
    <row r="3453" spans="1:2">
      <c r="A3453" s="58">
        <v>318313</v>
      </c>
      <c r="B3453" s="57" t="s">
        <v>601</v>
      </c>
    </row>
    <row r="3454" spans="1:2">
      <c r="A3454" s="58">
        <v>319233</v>
      </c>
      <c r="B3454" s="57" t="s">
        <v>601</v>
      </c>
    </row>
    <row r="3455" spans="1:2">
      <c r="A3455" s="58">
        <v>318244</v>
      </c>
      <c r="B3455" s="57" t="s">
        <v>601</v>
      </c>
    </row>
    <row r="3456" spans="1:2">
      <c r="A3456" s="58">
        <v>318163</v>
      </c>
      <c r="B3456" s="57" t="s">
        <v>601</v>
      </c>
    </row>
    <row r="3457" spans="1:2">
      <c r="A3457" s="58">
        <v>319527</v>
      </c>
      <c r="B3457" s="57" t="s">
        <v>601</v>
      </c>
    </row>
    <row r="3458" spans="1:2">
      <c r="A3458" s="58">
        <v>318569</v>
      </c>
      <c r="B3458" s="57" t="s">
        <v>601</v>
      </c>
    </row>
    <row r="3459" spans="1:2">
      <c r="A3459" s="58">
        <v>319326</v>
      </c>
      <c r="B3459" s="57" t="s">
        <v>601</v>
      </c>
    </row>
    <row r="3460" spans="1:2">
      <c r="A3460" s="58">
        <v>318263</v>
      </c>
      <c r="B3460" s="57" t="s">
        <v>613</v>
      </c>
    </row>
    <row r="3461" spans="1:2">
      <c r="A3461" s="58">
        <v>319259</v>
      </c>
      <c r="B3461" s="57" t="s">
        <v>581</v>
      </c>
    </row>
    <row r="3462" spans="1:2">
      <c r="A3462" s="58">
        <v>319305</v>
      </c>
      <c r="B3462" s="57" t="s">
        <v>601</v>
      </c>
    </row>
    <row r="3463" spans="1:2">
      <c r="A3463" s="58">
        <v>319098</v>
      </c>
      <c r="B3463" s="57" t="s">
        <v>613</v>
      </c>
    </row>
    <row r="3464" spans="1:2">
      <c r="A3464" s="58">
        <v>317810</v>
      </c>
      <c r="B3464" s="57" t="s">
        <v>601</v>
      </c>
    </row>
    <row r="3465" spans="1:2">
      <c r="A3465" s="58">
        <v>318006</v>
      </c>
      <c r="B3465" s="57" t="s">
        <v>601</v>
      </c>
    </row>
    <row r="3466" spans="1:2">
      <c r="A3466" s="58">
        <v>318105</v>
      </c>
      <c r="B3466" s="57" t="s">
        <v>601</v>
      </c>
    </row>
    <row r="3467" spans="1:2">
      <c r="A3467" s="58">
        <v>317843</v>
      </c>
      <c r="B3467" s="57" t="s">
        <v>601</v>
      </c>
    </row>
    <row r="3468" spans="1:2">
      <c r="A3468" s="58">
        <v>319170</v>
      </c>
      <c r="B3468" s="57" t="s">
        <v>601</v>
      </c>
    </row>
    <row r="3469" spans="1:2">
      <c r="A3469" s="58">
        <v>319039</v>
      </c>
      <c r="B3469" s="57" t="s">
        <v>613</v>
      </c>
    </row>
    <row r="3470" spans="1:2">
      <c r="A3470" s="58">
        <v>318994</v>
      </c>
      <c r="B3470" s="57" t="s">
        <v>601</v>
      </c>
    </row>
    <row r="3471" spans="1:2">
      <c r="A3471" s="58">
        <v>318598</v>
      </c>
      <c r="B3471" s="57" t="s">
        <v>601</v>
      </c>
    </row>
    <row r="3472" spans="1:2">
      <c r="A3472" s="58">
        <v>318455</v>
      </c>
      <c r="B3472" s="57" t="s">
        <v>604</v>
      </c>
    </row>
    <row r="3473" spans="1:2">
      <c r="A3473" s="58">
        <v>318053</v>
      </c>
      <c r="B3473" s="57" t="s">
        <v>581</v>
      </c>
    </row>
    <row r="3474" spans="1:2">
      <c r="A3474" s="58">
        <v>319264</v>
      </c>
      <c r="B3474" s="57" t="s">
        <v>601</v>
      </c>
    </row>
    <row r="3475" spans="1:2">
      <c r="A3475" s="58">
        <v>318262</v>
      </c>
      <c r="B3475" s="57" t="s">
        <v>601</v>
      </c>
    </row>
    <row r="3476" spans="1:2">
      <c r="A3476" s="58">
        <v>318286</v>
      </c>
      <c r="B3476" s="57" t="s">
        <v>601</v>
      </c>
    </row>
    <row r="3477" spans="1:2">
      <c r="A3477" s="58">
        <v>271703</v>
      </c>
      <c r="B3477" s="57" t="s">
        <v>604</v>
      </c>
    </row>
    <row r="3478" spans="1:2">
      <c r="A3478" s="58">
        <v>180655</v>
      </c>
      <c r="B3478" s="57" t="s">
        <v>604</v>
      </c>
    </row>
    <row r="3479" spans="1:2">
      <c r="A3479" s="58">
        <v>237860</v>
      </c>
      <c r="B3479" s="57" t="s">
        <v>613</v>
      </c>
    </row>
    <row r="3480" spans="1:2">
      <c r="A3480" s="58">
        <v>252407</v>
      </c>
      <c r="B3480" s="57" t="s">
        <v>604</v>
      </c>
    </row>
    <row r="3481" spans="1:2">
      <c r="A3481" s="58">
        <v>223388</v>
      </c>
      <c r="B3481" s="57" t="s">
        <v>601</v>
      </c>
    </row>
    <row r="3482" spans="1:2">
      <c r="A3482" s="58">
        <v>282792</v>
      </c>
      <c r="B3482" s="57" t="s">
        <v>601</v>
      </c>
    </row>
    <row r="3483" spans="1:2">
      <c r="A3483" s="58">
        <v>276859</v>
      </c>
      <c r="B3483" s="57" t="s">
        <v>601</v>
      </c>
    </row>
    <row r="3484" spans="1:2">
      <c r="A3484" s="58">
        <v>282695</v>
      </c>
      <c r="B3484" s="57" t="s">
        <v>601</v>
      </c>
    </row>
    <row r="3485" spans="1:2">
      <c r="A3485" s="58">
        <v>282823</v>
      </c>
      <c r="B3485" s="57" t="s">
        <v>579</v>
      </c>
    </row>
    <row r="3486" spans="1:2">
      <c r="A3486" s="57" t="s">
        <v>905</v>
      </c>
      <c r="B3486" s="57" t="s">
        <v>579</v>
      </c>
    </row>
    <row r="3487" spans="1:2">
      <c r="A3487" s="57" t="s">
        <v>906</v>
      </c>
      <c r="B3487" s="57" t="s">
        <v>579</v>
      </c>
    </row>
    <row r="3488" spans="1:2">
      <c r="A3488" s="57" t="s">
        <v>907</v>
      </c>
      <c r="B3488" s="57" t="s">
        <v>601</v>
      </c>
    </row>
    <row r="3489" spans="1:2">
      <c r="A3489" s="57" t="s">
        <v>908</v>
      </c>
      <c r="B3489" s="57" t="s">
        <v>601</v>
      </c>
    </row>
    <row r="3490" spans="1:2">
      <c r="A3490" s="57" t="s">
        <v>909</v>
      </c>
      <c r="B3490" s="57" t="s">
        <v>601</v>
      </c>
    </row>
    <row r="3491" spans="1:2">
      <c r="A3491" s="57" t="s">
        <v>910</v>
      </c>
      <c r="B3491" s="57" t="s">
        <v>601</v>
      </c>
    </row>
    <row r="3492" spans="1:2">
      <c r="A3492" s="58">
        <v>303221</v>
      </c>
      <c r="B3492" s="57" t="s">
        <v>613</v>
      </c>
    </row>
    <row r="3493" spans="1:2">
      <c r="A3493" s="58">
        <v>320158</v>
      </c>
      <c r="B3493" s="57" t="s">
        <v>579</v>
      </c>
    </row>
    <row r="3494" spans="1:2">
      <c r="A3494" s="57" t="s">
        <v>911</v>
      </c>
      <c r="B3494" s="57" t="s">
        <v>601</v>
      </c>
    </row>
    <row r="3495" spans="1:2">
      <c r="A3495" s="57" t="s">
        <v>912</v>
      </c>
      <c r="B3495" s="57" t="s">
        <v>581</v>
      </c>
    </row>
    <row r="3496" spans="1:2">
      <c r="A3496" s="57" t="s">
        <v>913</v>
      </c>
      <c r="B3496" s="57" t="s">
        <v>579</v>
      </c>
    </row>
    <row r="3497" spans="1:2">
      <c r="A3497" s="57" t="s">
        <v>914</v>
      </c>
      <c r="B3497" s="57" t="s">
        <v>581</v>
      </c>
    </row>
    <row r="3498" spans="1:2">
      <c r="A3498" s="57" t="s">
        <v>915</v>
      </c>
      <c r="B3498" s="57" t="s">
        <v>581</v>
      </c>
    </row>
    <row r="3499" spans="1:2">
      <c r="A3499" s="57" t="s">
        <v>916</v>
      </c>
      <c r="B3499" s="57" t="s">
        <v>579</v>
      </c>
    </row>
    <row r="3500" spans="1:2">
      <c r="A3500" s="57" t="s">
        <v>917</v>
      </c>
      <c r="B3500" s="57" t="s">
        <v>601</v>
      </c>
    </row>
    <row r="3501" spans="1:2">
      <c r="A3501" s="57" t="s">
        <v>918</v>
      </c>
      <c r="B3501" s="57" t="s">
        <v>601</v>
      </c>
    </row>
    <row r="3502" spans="1:2">
      <c r="A3502" s="57" t="s">
        <v>919</v>
      </c>
      <c r="B3502" s="57" t="s">
        <v>579</v>
      </c>
    </row>
    <row r="3503" spans="1:2">
      <c r="A3503" s="57" t="s">
        <v>920</v>
      </c>
      <c r="B3503" s="57" t="s">
        <v>601</v>
      </c>
    </row>
    <row r="3504" spans="1:2">
      <c r="A3504" s="57" t="s">
        <v>921</v>
      </c>
      <c r="B3504" s="57" t="s">
        <v>579</v>
      </c>
    </row>
    <row r="3505" spans="1:2">
      <c r="A3505" s="57" t="s">
        <v>922</v>
      </c>
      <c r="B3505" s="57" t="s">
        <v>579</v>
      </c>
    </row>
    <row r="3506" spans="1:2">
      <c r="A3506" s="57" t="s">
        <v>923</v>
      </c>
      <c r="B3506" s="57" t="s">
        <v>579</v>
      </c>
    </row>
    <row r="3507" spans="1:2">
      <c r="A3507" s="57" t="s">
        <v>924</v>
      </c>
      <c r="B3507" s="57" t="s">
        <v>601</v>
      </c>
    </row>
    <row r="3508" spans="1:2">
      <c r="A3508" s="57" t="s">
        <v>925</v>
      </c>
      <c r="B3508" s="57" t="s">
        <v>601</v>
      </c>
    </row>
    <row r="3509" spans="1:2">
      <c r="A3509" s="57" t="s">
        <v>926</v>
      </c>
      <c r="B3509" s="57" t="s">
        <v>601</v>
      </c>
    </row>
    <row r="3510" spans="1:2">
      <c r="A3510" s="57" t="s">
        <v>927</v>
      </c>
      <c r="B3510" s="57" t="s">
        <v>581</v>
      </c>
    </row>
    <row r="3511" spans="1:2">
      <c r="A3511" s="57" t="s">
        <v>928</v>
      </c>
      <c r="B3511" s="57" t="s">
        <v>579</v>
      </c>
    </row>
    <row r="3512" spans="1:2">
      <c r="A3512" s="57" t="s">
        <v>929</v>
      </c>
      <c r="B3512" s="57" t="s">
        <v>579</v>
      </c>
    </row>
    <row r="3513" spans="1:2">
      <c r="A3513" s="57" t="s">
        <v>930</v>
      </c>
      <c r="B3513" s="57" t="s">
        <v>579</v>
      </c>
    </row>
    <row r="3514" spans="1:2">
      <c r="A3514" s="57" t="s">
        <v>931</v>
      </c>
      <c r="B3514" s="57" t="s">
        <v>601</v>
      </c>
    </row>
    <row r="3515" spans="1:2">
      <c r="A3515" s="57" t="s">
        <v>932</v>
      </c>
      <c r="B3515" s="57" t="s">
        <v>579</v>
      </c>
    </row>
    <row r="3516" spans="1:2">
      <c r="A3516" s="58">
        <v>268988</v>
      </c>
      <c r="B3516" s="57" t="s">
        <v>604</v>
      </c>
    </row>
    <row r="3517" spans="1:2">
      <c r="A3517" s="57" t="s">
        <v>933</v>
      </c>
      <c r="B3517" s="57" t="s">
        <v>601</v>
      </c>
    </row>
    <row r="3518" spans="1:2">
      <c r="A3518" s="57" t="s">
        <v>934</v>
      </c>
      <c r="B3518" s="57" t="s">
        <v>601</v>
      </c>
    </row>
    <row r="3519" spans="1:2">
      <c r="A3519" s="58">
        <v>319245</v>
      </c>
      <c r="B3519" s="57" t="s">
        <v>601</v>
      </c>
    </row>
    <row r="3520" spans="1:2">
      <c r="A3520" s="58">
        <v>321355</v>
      </c>
      <c r="B3520" s="57" t="s">
        <v>604</v>
      </c>
    </row>
    <row r="3521" spans="1:2">
      <c r="A3521" s="58">
        <v>321606</v>
      </c>
      <c r="B3521" s="57" t="s">
        <v>601</v>
      </c>
    </row>
    <row r="3522" spans="1:2">
      <c r="A3522" s="58">
        <v>321628</v>
      </c>
      <c r="B3522" s="57" t="s">
        <v>601</v>
      </c>
    </row>
    <row r="3523" spans="1:2">
      <c r="A3523" s="58">
        <v>318155</v>
      </c>
      <c r="B3523" s="57" t="s">
        <v>601</v>
      </c>
    </row>
    <row r="3524" spans="1:2">
      <c r="A3524" s="58">
        <v>321616</v>
      </c>
      <c r="B3524" s="57" t="s">
        <v>601</v>
      </c>
    </row>
    <row r="3525" spans="1:2">
      <c r="A3525" s="58">
        <v>319780</v>
      </c>
      <c r="B3525" s="57" t="s">
        <v>601</v>
      </c>
    </row>
    <row r="3526" spans="1:2">
      <c r="A3526" s="58">
        <v>317910</v>
      </c>
      <c r="B3526" s="57" t="s">
        <v>601</v>
      </c>
    </row>
    <row r="3527" spans="1:2">
      <c r="A3527" s="58">
        <v>317070</v>
      </c>
      <c r="B3527" s="57" t="s">
        <v>601</v>
      </c>
    </row>
    <row r="3528" spans="1:2">
      <c r="A3528" s="58">
        <v>320920</v>
      </c>
      <c r="B3528" s="57" t="s">
        <v>601</v>
      </c>
    </row>
    <row r="3529" spans="1:2">
      <c r="A3529" s="58">
        <v>321550</v>
      </c>
      <c r="B3529" s="57" t="s">
        <v>601</v>
      </c>
    </row>
    <row r="3530" spans="1:2">
      <c r="A3530" s="58">
        <v>316959</v>
      </c>
      <c r="B3530" s="57" t="s">
        <v>601</v>
      </c>
    </row>
    <row r="3531" spans="1:2">
      <c r="A3531" s="58">
        <v>321709</v>
      </c>
      <c r="B3531" s="57" t="s">
        <v>601</v>
      </c>
    </row>
    <row r="3532" spans="1:2">
      <c r="A3532" s="58">
        <v>321717</v>
      </c>
      <c r="B3532" s="57" t="s">
        <v>601</v>
      </c>
    </row>
    <row r="3533" spans="1:2">
      <c r="A3533" s="58">
        <v>316889</v>
      </c>
      <c r="B3533" s="57" t="s">
        <v>613</v>
      </c>
    </row>
    <row r="3534" spans="1:2">
      <c r="A3534" s="58">
        <v>316948</v>
      </c>
      <c r="B3534" s="57" t="s">
        <v>601</v>
      </c>
    </row>
    <row r="3535" spans="1:2">
      <c r="A3535" s="58">
        <v>316887</v>
      </c>
      <c r="B3535" s="57" t="s">
        <v>601</v>
      </c>
    </row>
    <row r="3536" spans="1:2">
      <c r="A3536" s="58">
        <v>316841</v>
      </c>
      <c r="B3536" s="57" t="s">
        <v>601</v>
      </c>
    </row>
    <row r="3537" spans="1:2">
      <c r="A3537" s="58">
        <v>319111</v>
      </c>
      <c r="B3537" s="57" t="s">
        <v>601</v>
      </c>
    </row>
    <row r="3538" spans="1:2">
      <c r="A3538" s="58">
        <v>321282</v>
      </c>
      <c r="B3538" s="57" t="s">
        <v>601</v>
      </c>
    </row>
    <row r="3539" spans="1:2">
      <c r="A3539" s="58">
        <v>317089</v>
      </c>
      <c r="B3539" s="57" t="s">
        <v>579</v>
      </c>
    </row>
    <row r="3540" spans="1:2">
      <c r="A3540" s="58">
        <v>321739</v>
      </c>
      <c r="B3540" s="57" t="s">
        <v>601</v>
      </c>
    </row>
    <row r="3541" spans="1:2">
      <c r="A3541" s="58">
        <v>321781</v>
      </c>
      <c r="B3541" s="57" t="s">
        <v>601</v>
      </c>
    </row>
    <row r="3542" spans="1:2">
      <c r="A3542" s="58">
        <v>319086</v>
      </c>
      <c r="B3542" s="57" t="s">
        <v>601</v>
      </c>
    </row>
    <row r="3543" spans="1:2">
      <c r="A3543" s="58">
        <v>317270</v>
      </c>
      <c r="B3543" s="57" t="s">
        <v>601</v>
      </c>
    </row>
    <row r="3544" spans="1:2">
      <c r="A3544" s="58">
        <v>317928</v>
      </c>
      <c r="B3544" s="57" t="s">
        <v>601</v>
      </c>
    </row>
    <row r="3545" spans="1:2">
      <c r="A3545" s="58">
        <v>319280</v>
      </c>
      <c r="B3545" s="57" t="s">
        <v>601</v>
      </c>
    </row>
    <row r="3546" spans="1:2">
      <c r="A3546" s="58">
        <v>318545</v>
      </c>
      <c r="B3546" s="57" t="s">
        <v>601</v>
      </c>
    </row>
    <row r="3547" spans="1:2">
      <c r="A3547" s="58">
        <v>320283</v>
      </c>
      <c r="B3547" s="57" t="s">
        <v>601</v>
      </c>
    </row>
    <row r="3548" spans="1:2">
      <c r="A3548" s="58">
        <v>321441</v>
      </c>
      <c r="B3548" s="57" t="s">
        <v>581</v>
      </c>
    </row>
    <row r="3549" spans="1:2">
      <c r="A3549" s="58">
        <v>318112</v>
      </c>
      <c r="B3549" s="57" t="s">
        <v>601</v>
      </c>
    </row>
    <row r="3550" spans="1:2">
      <c r="A3550" s="58">
        <v>318418</v>
      </c>
      <c r="B3550" s="57" t="s">
        <v>601</v>
      </c>
    </row>
    <row r="3551" spans="1:2">
      <c r="A3551" s="58">
        <v>319593</v>
      </c>
      <c r="B3551" s="57" t="s">
        <v>581</v>
      </c>
    </row>
    <row r="3552" spans="1:2">
      <c r="A3552" s="58">
        <v>319760</v>
      </c>
      <c r="B3552" s="57" t="s">
        <v>601</v>
      </c>
    </row>
    <row r="3553" spans="1:2">
      <c r="A3553" s="58">
        <v>318080</v>
      </c>
      <c r="B3553" s="57" t="s">
        <v>581</v>
      </c>
    </row>
    <row r="3554" spans="1:2">
      <c r="A3554" s="58">
        <v>317272</v>
      </c>
      <c r="B3554" s="57" t="s">
        <v>601</v>
      </c>
    </row>
    <row r="3555" spans="1:2">
      <c r="A3555" s="58">
        <v>315873</v>
      </c>
      <c r="B3555" s="57" t="s">
        <v>601</v>
      </c>
    </row>
    <row r="3556" spans="1:2">
      <c r="A3556" s="58">
        <v>317024</v>
      </c>
      <c r="B3556" s="57" t="s">
        <v>581</v>
      </c>
    </row>
    <row r="3557" spans="1:2">
      <c r="A3557" s="58">
        <v>317314</v>
      </c>
      <c r="B3557" s="57" t="s">
        <v>601</v>
      </c>
    </row>
    <row r="3558" spans="1:2">
      <c r="A3558" s="58">
        <v>318146</v>
      </c>
      <c r="B3558" s="57" t="s">
        <v>581</v>
      </c>
    </row>
    <row r="3559" spans="1:2">
      <c r="A3559" s="58">
        <v>320407</v>
      </c>
      <c r="B3559" s="57" t="s">
        <v>581</v>
      </c>
    </row>
    <row r="3560" spans="1:2">
      <c r="A3560" s="58">
        <v>321668</v>
      </c>
      <c r="B3560" s="57" t="s">
        <v>579</v>
      </c>
    </row>
    <row r="3561" spans="1:2">
      <c r="A3561" s="58">
        <v>317336</v>
      </c>
      <c r="B3561" s="57" t="s">
        <v>601</v>
      </c>
    </row>
    <row r="3562" spans="1:2">
      <c r="A3562" s="58">
        <v>317728</v>
      </c>
      <c r="B3562" s="57" t="s">
        <v>581</v>
      </c>
    </row>
    <row r="3563" spans="1:2">
      <c r="A3563" s="58">
        <v>318550</v>
      </c>
      <c r="B3563" s="57" t="s">
        <v>601</v>
      </c>
    </row>
    <row r="3564" spans="1:2">
      <c r="A3564" s="58">
        <v>317507</v>
      </c>
      <c r="B3564" s="57" t="s">
        <v>579</v>
      </c>
    </row>
    <row r="3565" spans="1:2">
      <c r="A3565" s="58">
        <v>321705</v>
      </c>
      <c r="B3565" s="57" t="s">
        <v>601</v>
      </c>
    </row>
    <row r="3566" spans="1:2">
      <c r="A3566" s="58">
        <v>320790</v>
      </c>
      <c r="B3566" s="57" t="s">
        <v>601</v>
      </c>
    </row>
    <row r="3567" spans="1:2">
      <c r="A3567" s="58">
        <v>318075</v>
      </c>
      <c r="B3567" s="57" t="s">
        <v>601</v>
      </c>
    </row>
    <row r="3568" spans="1:2">
      <c r="A3568" s="58">
        <v>317068</v>
      </c>
      <c r="B3568" s="57" t="s">
        <v>601</v>
      </c>
    </row>
    <row r="3569" spans="1:2">
      <c r="A3569" s="58">
        <v>320835</v>
      </c>
      <c r="B3569" s="57" t="s">
        <v>601</v>
      </c>
    </row>
    <row r="3570" spans="1:2">
      <c r="A3570" s="58">
        <v>317614</v>
      </c>
      <c r="B3570" s="57" t="s">
        <v>601</v>
      </c>
    </row>
    <row r="3571" spans="1:2">
      <c r="A3571" s="58">
        <v>321735</v>
      </c>
      <c r="B3571" s="57" t="s">
        <v>601</v>
      </c>
    </row>
    <row r="3572" spans="1:2">
      <c r="A3572" s="58">
        <v>316891</v>
      </c>
      <c r="B3572" s="57" t="s">
        <v>581</v>
      </c>
    </row>
    <row r="3573" spans="1:2">
      <c r="A3573" s="58">
        <v>316977</v>
      </c>
      <c r="B3573" s="57" t="s">
        <v>581</v>
      </c>
    </row>
    <row r="3574" spans="1:2">
      <c r="A3574" s="58">
        <v>319334</v>
      </c>
      <c r="B3574" s="57" t="s">
        <v>602</v>
      </c>
    </row>
    <row r="3575" spans="1:2">
      <c r="A3575" s="58">
        <v>320098</v>
      </c>
      <c r="B3575" s="57" t="s">
        <v>601</v>
      </c>
    </row>
    <row r="3576" spans="1:2">
      <c r="A3576" s="58">
        <v>320801</v>
      </c>
      <c r="B3576" s="57" t="s">
        <v>601</v>
      </c>
    </row>
    <row r="3577" spans="1:2">
      <c r="A3577" s="58">
        <v>321707</v>
      </c>
      <c r="B3577" s="57" t="s">
        <v>601</v>
      </c>
    </row>
    <row r="3578" spans="1:2">
      <c r="A3578" s="58">
        <v>321752</v>
      </c>
      <c r="B3578" s="57" t="s">
        <v>601</v>
      </c>
    </row>
    <row r="3579" spans="1:2">
      <c r="A3579" s="58">
        <v>321749</v>
      </c>
      <c r="B3579" s="57" t="s">
        <v>601</v>
      </c>
    </row>
    <row r="3580" spans="1:2">
      <c r="A3580" s="58">
        <v>318574</v>
      </c>
      <c r="B3580" s="57" t="s">
        <v>613</v>
      </c>
    </row>
    <row r="3581" spans="1:2">
      <c r="A3581" s="58">
        <v>311062</v>
      </c>
      <c r="B3581" s="57" t="s">
        <v>581</v>
      </c>
    </row>
    <row r="3582" spans="1:2">
      <c r="A3582" s="58">
        <v>311053</v>
      </c>
      <c r="B3582" s="57" t="s">
        <v>581</v>
      </c>
    </row>
    <row r="3583" spans="1:2">
      <c r="A3583" s="58">
        <v>319680</v>
      </c>
      <c r="B3583" s="57" t="s">
        <v>601</v>
      </c>
    </row>
    <row r="3584" spans="1:2">
      <c r="A3584" s="58">
        <v>316853</v>
      </c>
      <c r="B3584" s="57" t="s">
        <v>581</v>
      </c>
    </row>
    <row r="3585" spans="1:2">
      <c r="A3585" s="58">
        <v>321722</v>
      </c>
      <c r="B3585" s="57" t="s">
        <v>601</v>
      </c>
    </row>
    <row r="3586" spans="1:2">
      <c r="A3586" s="58">
        <v>317685</v>
      </c>
      <c r="B3586" s="57" t="s">
        <v>601</v>
      </c>
    </row>
    <row r="3587" spans="1:2">
      <c r="A3587" s="58">
        <v>320755</v>
      </c>
      <c r="B3587" s="57" t="s">
        <v>601</v>
      </c>
    </row>
    <row r="3588" spans="1:2">
      <c r="A3588" s="58">
        <v>321723</v>
      </c>
      <c r="B3588" s="57" t="s">
        <v>601</v>
      </c>
    </row>
    <row r="3589" spans="1:2">
      <c r="A3589" s="58">
        <v>319026</v>
      </c>
      <c r="B3589" s="57" t="s">
        <v>581</v>
      </c>
    </row>
    <row r="3590" spans="1:2">
      <c r="A3590" s="58">
        <v>317294</v>
      </c>
      <c r="B3590" s="57" t="s">
        <v>601</v>
      </c>
    </row>
    <row r="3591" spans="1:2">
      <c r="A3591" s="58">
        <v>319221</v>
      </c>
      <c r="B3591" s="57" t="s">
        <v>601</v>
      </c>
    </row>
    <row r="3592" spans="1:2">
      <c r="A3592" s="58">
        <v>317111</v>
      </c>
      <c r="B3592" s="57" t="s">
        <v>579</v>
      </c>
    </row>
    <row r="3593" spans="1:2">
      <c r="A3593" s="58">
        <v>319863</v>
      </c>
      <c r="B3593" s="57" t="s">
        <v>601</v>
      </c>
    </row>
    <row r="3594" spans="1:2">
      <c r="A3594" s="58">
        <v>320732</v>
      </c>
      <c r="B3594" s="57" t="s">
        <v>601</v>
      </c>
    </row>
    <row r="3595" spans="1:2">
      <c r="A3595" s="58">
        <v>320792</v>
      </c>
      <c r="B3595" s="57" t="s">
        <v>601</v>
      </c>
    </row>
    <row r="3596" spans="1:2">
      <c r="A3596" s="58">
        <v>317751</v>
      </c>
      <c r="B3596" s="57" t="s">
        <v>601</v>
      </c>
    </row>
    <row r="3597" spans="1:2">
      <c r="A3597" s="58">
        <v>321274</v>
      </c>
      <c r="B3597" s="57" t="s">
        <v>601</v>
      </c>
    </row>
    <row r="3598" spans="1:2">
      <c r="A3598" s="58">
        <v>318311</v>
      </c>
      <c r="B3598" s="57" t="s">
        <v>601</v>
      </c>
    </row>
    <row r="3599" spans="1:2">
      <c r="A3599" s="58">
        <v>320921</v>
      </c>
      <c r="B3599" s="57" t="s">
        <v>601</v>
      </c>
    </row>
    <row r="3600" spans="1:2">
      <c r="A3600" s="58">
        <v>319108</v>
      </c>
      <c r="B3600" s="57" t="s">
        <v>581</v>
      </c>
    </row>
    <row r="3601" spans="1:2">
      <c r="A3601" s="58">
        <v>314549</v>
      </c>
      <c r="B3601" s="57" t="s">
        <v>601</v>
      </c>
    </row>
    <row r="3602" spans="1:2">
      <c r="A3602" s="58">
        <v>318690</v>
      </c>
      <c r="B3602" s="57" t="s">
        <v>601</v>
      </c>
    </row>
    <row r="3603" spans="1:2">
      <c r="A3603" s="58">
        <v>321052</v>
      </c>
      <c r="B3603" s="57" t="s">
        <v>601</v>
      </c>
    </row>
    <row r="3604" spans="1:2">
      <c r="A3604" s="58">
        <v>317383</v>
      </c>
      <c r="B3604" s="57" t="s">
        <v>601</v>
      </c>
    </row>
    <row r="3605" spans="1:2">
      <c r="A3605" s="58">
        <v>318301</v>
      </c>
      <c r="B3605" s="57" t="s">
        <v>601</v>
      </c>
    </row>
    <row r="3606" spans="1:2">
      <c r="A3606" s="58">
        <v>320383</v>
      </c>
      <c r="B3606" s="57" t="s">
        <v>601</v>
      </c>
    </row>
    <row r="3607" spans="1:2">
      <c r="A3607" s="58">
        <v>319899</v>
      </c>
      <c r="B3607" s="57" t="s">
        <v>601</v>
      </c>
    </row>
    <row r="3608" spans="1:2">
      <c r="A3608" s="58">
        <v>318732</v>
      </c>
      <c r="B3608" s="57" t="s">
        <v>581</v>
      </c>
    </row>
    <row r="3609" spans="1:2">
      <c r="A3609" s="58">
        <v>318726</v>
      </c>
      <c r="B3609" s="57" t="s">
        <v>613</v>
      </c>
    </row>
    <row r="3610" spans="1:2">
      <c r="A3610" s="58">
        <v>321872</v>
      </c>
      <c r="B3610" s="57" t="s">
        <v>601</v>
      </c>
    </row>
    <row r="3611" spans="1:2">
      <c r="A3611" s="58">
        <v>321551</v>
      </c>
      <c r="B3611" s="57" t="s">
        <v>601</v>
      </c>
    </row>
    <row r="3612" spans="1:2">
      <c r="A3612" s="58">
        <v>317368</v>
      </c>
      <c r="B3612" s="57" t="s">
        <v>581</v>
      </c>
    </row>
    <row r="3613" spans="1:2">
      <c r="A3613" s="58">
        <v>321370</v>
      </c>
      <c r="B3613" s="57" t="s">
        <v>601</v>
      </c>
    </row>
    <row r="3614" spans="1:2">
      <c r="A3614" s="58">
        <v>317808</v>
      </c>
      <c r="B3614" s="57" t="s">
        <v>601</v>
      </c>
    </row>
    <row r="3615" spans="1:2">
      <c r="A3615" s="58">
        <v>318187</v>
      </c>
      <c r="B3615" s="57" t="s">
        <v>601</v>
      </c>
    </row>
    <row r="3616" spans="1:2">
      <c r="A3616" s="58">
        <v>318520</v>
      </c>
      <c r="B3616" s="57" t="s">
        <v>613</v>
      </c>
    </row>
    <row r="3617" spans="1:2">
      <c r="A3617" s="58">
        <v>317248</v>
      </c>
      <c r="B3617" s="57" t="s">
        <v>601</v>
      </c>
    </row>
    <row r="3618" spans="1:2">
      <c r="A3618" s="58">
        <v>317214</v>
      </c>
      <c r="B3618" s="57" t="s">
        <v>613</v>
      </c>
    </row>
    <row r="3619" spans="1:2">
      <c r="A3619" s="58">
        <v>321688</v>
      </c>
      <c r="B3619" s="57" t="s">
        <v>581</v>
      </c>
    </row>
    <row r="3620" spans="1:2">
      <c r="A3620" s="58">
        <v>319155</v>
      </c>
      <c r="B3620" s="57" t="s">
        <v>601</v>
      </c>
    </row>
    <row r="3621" spans="1:2">
      <c r="A3621" s="58">
        <v>318273</v>
      </c>
      <c r="B3621" s="57" t="s">
        <v>581</v>
      </c>
    </row>
    <row r="3622" spans="1:2">
      <c r="A3622" s="58">
        <v>320380</v>
      </c>
      <c r="B3622" s="57" t="s">
        <v>601</v>
      </c>
    </row>
    <row r="3623" spans="1:2">
      <c r="A3623" s="58">
        <v>318305</v>
      </c>
      <c r="B3623" s="57" t="s">
        <v>601</v>
      </c>
    </row>
    <row r="3624" spans="1:2">
      <c r="A3624" s="58">
        <v>321538</v>
      </c>
      <c r="B3624" s="57" t="s">
        <v>601</v>
      </c>
    </row>
    <row r="3625" spans="1:2">
      <c r="A3625" s="58">
        <v>319154</v>
      </c>
      <c r="B3625" s="57" t="s">
        <v>581</v>
      </c>
    </row>
    <row r="3626" spans="1:2">
      <c r="A3626" s="58">
        <v>316846</v>
      </c>
      <c r="B3626" s="57" t="s">
        <v>613</v>
      </c>
    </row>
    <row r="3627" spans="1:2">
      <c r="A3627" s="58">
        <v>317059</v>
      </c>
      <c r="B3627" s="57" t="s">
        <v>579</v>
      </c>
    </row>
    <row r="3628" spans="1:2">
      <c r="A3628" s="58">
        <v>319786</v>
      </c>
      <c r="B3628" s="57" t="s">
        <v>601</v>
      </c>
    </row>
    <row r="3629" spans="1:2">
      <c r="A3629" s="58">
        <v>320507</v>
      </c>
      <c r="B3629" s="57" t="s">
        <v>601</v>
      </c>
    </row>
    <row r="3630" spans="1:2">
      <c r="A3630" s="58">
        <v>321593</v>
      </c>
      <c r="B3630" s="57" t="s">
        <v>601</v>
      </c>
    </row>
    <row r="3631" spans="1:2">
      <c r="A3631" s="58">
        <v>321506</v>
      </c>
      <c r="B3631" s="57" t="s">
        <v>601</v>
      </c>
    </row>
    <row r="3632" spans="1:2">
      <c r="A3632" s="58">
        <v>319230</v>
      </c>
      <c r="B3632" s="57" t="s">
        <v>601</v>
      </c>
    </row>
    <row r="3633" spans="1:2">
      <c r="A3633" s="58">
        <v>318458</v>
      </c>
      <c r="B3633" s="57" t="s">
        <v>601</v>
      </c>
    </row>
    <row r="3634" spans="1:2">
      <c r="A3634" s="58">
        <v>319333</v>
      </c>
      <c r="B3634" s="57" t="s">
        <v>601</v>
      </c>
    </row>
    <row r="3635" spans="1:2">
      <c r="A3635" s="58">
        <v>320728</v>
      </c>
      <c r="B3635" s="57" t="s">
        <v>601</v>
      </c>
    </row>
    <row r="3636" spans="1:2">
      <c r="A3636" s="58">
        <v>320577</v>
      </c>
      <c r="B3636" s="57" t="s">
        <v>601</v>
      </c>
    </row>
    <row r="3637" spans="1:2">
      <c r="A3637" s="58">
        <v>321577</v>
      </c>
      <c r="B3637" s="57" t="s">
        <v>601</v>
      </c>
    </row>
    <row r="3638" spans="1:2">
      <c r="A3638" s="58">
        <v>319850</v>
      </c>
      <c r="B3638" s="57" t="s">
        <v>604</v>
      </c>
    </row>
    <row r="3639" spans="1:2">
      <c r="A3639" s="58">
        <v>319085</v>
      </c>
      <c r="B3639" s="57" t="s">
        <v>601</v>
      </c>
    </row>
    <row r="3640" spans="1:2">
      <c r="A3640" s="58">
        <v>318730</v>
      </c>
      <c r="B3640" s="57" t="s">
        <v>601</v>
      </c>
    </row>
    <row r="3641" spans="1:2">
      <c r="A3641" s="58">
        <v>318566</v>
      </c>
      <c r="B3641" s="57" t="s">
        <v>581</v>
      </c>
    </row>
    <row r="3642" spans="1:2">
      <c r="A3642" s="58">
        <v>321283</v>
      </c>
      <c r="B3642" s="57" t="s">
        <v>601</v>
      </c>
    </row>
    <row r="3643" spans="1:2">
      <c r="A3643" s="58">
        <v>320546</v>
      </c>
      <c r="B3643" s="57" t="s">
        <v>601</v>
      </c>
    </row>
    <row r="3644" spans="1:2">
      <c r="A3644" s="58">
        <v>320384</v>
      </c>
      <c r="B3644" s="57" t="s">
        <v>601</v>
      </c>
    </row>
    <row r="3645" spans="1:2">
      <c r="A3645" s="58">
        <v>321719</v>
      </c>
      <c r="B3645" s="57" t="s">
        <v>601</v>
      </c>
    </row>
    <row r="3646" spans="1:2">
      <c r="A3646" s="58">
        <v>318308</v>
      </c>
      <c r="B3646" s="57" t="s">
        <v>601</v>
      </c>
    </row>
    <row r="3647" spans="1:2">
      <c r="A3647" s="58">
        <v>321968</v>
      </c>
      <c r="B3647" s="57" t="s">
        <v>601</v>
      </c>
    </row>
    <row r="3648" spans="1:2">
      <c r="A3648" s="58">
        <v>317208</v>
      </c>
      <c r="B3648" s="57" t="s">
        <v>601</v>
      </c>
    </row>
    <row r="3649" spans="1:2">
      <c r="A3649" s="58">
        <v>320773</v>
      </c>
      <c r="B3649" s="57" t="s">
        <v>601</v>
      </c>
    </row>
    <row r="3650" spans="1:2">
      <c r="A3650" s="58">
        <v>318251</v>
      </c>
      <c r="B3650" s="57" t="s">
        <v>601</v>
      </c>
    </row>
    <row r="3651" spans="1:2">
      <c r="A3651" s="58">
        <v>320481</v>
      </c>
      <c r="B3651" s="57" t="s">
        <v>601</v>
      </c>
    </row>
    <row r="3652" spans="1:2">
      <c r="A3652" s="58">
        <v>320422</v>
      </c>
      <c r="B3652" s="57" t="s">
        <v>601</v>
      </c>
    </row>
    <row r="3653" spans="1:2">
      <c r="A3653" s="58">
        <v>321359</v>
      </c>
      <c r="B3653" s="57" t="s">
        <v>581</v>
      </c>
    </row>
    <row r="3654" spans="1:2">
      <c r="A3654" s="58">
        <v>316850</v>
      </c>
      <c r="B3654" s="57" t="s">
        <v>601</v>
      </c>
    </row>
    <row r="3655" spans="1:2">
      <c r="A3655" s="58">
        <v>321724</v>
      </c>
      <c r="B3655" s="57" t="s">
        <v>601</v>
      </c>
    </row>
    <row r="3656" spans="1:2">
      <c r="A3656" s="58">
        <v>320381</v>
      </c>
      <c r="B3656" s="57" t="s">
        <v>601</v>
      </c>
    </row>
    <row r="3657" spans="1:2">
      <c r="A3657" s="58">
        <v>317123</v>
      </c>
      <c r="B3657" s="57" t="s">
        <v>613</v>
      </c>
    </row>
    <row r="3658" spans="1:2">
      <c r="A3658" s="58">
        <v>316976</v>
      </c>
      <c r="B3658" s="57" t="s">
        <v>601</v>
      </c>
    </row>
    <row r="3659" spans="1:2">
      <c r="A3659" s="58">
        <v>319198</v>
      </c>
      <c r="B3659" s="57" t="s">
        <v>604</v>
      </c>
    </row>
    <row r="3660" spans="1:2">
      <c r="A3660" s="58">
        <v>320442</v>
      </c>
      <c r="B3660" s="57" t="s">
        <v>601</v>
      </c>
    </row>
    <row r="3661" spans="1:2">
      <c r="A3661" s="58">
        <v>320393</v>
      </c>
      <c r="B3661" s="57" t="s">
        <v>601</v>
      </c>
    </row>
    <row r="3662" spans="1:2">
      <c r="A3662" s="58">
        <v>320701</v>
      </c>
      <c r="B3662" s="57" t="s">
        <v>601</v>
      </c>
    </row>
    <row r="3663" spans="1:2">
      <c r="A3663" s="58">
        <v>321483</v>
      </c>
      <c r="B3663" s="57" t="s">
        <v>601</v>
      </c>
    </row>
    <row r="3664" spans="1:2">
      <c r="A3664" s="58">
        <v>320756</v>
      </c>
      <c r="B3664" s="57" t="s">
        <v>601</v>
      </c>
    </row>
    <row r="3665" spans="1:2">
      <c r="A3665" s="58">
        <v>319021</v>
      </c>
      <c r="B3665" s="57" t="s">
        <v>581</v>
      </c>
    </row>
    <row r="3666" spans="1:2">
      <c r="A3666" s="58">
        <v>319839</v>
      </c>
      <c r="B3666" s="57" t="s">
        <v>601</v>
      </c>
    </row>
    <row r="3667" spans="1:2">
      <c r="A3667" s="58">
        <v>321582</v>
      </c>
      <c r="B3667" s="57" t="s">
        <v>601</v>
      </c>
    </row>
    <row r="3668" spans="1:2">
      <c r="A3668" s="58">
        <v>320905</v>
      </c>
      <c r="B3668" s="57" t="s">
        <v>601</v>
      </c>
    </row>
    <row r="3669" spans="1:2">
      <c r="A3669" s="58">
        <v>321367</v>
      </c>
      <c r="B3669" s="57" t="s">
        <v>601</v>
      </c>
    </row>
    <row r="3670" spans="1:2">
      <c r="A3670" s="58">
        <v>320514</v>
      </c>
      <c r="B3670" s="57" t="s">
        <v>601</v>
      </c>
    </row>
    <row r="3671" spans="1:2">
      <c r="A3671" s="58">
        <v>320314</v>
      </c>
      <c r="B3671" s="57" t="s">
        <v>601</v>
      </c>
    </row>
    <row r="3672" spans="1:2">
      <c r="A3672" s="58">
        <v>320789</v>
      </c>
      <c r="B3672" s="57" t="s">
        <v>601</v>
      </c>
    </row>
    <row r="3673" spans="1:2">
      <c r="A3673" s="58">
        <v>320191</v>
      </c>
      <c r="B3673" s="57" t="s">
        <v>601</v>
      </c>
    </row>
    <row r="3674" spans="1:2">
      <c r="A3674" s="58">
        <v>318952</v>
      </c>
      <c r="B3674" s="57" t="s">
        <v>581</v>
      </c>
    </row>
    <row r="3675" spans="1:2">
      <c r="A3675" s="58">
        <v>321284</v>
      </c>
      <c r="B3675" s="57" t="s">
        <v>601</v>
      </c>
    </row>
    <row r="3676" spans="1:2">
      <c r="A3676" s="58">
        <v>321635</v>
      </c>
      <c r="B3676" s="57" t="s">
        <v>601</v>
      </c>
    </row>
    <row r="3677" spans="1:2">
      <c r="A3677" s="58">
        <v>319149</v>
      </c>
      <c r="B3677" s="57" t="s">
        <v>581</v>
      </c>
    </row>
    <row r="3678" spans="1:2">
      <c r="A3678" s="58">
        <v>321562</v>
      </c>
      <c r="B3678" s="57" t="s">
        <v>601</v>
      </c>
    </row>
    <row r="3679" spans="1:2">
      <c r="A3679" s="58">
        <v>320821</v>
      </c>
      <c r="B3679" s="57" t="s">
        <v>601</v>
      </c>
    </row>
    <row r="3680" spans="1:2">
      <c r="A3680" s="58">
        <v>317671</v>
      </c>
      <c r="B3680" s="57" t="s">
        <v>601</v>
      </c>
    </row>
    <row r="3681" spans="1:2">
      <c r="A3681" s="58">
        <v>312222</v>
      </c>
      <c r="B3681" s="57" t="s">
        <v>601</v>
      </c>
    </row>
    <row r="3682" spans="1:2">
      <c r="A3682" s="58">
        <v>291576</v>
      </c>
      <c r="B3682" s="57" t="s">
        <v>601</v>
      </c>
    </row>
    <row r="3683" spans="1:2">
      <c r="A3683" s="58">
        <v>317712</v>
      </c>
      <c r="B3683" s="57" t="s">
        <v>601</v>
      </c>
    </row>
    <row r="3684" spans="1:2">
      <c r="A3684" s="58">
        <v>316987</v>
      </c>
      <c r="B3684" s="57" t="s">
        <v>601</v>
      </c>
    </row>
    <row r="3685" spans="1:2">
      <c r="A3685" s="58">
        <v>317253</v>
      </c>
      <c r="B3685" s="57" t="s">
        <v>601</v>
      </c>
    </row>
    <row r="3686" spans="1:2">
      <c r="A3686" s="58">
        <v>317277</v>
      </c>
      <c r="B3686" s="57" t="s">
        <v>601</v>
      </c>
    </row>
    <row r="3687" spans="1:2">
      <c r="A3687" s="58">
        <v>318447</v>
      </c>
      <c r="B3687" s="57" t="s">
        <v>601</v>
      </c>
    </row>
    <row r="3688" spans="1:2">
      <c r="A3688" s="58">
        <v>320845</v>
      </c>
      <c r="B3688" s="57" t="s">
        <v>601</v>
      </c>
    </row>
    <row r="3689" spans="1:2">
      <c r="A3689" s="58">
        <v>321590</v>
      </c>
      <c r="B3689" s="57" t="s">
        <v>601</v>
      </c>
    </row>
    <row r="3690" spans="1:2">
      <c r="A3690" s="58">
        <v>317741</v>
      </c>
      <c r="B3690" s="57" t="s">
        <v>601</v>
      </c>
    </row>
    <row r="3691" spans="1:2">
      <c r="A3691" s="58">
        <v>317205</v>
      </c>
      <c r="B3691" s="57" t="s">
        <v>601</v>
      </c>
    </row>
    <row r="3692" spans="1:2">
      <c r="A3692" s="58">
        <v>320573</v>
      </c>
      <c r="B3692" s="57" t="s">
        <v>604</v>
      </c>
    </row>
    <row r="3693" spans="1:2">
      <c r="A3693" s="58">
        <v>316599</v>
      </c>
      <c r="B3693" s="57" t="s">
        <v>581</v>
      </c>
    </row>
    <row r="3694" spans="1:2">
      <c r="A3694" s="58">
        <v>320775</v>
      </c>
      <c r="B3694" s="57" t="s">
        <v>581</v>
      </c>
    </row>
    <row r="3695" spans="1:2">
      <c r="A3695" s="58">
        <v>320571</v>
      </c>
      <c r="B3695" s="57" t="s">
        <v>601</v>
      </c>
    </row>
    <row r="3696" spans="1:2">
      <c r="A3696" s="57" t="s">
        <v>935</v>
      </c>
      <c r="B3696" s="57" t="s">
        <v>579</v>
      </c>
    </row>
    <row r="3697" spans="1:2">
      <c r="A3697" s="57" t="s">
        <v>936</v>
      </c>
      <c r="B3697" s="57" t="s">
        <v>579</v>
      </c>
    </row>
    <row r="3698" spans="1:2">
      <c r="A3698" s="57" t="s">
        <v>937</v>
      </c>
      <c r="B3698" s="57" t="s">
        <v>601</v>
      </c>
    </row>
    <row r="3699" spans="1:2">
      <c r="A3699" s="58">
        <v>276003</v>
      </c>
      <c r="B3699" s="57" t="s">
        <v>579</v>
      </c>
    </row>
    <row r="3700" spans="1:2">
      <c r="A3700" s="57" t="s">
        <v>938</v>
      </c>
      <c r="B3700" s="57" t="s">
        <v>601</v>
      </c>
    </row>
    <row r="3701" spans="1:2">
      <c r="A3701" s="57" t="s">
        <v>939</v>
      </c>
      <c r="B3701" s="57" t="s">
        <v>579</v>
      </c>
    </row>
    <row r="3702" spans="1:2">
      <c r="A3702" s="57" t="s">
        <v>940</v>
      </c>
      <c r="B3702" s="57" t="s">
        <v>601</v>
      </c>
    </row>
    <row r="3703" spans="1:2">
      <c r="A3703" s="57" t="s">
        <v>941</v>
      </c>
      <c r="B3703" s="57" t="s">
        <v>601</v>
      </c>
    </row>
    <row r="3704" spans="1:2">
      <c r="A3704" s="57" t="s">
        <v>942</v>
      </c>
      <c r="B3704" s="57" t="s">
        <v>579</v>
      </c>
    </row>
    <row r="3705" spans="1:2">
      <c r="A3705" s="57" t="s">
        <v>943</v>
      </c>
      <c r="B3705" s="57" t="s">
        <v>579</v>
      </c>
    </row>
    <row r="3706" spans="1:2">
      <c r="A3706" s="57" t="s">
        <v>944</v>
      </c>
      <c r="B3706" s="57" t="s">
        <v>579</v>
      </c>
    </row>
    <row r="3707" spans="1:2">
      <c r="A3707" s="57" t="s">
        <v>945</v>
      </c>
      <c r="B3707" s="57" t="s">
        <v>579</v>
      </c>
    </row>
    <row r="3708" spans="1:2">
      <c r="A3708" s="57" t="s">
        <v>946</v>
      </c>
      <c r="B3708" s="57" t="s">
        <v>579</v>
      </c>
    </row>
    <row r="3709" spans="1:2">
      <c r="A3709" s="57" t="s">
        <v>947</v>
      </c>
      <c r="B3709" s="57" t="s">
        <v>579</v>
      </c>
    </row>
    <row r="3710" spans="1:2">
      <c r="A3710" s="57" t="s">
        <v>948</v>
      </c>
      <c r="B3710" s="57" t="s">
        <v>579</v>
      </c>
    </row>
    <row r="3711" spans="1:2">
      <c r="A3711" s="57" t="s">
        <v>949</v>
      </c>
      <c r="B3711" s="57" t="s">
        <v>579</v>
      </c>
    </row>
    <row r="3712" spans="1:2">
      <c r="A3712" s="57" t="s">
        <v>950</v>
      </c>
      <c r="B3712" s="57" t="s">
        <v>579</v>
      </c>
    </row>
    <row r="3713" spans="1:2">
      <c r="A3713" s="57" t="s">
        <v>951</v>
      </c>
      <c r="B3713" s="57" t="s">
        <v>579</v>
      </c>
    </row>
    <row r="3714" spans="1:2">
      <c r="A3714" s="57" t="s">
        <v>952</v>
      </c>
      <c r="B3714" s="57" t="s">
        <v>601</v>
      </c>
    </row>
    <row r="3715" spans="1:2">
      <c r="A3715" s="57" t="s">
        <v>953</v>
      </c>
      <c r="B3715" s="57" t="s">
        <v>579</v>
      </c>
    </row>
    <row r="3716" spans="1:2">
      <c r="A3716" s="57" t="s">
        <v>954</v>
      </c>
      <c r="B3716" s="57" t="s">
        <v>579</v>
      </c>
    </row>
    <row r="3717" spans="1:2">
      <c r="A3717" s="57" t="s">
        <v>955</v>
      </c>
      <c r="B3717" s="57" t="s">
        <v>579</v>
      </c>
    </row>
    <row r="3718" spans="1:2">
      <c r="A3718" s="57" t="s">
        <v>956</v>
      </c>
      <c r="B3718" s="57" t="s">
        <v>601</v>
      </c>
    </row>
    <row r="3719" spans="1:2">
      <c r="A3719" s="57" t="s">
        <v>957</v>
      </c>
      <c r="B3719" s="57" t="s">
        <v>579</v>
      </c>
    </row>
    <row r="3720" spans="1:2">
      <c r="A3720" s="57" t="s">
        <v>958</v>
      </c>
      <c r="B3720" s="57" t="s">
        <v>579</v>
      </c>
    </row>
    <row r="3721" spans="1:2">
      <c r="A3721" s="58">
        <v>319254</v>
      </c>
      <c r="B3721" s="57" t="s">
        <v>613</v>
      </c>
    </row>
    <row r="3722" spans="1:2">
      <c r="A3722" s="58">
        <v>322340</v>
      </c>
      <c r="B3722" s="57" t="s">
        <v>613</v>
      </c>
    </row>
    <row r="3723" spans="1:2">
      <c r="A3723" s="58">
        <v>322325</v>
      </c>
      <c r="B3723" s="57" t="s">
        <v>581</v>
      </c>
    </row>
    <row r="3724" spans="1:2">
      <c r="A3724" s="57" t="s">
        <v>959</v>
      </c>
      <c r="B3724" s="57" t="s">
        <v>601</v>
      </c>
    </row>
    <row r="3725" spans="1:2">
      <c r="A3725" s="58">
        <v>322373</v>
      </c>
      <c r="B3725" s="57" t="s">
        <v>601</v>
      </c>
    </row>
    <row r="3726" spans="1:2">
      <c r="A3726" s="57" t="s">
        <v>960</v>
      </c>
      <c r="B3726" s="57" t="s">
        <v>601</v>
      </c>
    </row>
    <row r="3727" spans="1:2">
      <c r="A3727" s="57" t="s">
        <v>961</v>
      </c>
      <c r="B3727" s="57" t="s">
        <v>601</v>
      </c>
    </row>
    <row r="3728" spans="1:2">
      <c r="A3728" s="57" t="s">
        <v>962</v>
      </c>
      <c r="B3728" s="57" t="s">
        <v>601</v>
      </c>
    </row>
    <row r="3729" spans="1:2">
      <c r="A3729" s="57" t="s">
        <v>963</v>
      </c>
      <c r="B3729" s="57" t="s">
        <v>601</v>
      </c>
    </row>
    <row r="3730" spans="1:2">
      <c r="A3730" s="57" t="s">
        <v>964</v>
      </c>
      <c r="B3730" s="57" t="s">
        <v>579</v>
      </c>
    </row>
    <row r="3731" spans="1:2">
      <c r="A3731" s="57" t="s">
        <v>965</v>
      </c>
      <c r="B3731" s="57" t="s">
        <v>601</v>
      </c>
    </row>
    <row r="3732" spans="1:2">
      <c r="A3732" s="57" t="s">
        <v>966</v>
      </c>
      <c r="B3732" s="57" t="s">
        <v>579</v>
      </c>
    </row>
    <row r="3733" spans="1:2">
      <c r="A3733" s="57" t="s">
        <v>967</v>
      </c>
      <c r="B3733" s="57" t="s">
        <v>581</v>
      </c>
    </row>
    <row r="3734" spans="1:2">
      <c r="A3734" s="57" t="s">
        <v>968</v>
      </c>
      <c r="B3734" s="57" t="s">
        <v>601</v>
      </c>
    </row>
    <row r="3735" spans="1:2">
      <c r="A3735" s="57" t="s">
        <v>969</v>
      </c>
      <c r="B3735" s="57" t="s">
        <v>601</v>
      </c>
    </row>
    <row r="3736" spans="1:2">
      <c r="A3736" s="57" t="s">
        <v>970</v>
      </c>
      <c r="B3736" s="57" t="s">
        <v>579</v>
      </c>
    </row>
    <row r="3737" spans="1:2">
      <c r="A3737" s="57" t="s">
        <v>971</v>
      </c>
      <c r="B3737" s="57" t="s">
        <v>579</v>
      </c>
    </row>
    <row r="3738" spans="1:2">
      <c r="A3738" s="57" t="s">
        <v>972</v>
      </c>
      <c r="B3738" s="57" t="s">
        <v>579</v>
      </c>
    </row>
    <row r="3739" spans="1:2">
      <c r="A3739" s="57" t="s">
        <v>973</v>
      </c>
      <c r="B3739" s="57" t="s">
        <v>601</v>
      </c>
    </row>
    <row r="3740" spans="1:2">
      <c r="A3740" s="57" t="s">
        <v>974</v>
      </c>
      <c r="B3740" s="57" t="s">
        <v>601</v>
      </c>
    </row>
    <row r="3741" spans="1:2">
      <c r="A3741" s="57" t="s">
        <v>975</v>
      </c>
      <c r="B3741" s="57" t="s">
        <v>579</v>
      </c>
    </row>
    <row r="3742" spans="1:2">
      <c r="A3742" s="57" t="s">
        <v>976</v>
      </c>
      <c r="B3742" s="57" t="s">
        <v>581</v>
      </c>
    </row>
    <row r="3743" spans="1:2">
      <c r="A3743" s="57" t="s">
        <v>977</v>
      </c>
      <c r="B3743" s="57" t="s">
        <v>581</v>
      </c>
    </row>
    <row r="3744" spans="1:2">
      <c r="A3744" s="57" t="s">
        <v>978</v>
      </c>
      <c r="B3744" s="57" t="s">
        <v>601</v>
      </c>
    </row>
    <row r="3745" spans="1:2">
      <c r="A3745" s="57" t="s">
        <v>979</v>
      </c>
      <c r="B3745" s="57" t="s">
        <v>601</v>
      </c>
    </row>
    <row r="3746" spans="1:2">
      <c r="A3746" s="57" t="s">
        <v>980</v>
      </c>
      <c r="B3746" s="57" t="s">
        <v>581</v>
      </c>
    </row>
    <row r="3747" spans="1:2">
      <c r="A3747" s="57" t="s">
        <v>981</v>
      </c>
      <c r="B3747" s="57" t="s">
        <v>581</v>
      </c>
    </row>
    <row r="3748" spans="1:2">
      <c r="A3748" s="57" t="s">
        <v>982</v>
      </c>
      <c r="B3748" s="57" t="s">
        <v>601</v>
      </c>
    </row>
    <row r="3749" spans="1:2">
      <c r="A3749" s="58">
        <v>279356</v>
      </c>
      <c r="B3749" s="57" t="s">
        <v>601</v>
      </c>
    </row>
    <row r="3750" spans="1:2">
      <c r="A3750" s="57" t="s">
        <v>983</v>
      </c>
      <c r="B3750" s="57" t="s">
        <v>581</v>
      </c>
    </row>
    <row r="3751" spans="1:2">
      <c r="A3751" s="57" t="s">
        <v>984</v>
      </c>
      <c r="B3751" s="57" t="s">
        <v>579</v>
      </c>
    </row>
    <row r="3752" spans="1:2">
      <c r="A3752" s="57" t="s">
        <v>985</v>
      </c>
      <c r="B3752" s="57" t="s">
        <v>579</v>
      </c>
    </row>
    <row r="3753" spans="1:2">
      <c r="A3753" s="57" t="s">
        <v>986</v>
      </c>
      <c r="B3753" s="57" t="s">
        <v>579</v>
      </c>
    </row>
    <row r="3754" spans="1:2">
      <c r="A3754" s="57" t="s">
        <v>987</v>
      </c>
      <c r="B3754" s="57" t="s">
        <v>601</v>
      </c>
    </row>
    <row r="3755" spans="1:2">
      <c r="A3755" s="57" t="s">
        <v>988</v>
      </c>
      <c r="B3755" s="57" t="s">
        <v>601</v>
      </c>
    </row>
    <row r="3756" spans="1:2">
      <c r="A3756" s="57" t="s">
        <v>989</v>
      </c>
      <c r="B3756" s="57" t="s">
        <v>581</v>
      </c>
    </row>
    <row r="3757" spans="1:2">
      <c r="A3757" s="57" t="s">
        <v>990</v>
      </c>
      <c r="B3757" s="57" t="s">
        <v>579</v>
      </c>
    </row>
    <row r="3758" spans="1:2">
      <c r="A3758" s="58">
        <v>1</v>
      </c>
      <c r="B3758" s="57" t="s">
        <v>579</v>
      </c>
    </row>
    <row r="3759" spans="1:2">
      <c r="A3759" s="57" t="s">
        <v>991</v>
      </c>
      <c r="B3759" s="57" t="s">
        <v>601</v>
      </c>
    </row>
    <row r="3760" spans="1:2">
      <c r="A3760" s="57" t="s">
        <v>992</v>
      </c>
      <c r="B3760" s="57" t="s">
        <v>601</v>
      </c>
    </row>
    <row r="3761" spans="1:2">
      <c r="A3761" s="57" t="s">
        <v>993</v>
      </c>
      <c r="B3761" s="57" t="s">
        <v>601</v>
      </c>
    </row>
    <row r="3762" spans="1:2">
      <c r="A3762" s="57" t="s">
        <v>994</v>
      </c>
      <c r="B3762" s="57" t="s">
        <v>601</v>
      </c>
    </row>
    <row r="3763" spans="1:2">
      <c r="A3763" s="57" t="s">
        <v>995</v>
      </c>
      <c r="B3763" s="57" t="s">
        <v>601</v>
      </c>
    </row>
    <row r="3764" spans="1:2">
      <c r="A3764" s="57" t="s">
        <v>996</v>
      </c>
      <c r="B3764" s="57" t="s">
        <v>608</v>
      </c>
    </row>
    <row r="3765" spans="1:2">
      <c r="A3765" s="58">
        <v>270773</v>
      </c>
      <c r="B3765" s="57" t="s">
        <v>579</v>
      </c>
    </row>
    <row r="3766" spans="1:2">
      <c r="A3766" s="57" t="s">
        <v>997</v>
      </c>
      <c r="B3766" s="57" t="s">
        <v>780</v>
      </c>
    </row>
    <row r="3767" spans="1:2">
      <c r="A3767" s="57" t="s">
        <v>998</v>
      </c>
      <c r="B3767" s="57" t="s">
        <v>601</v>
      </c>
    </row>
    <row r="3768" spans="1:2">
      <c r="A3768" s="57" t="s">
        <v>999</v>
      </c>
      <c r="B3768" s="57" t="s">
        <v>601</v>
      </c>
    </row>
    <row r="3769" spans="1:2">
      <c r="A3769" s="57" t="s">
        <v>1000</v>
      </c>
      <c r="B3769" s="57" t="s">
        <v>601</v>
      </c>
    </row>
    <row r="3770" spans="1:2">
      <c r="A3770" s="57" t="s">
        <v>1001</v>
      </c>
      <c r="B3770" s="57" t="s">
        <v>601</v>
      </c>
    </row>
    <row r="3771" spans="1:2">
      <c r="A3771" s="57" t="s">
        <v>1002</v>
      </c>
      <c r="B3771" s="57" t="s">
        <v>780</v>
      </c>
    </row>
    <row r="3772" spans="1:2">
      <c r="A3772" s="58">
        <v>315414</v>
      </c>
      <c r="B3772" s="57" t="s">
        <v>581</v>
      </c>
    </row>
    <row r="3773" spans="1:2">
      <c r="A3773" s="58">
        <v>319827</v>
      </c>
      <c r="B3773" s="57" t="s">
        <v>601</v>
      </c>
    </row>
    <row r="3774" spans="1:2">
      <c r="A3774" s="58">
        <v>318416</v>
      </c>
      <c r="B3774" s="57" t="s">
        <v>601</v>
      </c>
    </row>
    <row r="3775" spans="1:2">
      <c r="A3775" s="57" t="s">
        <v>1003</v>
      </c>
      <c r="B3775" s="57" t="s">
        <v>579</v>
      </c>
    </row>
    <row r="3776" spans="1:2">
      <c r="A3776" s="57" t="s">
        <v>1004</v>
      </c>
      <c r="B3776" s="57" t="s">
        <v>579</v>
      </c>
    </row>
    <row r="3777" spans="1:2">
      <c r="A3777" s="57" t="s">
        <v>1005</v>
      </c>
      <c r="B3777" s="57" t="s">
        <v>601</v>
      </c>
    </row>
    <row r="3778" spans="1:2">
      <c r="A3778" s="57" t="s">
        <v>1006</v>
      </c>
      <c r="B3778" s="57" t="s">
        <v>579</v>
      </c>
    </row>
    <row r="3779" spans="1:2">
      <c r="A3779" s="58">
        <v>321599</v>
      </c>
      <c r="B3779" s="57" t="s">
        <v>601</v>
      </c>
    </row>
    <row r="3780" spans="1:2">
      <c r="A3780" s="58">
        <v>318869</v>
      </c>
      <c r="B3780" s="57" t="s">
        <v>601</v>
      </c>
    </row>
    <row r="3781" spans="1:2">
      <c r="A3781" s="58">
        <v>322129</v>
      </c>
      <c r="B3781" s="57" t="s">
        <v>601</v>
      </c>
    </row>
    <row r="3782" spans="1:2">
      <c r="A3782" s="58">
        <v>322085</v>
      </c>
      <c r="B3782" s="57" t="s">
        <v>601</v>
      </c>
    </row>
    <row r="3783" spans="1:2">
      <c r="A3783" s="58">
        <v>319609</v>
      </c>
      <c r="B3783" s="57" t="s">
        <v>601</v>
      </c>
    </row>
    <row r="3784" spans="1:2">
      <c r="A3784" s="58">
        <v>315591</v>
      </c>
      <c r="B3784" s="57" t="s">
        <v>601</v>
      </c>
    </row>
    <row r="3785" spans="1:2">
      <c r="A3785" s="58">
        <v>315461</v>
      </c>
      <c r="B3785" s="57" t="s">
        <v>581</v>
      </c>
    </row>
    <row r="3786" spans="1:2">
      <c r="A3786" s="58">
        <v>321961</v>
      </c>
      <c r="B3786" s="57" t="s">
        <v>581</v>
      </c>
    </row>
    <row r="3787" spans="1:2">
      <c r="A3787" s="58">
        <v>322208</v>
      </c>
      <c r="B3787" s="57" t="s">
        <v>601</v>
      </c>
    </row>
    <row r="3788" spans="1:2">
      <c r="A3788" s="58">
        <v>320700</v>
      </c>
      <c r="B3788" s="57" t="s">
        <v>601</v>
      </c>
    </row>
    <row r="3789" spans="1:2">
      <c r="A3789" s="58">
        <v>319275</v>
      </c>
      <c r="B3789" s="57" t="s">
        <v>581</v>
      </c>
    </row>
    <row r="3790" spans="1:2">
      <c r="A3790" s="58">
        <v>318956</v>
      </c>
      <c r="B3790" s="57" t="s">
        <v>601</v>
      </c>
    </row>
    <row r="3791" spans="1:2">
      <c r="A3791" s="58">
        <v>321268</v>
      </c>
      <c r="B3791" s="57" t="s">
        <v>613</v>
      </c>
    </row>
    <row r="3792" spans="1:2">
      <c r="A3792" s="58">
        <v>318949</v>
      </c>
      <c r="B3792" s="57" t="s">
        <v>613</v>
      </c>
    </row>
    <row r="3793" spans="1:2">
      <c r="A3793" s="58">
        <v>319410</v>
      </c>
      <c r="B3793" s="57" t="s">
        <v>581</v>
      </c>
    </row>
    <row r="3794" spans="1:2">
      <c r="A3794" s="58">
        <v>309179</v>
      </c>
      <c r="B3794" s="57" t="s">
        <v>601</v>
      </c>
    </row>
    <row r="3795" spans="1:2">
      <c r="A3795" s="58">
        <v>322120</v>
      </c>
      <c r="B3795" s="57" t="s">
        <v>581</v>
      </c>
    </row>
    <row r="3796" spans="1:2">
      <c r="A3796" s="58">
        <v>321280</v>
      </c>
      <c r="B3796" s="57" t="s">
        <v>581</v>
      </c>
    </row>
    <row r="3797" spans="1:2">
      <c r="A3797" s="58">
        <v>319697</v>
      </c>
      <c r="B3797" s="57" t="s">
        <v>601</v>
      </c>
    </row>
    <row r="3798" spans="1:2">
      <c r="A3798" s="58">
        <v>321963</v>
      </c>
      <c r="B3798" s="57" t="s">
        <v>601</v>
      </c>
    </row>
    <row r="3799" spans="1:2">
      <c r="A3799" s="58">
        <v>322053</v>
      </c>
      <c r="B3799" s="57" t="s">
        <v>601</v>
      </c>
    </row>
    <row r="3800" spans="1:2">
      <c r="A3800" s="58">
        <v>318943</v>
      </c>
      <c r="B3800" s="57" t="s">
        <v>601</v>
      </c>
    </row>
    <row r="3801" spans="1:2">
      <c r="A3801" s="58">
        <v>322306</v>
      </c>
      <c r="B3801" s="57" t="s">
        <v>601</v>
      </c>
    </row>
    <row r="3802" spans="1:2">
      <c r="A3802" s="58">
        <v>322296</v>
      </c>
      <c r="B3802" s="57" t="s">
        <v>601</v>
      </c>
    </row>
    <row r="3803" spans="1:2">
      <c r="A3803" s="58">
        <v>322152</v>
      </c>
      <c r="B3803" s="57" t="s">
        <v>601</v>
      </c>
    </row>
    <row r="3804" spans="1:2">
      <c r="A3804" s="58">
        <v>322166</v>
      </c>
      <c r="B3804" s="57" t="s">
        <v>601</v>
      </c>
    </row>
    <row r="3805" spans="1:2">
      <c r="A3805" s="58">
        <v>320272</v>
      </c>
      <c r="B3805" s="57" t="s">
        <v>723</v>
      </c>
    </row>
    <row r="3806" spans="1:2">
      <c r="A3806" s="58">
        <v>321592</v>
      </c>
      <c r="B3806" s="57" t="s">
        <v>601</v>
      </c>
    </row>
    <row r="3807" spans="1:2">
      <c r="A3807" s="58">
        <v>321992</v>
      </c>
      <c r="B3807" s="57" t="s">
        <v>601</v>
      </c>
    </row>
    <row r="3808" spans="1:2">
      <c r="A3808" s="58">
        <v>322022</v>
      </c>
      <c r="B3808" s="57" t="s">
        <v>581</v>
      </c>
    </row>
    <row r="3809" spans="1:2">
      <c r="A3809" s="58">
        <v>321995</v>
      </c>
      <c r="B3809" s="57" t="s">
        <v>613</v>
      </c>
    </row>
    <row r="3810" spans="1:2">
      <c r="A3810" s="58">
        <v>321731</v>
      </c>
      <c r="B3810" s="57" t="s">
        <v>601</v>
      </c>
    </row>
    <row r="3811" spans="1:2">
      <c r="A3811" s="58">
        <v>297499</v>
      </c>
      <c r="B3811" s="57" t="s">
        <v>601</v>
      </c>
    </row>
    <row r="3812" spans="1:2">
      <c r="A3812" s="58">
        <v>319892</v>
      </c>
      <c r="B3812" s="57" t="s">
        <v>613</v>
      </c>
    </row>
    <row r="3813" spans="1:2">
      <c r="A3813" s="58">
        <v>322529</v>
      </c>
      <c r="B3813" s="57" t="s">
        <v>601</v>
      </c>
    </row>
    <row r="3814" spans="1:2">
      <c r="A3814" s="58">
        <v>320576</v>
      </c>
      <c r="B3814" s="57" t="s">
        <v>601</v>
      </c>
    </row>
    <row r="3815" spans="1:2">
      <c r="A3815" s="58">
        <v>322106</v>
      </c>
      <c r="B3815" s="57" t="s">
        <v>601</v>
      </c>
    </row>
    <row r="3816" spans="1:2">
      <c r="A3816" s="58">
        <v>319414</v>
      </c>
      <c r="B3816" s="57" t="s">
        <v>579</v>
      </c>
    </row>
    <row r="3817" spans="1:2">
      <c r="A3817" s="58">
        <v>320696</v>
      </c>
      <c r="B3817" s="57" t="s">
        <v>613</v>
      </c>
    </row>
    <row r="3818" spans="1:2">
      <c r="A3818" s="58">
        <v>322613</v>
      </c>
      <c r="B3818" s="57" t="s">
        <v>601</v>
      </c>
    </row>
    <row r="3819" spans="1:2">
      <c r="A3819" s="58">
        <v>322225</v>
      </c>
      <c r="B3819" s="57" t="s">
        <v>581</v>
      </c>
    </row>
    <row r="3820" spans="1:2">
      <c r="A3820" s="58">
        <v>317729</v>
      </c>
      <c r="B3820" s="57" t="s">
        <v>579</v>
      </c>
    </row>
    <row r="3821" spans="1:2">
      <c r="A3821" s="58">
        <v>320493</v>
      </c>
      <c r="B3821" s="57" t="s">
        <v>601</v>
      </c>
    </row>
    <row r="3822" spans="1:2">
      <c r="A3822" s="58">
        <v>317369</v>
      </c>
      <c r="B3822" s="57" t="s">
        <v>581</v>
      </c>
    </row>
    <row r="3823" spans="1:2">
      <c r="A3823" s="58">
        <v>322384</v>
      </c>
      <c r="B3823" s="57" t="s">
        <v>613</v>
      </c>
    </row>
    <row r="3824" spans="1:2">
      <c r="A3824" s="58">
        <v>322839</v>
      </c>
      <c r="B3824" s="57" t="s">
        <v>601</v>
      </c>
    </row>
    <row r="3825" spans="1:2">
      <c r="A3825" s="58">
        <v>318891</v>
      </c>
      <c r="B3825" s="57" t="s">
        <v>601</v>
      </c>
    </row>
    <row r="3826" spans="1:2">
      <c r="A3826" s="58">
        <v>318210</v>
      </c>
      <c r="B3826" s="57" t="s">
        <v>601</v>
      </c>
    </row>
    <row r="3827" spans="1:2">
      <c r="A3827" s="58">
        <v>320734</v>
      </c>
      <c r="B3827" s="57" t="s">
        <v>613</v>
      </c>
    </row>
    <row r="3828" spans="1:2">
      <c r="A3828" s="58">
        <v>322966</v>
      </c>
      <c r="B3828" s="57" t="s">
        <v>601</v>
      </c>
    </row>
    <row r="3829" spans="1:2">
      <c r="A3829" s="58">
        <v>319739</v>
      </c>
      <c r="B3829" s="57" t="s">
        <v>601</v>
      </c>
    </row>
    <row r="3830" spans="1:2">
      <c r="A3830" s="58">
        <v>322848</v>
      </c>
      <c r="B3830" s="57" t="s">
        <v>601</v>
      </c>
    </row>
    <row r="3831" spans="1:2">
      <c r="A3831" s="58">
        <v>322289</v>
      </c>
      <c r="B3831" s="57" t="s">
        <v>581</v>
      </c>
    </row>
    <row r="3832" spans="1:2">
      <c r="A3832" s="58">
        <v>320411</v>
      </c>
      <c r="B3832" s="57" t="s">
        <v>601</v>
      </c>
    </row>
    <row r="3833" spans="1:2">
      <c r="A3833" s="58">
        <v>319315</v>
      </c>
      <c r="B3833" s="57" t="s">
        <v>601</v>
      </c>
    </row>
    <row r="3834" spans="1:2">
      <c r="A3834" s="58">
        <v>322205</v>
      </c>
      <c r="B3834" s="57" t="s">
        <v>601</v>
      </c>
    </row>
    <row r="3835" spans="1:2">
      <c r="A3835" s="58">
        <v>322506</v>
      </c>
      <c r="B3835" s="57" t="s">
        <v>601</v>
      </c>
    </row>
    <row r="3836" spans="1:2">
      <c r="A3836" s="58">
        <v>322407</v>
      </c>
      <c r="B3836" s="57" t="s">
        <v>601</v>
      </c>
    </row>
    <row r="3837" spans="1:2">
      <c r="A3837" s="58">
        <v>322638</v>
      </c>
      <c r="B3837" s="57" t="s">
        <v>601</v>
      </c>
    </row>
    <row r="3838" spans="1:2">
      <c r="A3838" s="58">
        <v>322351</v>
      </c>
      <c r="B3838" s="57" t="s">
        <v>581</v>
      </c>
    </row>
    <row r="3839" spans="1:2">
      <c r="A3839" s="58">
        <v>320757</v>
      </c>
      <c r="B3839" s="57" t="s">
        <v>601</v>
      </c>
    </row>
    <row r="3840" spans="1:2">
      <c r="A3840" s="58">
        <v>321264</v>
      </c>
      <c r="B3840" s="57" t="s">
        <v>601</v>
      </c>
    </row>
    <row r="3841" spans="1:2">
      <c r="A3841" s="58">
        <v>320901</v>
      </c>
      <c r="B3841" s="57" t="s">
        <v>581</v>
      </c>
    </row>
    <row r="3842" spans="1:2">
      <c r="A3842" s="58">
        <v>321669</v>
      </c>
      <c r="B3842" s="57" t="s">
        <v>601</v>
      </c>
    </row>
    <row r="3843" spans="1:2">
      <c r="A3843" s="58">
        <v>322181</v>
      </c>
      <c r="B3843" s="57" t="s">
        <v>601</v>
      </c>
    </row>
    <row r="3844" spans="1:2">
      <c r="A3844" s="58">
        <v>322007</v>
      </c>
      <c r="B3844" s="57" t="s">
        <v>601</v>
      </c>
    </row>
    <row r="3845" spans="1:2">
      <c r="A3845" s="58">
        <v>320854</v>
      </c>
      <c r="B3845" s="57" t="s">
        <v>601</v>
      </c>
    </row>
    <row r="3846" spans="1:2">
      <c r="A3846" s="58">
        <v>320495</v>
      </c>
      <c r="B3846" s="57" t="s">
        <v>613</v>
      </c>
    </row>
    <row r="3847" spans="1:2">
      <c r="A3847" s="58">
        <v>319395</v>
      </c>
      <c r="B3847" s="57" t="s">
        <v>613</v>
      </c>
    </row>
    <row r="3848" spans="1:2">
      <c r="A3848" s="58">
        <v>320443</v>
      </c>
      <c r="B3848" s="57" t="s">
        <v>601</v>
      </c>
    </row>
    <row r="3849" spans="1:2">
      <c r="A3849" s="58">
        <v>320847</v>
      </c>
      <c r="B3849" s="57" t="s">
        <v>601</v>
      </c>
    </row>
    <row r="3850" spans="1:2">
      <c r="A3850" s="58">
        <v>322231</v>
      </c>
      <c r="B3850" s="57" t="s">
        <v>601</v>
      </c>
    </row>
    <row r="3851" spans="1:2">
      <c r="A3851" s="58">
        <v>319422</v>
      </c>
      <c r="B3851" s="57" t="s">
        <v>601</v>
      </c>
    </row>
    <row r="3852" spans="1:2">
      <c r="A3852" s="58">
        <v>321263</v>
      </c>
      <c r="B3852" s="57" t="s">
        <v>601</v>
      </c>
    </row>
    <row r="3853" spans="1:2">
      <c r="A3853" s="58">
        <v>323130</v>
      </c>
      <c r="B3853" s="57" t="s">
        <v>579</v>
      </c>
    </row>
    <row r="3854" spans="1:2">
      <c r="A3854" s="58">
        <v>321974</v>
      </c>
      <c r="B3854" s="57" t="s">
        <v>581</v>
      </c>
    </row>
    <row r="3855" spans="1:2">
      <c r="A3855" s="58">
        <v>322933</v>
      </c>
      <c r="B3855" s="57" t="s">
        <v>579</v>
      </c>
    </row>
    <row r="3856" spans="1:2">
      <c r="A3856" s="58">
        <v>321727</v>
      </c>
      <c r="B3856" s="57" t="s">
        <v>581</v>
      </c>
    </row>
    <row r="3857" spans="1:2">
      <c r="A3857" s="58">
        <v>322931</v>
      </c>
      <c r="B3857" s="57" t="s">
        <v>581</v>
      </c>
    </row>
    <row r="3858" spans="1:2">
      <c r="A3858" s="58">
        <v>323639</v>
      </c>
      <c r="B3858" s="57" t="s">
        <v>613</v>
      </c>
    </row>
    <row r="3859" spans="1:2">
      <c r="A3859" s="58">
        <v>323638</v>
      </c>
      <c r="B3859" s="57" t="s">
        <v>579</v>
      </c>
    </row>
    <row r="3860" spans="1:2">
      <c r="A3860" s="58">
        <v>322898</v>
      </c>
      <c r="B3860" s="57" t="s">
        <v>613</v>
      </c>
    </row>
    <row r="3861" spans="1:2">
      <c r="A3861" s="58">
        <v>321351</v>
      </c>
      <c r="B3861" s="57" t="s">
        <v>601</v>
      </c>
    </row>
    <row r="3862" spans="1:2">
      <c r="A3862" s="58">
        <v>319888</v>
      </c>
      <c r="B3862" s="57" t="s">
        <v>579</v>
      </c>
    </row>
    <row r="3863" spans="1:2">
      <c r="A3863" s="58">
        <v>322903</v>
      </c>
      <c r="B3863" s="57" t="s">
        <v>601</v>
      </c>
    </row>
    <row r="3864" spans="1:2">
      <c r="A3864" s="58">
        <v>322861</v>
      </c>
      <c r="B3864" s="57" t="s">
        <v>581</v>
      </c>
    </row>
    <row r="3865" spans="1:2">
      <c r="A3865" s="58">
        <v>320016</v>
      </c>
      <c r="B3865" s="57" t="s">
        <v>581</v>
      </c>
    </row>
    <row r="3866" spans="1:2">
      <c r="A3866" s="58">
        <v>318314</v>
      </c>
      <c r="B3866" s="57" t="s">
        <v>601</v>
      </c>
    </row>
    <row r="3867" spans="1:2">
      <c r="A3867" s="58">
        <v>321890</v>
      </c>
      <c r="B3867" s="57" t="s">
        <v>601</v>
      </c>
    </row>
    <row r="3868" spans="1:2">
      <c r="A3868" s="58">
        <v>321472</v>
      </c>
      <c r="B3868" s="57" t="s">
        <v>613</v>
      </c>
    </row>
    <row r="3869" spans="1:2">
      <c r="A3869" s="58">
        <v>320539</v>
      </c>
      <c r="B3869" s="57" t="s">
        <v>601</v>
      </c>
    </row>
    <row r="3870" spans="1:2">
      <c r="A3870" s="58">
        <v>322589</v>
      </c>
      <c r="B3870" s="57" t="s">
        <v>601</v>
      </c>
    </row>
    <row r="3871" spans="1:2">
      <c r="A3871" s="58">
        <v>321908</v>
      </c>
      <c r="B3871" s="57" t="s">
        <v>601</v>
      </c>
    </row>
    <row r="3872" spans="1:2">
      <c r="A3872" s="58">
        <v>318256</v>
      </c>
      <c r="B3872" s="57" t="s">
        <v>601</v>
      </c>
    </row>
    <row r="3873" spans="1:2">
      <c r="A3873" s="58">
        <v>315664</v>
      </c>
      <c r="B3873" s="57" t="s">
        <v>601</v>
      </c>
    </row>
    <row r="3874" spans="1:2">
      <c r="A3874" s="58">
        <v>318319</v>
      </c>
      <c r="B3874" s="57" t="s">
        <v>601</v>
      </c>
    </row>
    <row r="3875" spans="1:2">
      <c r="A3875" s="58">
        <v>319613</v>
      </c>
      <c r="B3875" s="57" t="s">
        <v>601</v>
      </c>
    </row>
    <row r="3876" spans="1:2">
      <c r="A3876" s="58">
        <v>322068</v>
      </c>
      <c r="B3876" s="57" t="s">
        <v>601</v>
      </c>
    </row>
    <row r="3877" spans="1:2">
      <c r="A3877" s="58">
        <v>318754</v>
      </c>
      <c r="B3877" s="57" t="s">
        <v>579</v>
      </c>
    </row>
    <row r="3878" spans="1:2">
      <c r="A3878" s="58">
        <v>322197</v>
      </c>
      <c r="B3878" s="57" t="s">
        <v>601</v>
      </c>
    </row>
    <row r="3879" spans="1:2">
      <c r="A3879" s="58">
        <v>322245</v>
      </c>
      <c r="B3879" s="57" t="s">
        <v>601</v>
      </c>
    </row>
    <row r="3880" spans="1:2">
      <c r="A3880" s="58">
        <v>322631</v>
      </c>
      <c r="B3880" s="57" t="s">
        <v>601</v>
      </c>
    </row>
    <row r="3881" spans="1:2">
      <c r="A3881" s="58">
        <v>321744</v>
      </c>
      <c r="B3881" s="57" t="s">
        <v>601</v>
      </c>
    </row>
    <row r="3882" spans="1:2">
      <c r="A3882" s="58">
        <v>320827</v>
      </c>
      <c r="B3882" s="57" t="s">
        <v>601</v>
      </c>
    </row>
    <row r="3883" spans="1:2">
      <c r="A3883" s="58">
        <v>316151</v>
      </c>
      <c r="B3883" s="57" t="s">
        <v>601</v>
      </c>
    </row>
    <row r="3884" spans="1:2">
      <c r="A3884" s="58">
        <v>319578</v>
      </c>
      <c r="B3884" s="57" t="s">
        <v>604</v>
      </c>
    </row>
    <row r="3885" spans="1:2">
      <c r="A3885" s="58">
        <v>322352</v>
      </c>
      <c r="B3885" s="57" t="s">
        <v>601</v>
      </c>
    </row>
    <row r="3886" spans="1:2">
      <c r="A3886" s="58">
        <v>319455</v>
      </c>
      <c r="B3886" s="57" t="s">
        <v>601</v>
      </c>
    </row>
    <row r="3887" spans="1:2">
      <c r="A3887" s="58">
        <v>322115</v>
      </c>
      <c r="B3887" s="57" t="s">
        <v>601</v>
      </c>
    </row>
    <row r="3888" spans="1:2">
      <c r="A3888" s="58">
        <v>318295</v>
      </c>
      <c r="B3888" s="57" t="s">
        <v>604</v>
      </c>
    </row>
    <row r="3889" spans="1:2">
      <c r="A3889" s="58">
        <v>318774</v>
      </c>
      <c r="B3889" s="57" t="s">
        <v>601</v>
      </c>
    </row>
    <row r="3890" spans="1:2">
      <c r="A3890" s="58">
        <v>321611</v>
      </c>
      <c r="B3890" s="57" t="s">
        <v>601</v>
      </c>
    </row>
    <row r="3891" spans="1:2">
      <c r="A3891" s="58">
        <v>322531</v>
      </c>
      <c r="B3891" s="57" t="s">
        <v>601</v>
      </c>
    </row>
    <row r="3892" spans="1:2">
      <c r="A3892" s="58">
        <v>320908</v>
      </c>
      <c r="B3892" s="57" t="s">
        <v>601</v>
      </c>
    </row>
    <row r="3893" spans="1:2">
      <c r="A3893" s="58">
        <v>318771</v>
      </c>
      <c r="B3893" s="57" t="s">
        <v>601</v>
      </c>
    </row>
    <row r="3894" spans="1:2">
      <c r="A3894" s="58">
        <v>321976</v>
      </c>
      <c r="B3894" s="57" t="s">
        <v>601</v>
      </c>
    </row>
    <row r="3895" spans="1:2">
      <c r="A3895" s="58">
        <v>322055</v>
      </c>
      <c r="B3895" s="57" t="s">
        <v>723</v>
      </c>
    </row>
    <row r="3896" spans="1:2">
      <c r="A3896" s="58">
        <v>318291</v>
      </c>
      <c r="B3896" s="57" t="s">
        <v>601</v>
      </c>
    </row>
    <row r="3897" spans="1:2">
      <c r="A3897" s="58">
        <v>318320</v>
      </c>
      <c r="B3897" s="57" t="s">
        <v>601</v>
      </c>
    </row>
    <row r="3898" spans="1:2">
      <c r="A3898" s="58">
        <v>319505</v>
      </c>
      <c r="B3898" s="57" t="s">
        <v>604</v>
      </c>
    </row>
    <row r="3899" spans="1:2">
      <c r="A3899" s="58">
        <v>318290</v>
      </c>
      <c r="B3899" s="57" t="s">
        <v>601</v>
      </c>
    </row>
    <row r="3900" spans="1:2">
      <c r="A3900" s="58">
        <v>322260</v>
      </c>
      <c r="B3900" s="57" t="s">
        <v>581</v>
      </c>
    </row>
    <row r="3901" spans="1:2">
      <c r="A3901" s="58">
        <v>321605</v>
      </c>
      <c r="B3901" s="57" t="s">
        <v>601</v>
      </c>
    </row>
    <row r="3902" spans="1:2">
      <c r="A3902" s="58">
        <v>323089</v>
      </c>
      <c r="B3902" s="57" t="s">
        <v>601</v>
      </c>
    </row>
    <row r="3903" spans="1:2">
      <c r="A3903" s="58">
        <v>322315</v>
      </c>
      <c r="B3903" s="57" t="s">
        <v>601</v>
      </c>
    </row>
    <row r="3904" spans="1:2">
      <c r="A3904" s="58">
        <v>322552</v>
      </c>
      <c r="B3904" s="57" t="s">
        <v>579</v>
      </c>
    </row>
    <row r="3905" spans="1:2">
      <c r="A3905" s="58">
        <v>323034</v>
      </c>
      <c r="B3905" s="57" t="s">
        <v>601</v>
      </c>
    </row>
    <row r="3906" spans="1:2">
      <c r="A3906" s="58">
        <v>322346</v>
      </c>
      <c r="B3906" s="57" t="s">
        <v>601</v>
      </c>
    </row>
    <row r="3907" spans="1:2">
      <c r="A3907" s="58">
        <v>322023</v>
      </c>
      <c r="B3907" s="57" t="s">
        <v>601</v>
      </c>
    </row>
    <row r="3908" spans="1:2">
      <c r="A3908" s="58">
        <v>322545</v>
      </c>
      <c r="B3908" s="57" t="s">
        <v>601</v>
      </c>
    </row>
    <row r="3909" spans="1:2">
      <c r="A3909" s="58">
        <v>323015</v>
      </c>
      <c r="B3909" s="57" t="s">
        <v>601</v>
      </c>
    </row>
    <row r="3910" spans="1:2">
      <c r="A3910" s="58">
        <v>318302</v>
      </c>
      <c r="B3910" s="57" t="s">
        <v>613</v>
      </c>
    </row>
    <row r="3911" spans="1:2">
      <c r="A3911" s="58">
        <v>322252</v>
      </c>
      <c r="B3911" s="57" t="s">
        <v>601</v>
      </c>
    </row>
    <row r="3912" spans="1:2">
      <c r="A3912" s="58">
        <v>319453</v>
      </c>
      <c r="B3912" s="57" t="s">
        <v>579</v>
      </c>
    </row>
    <row r="3913" spans="1:2">
      <c r="A3913" s="58">
        <v>322745</v>
      </c>
      <c r="B3913" s="57" t="s">
        <v>601</v>
      </c>
    </row>
    <row r="3914" spans="1:2">
      <c r="A3914" s="58">
        <v>320766</v>
      </c>
      <c r="B3914" s="57" t="s">
        <v>581</v>
      </c>
    </row>
    <row r="3915" spans="1:2">
      <c r="A3915" s="58">
        <v>322159</v>
      </c>
      <c r="B3915" s="57" t="s">
        <v>601</v>
      </c>
    </row>
    <row r="3916" spans="1:2">
      <c r="A3916" s="58">
        <v>319612</v>
      </c>
      <c r="B3916" s="57" t="s">
        <v>601</v>
      </c>
    </row>
    <row r="3917" spans="1:2">
      <c r="A3917" s="58">
        <v>322008</v>
      </c>
      <c r="B3917" s="57" t="s">
        <v>601</v>
      </c>
    </row>
    <row r="3918" spans="1:2">
      <c r="A3918" s="58">
        <v>319162</v>
      </c>
      <c r="B3918" s="57" t="s">
        <v>601</v>
      </c>
    </row>
    <row r="3919" spans="1:2">
      <c r="A3919" s="58">
        <v>322299</v>
      </c>
      <c r="B3919" s="57" t="s">
        <v>601</v>
      </c>
    </row>
    <row r="3920" spans="1:2">
      <c r="A3920" s="58">
        <v>321901</v>
      </c>
      <c r="B3920" s="57" t="s">
        <v>601</v>
      </c>
    </row>
    <row r="3921" spans="1:2">
      <c r="A3921" s="58">
        <v>318742</v>
      </c>
      <c r="B3921" s="57" t="s">
        <v>601</v>
      </c>
    </row>
    <row r="3922" spans="1:2">
      <c r="A3922" s="58">
        <v>322275</v>
      </c>
      <c r="B3922" s="57" t="s">
        <v>601</v>
      </c>
    </row>
    <row r="3923" spans="1:2">
      <c r="A3923" s="58">
        <v>322114</v>
      </c>
      <c r="B3923" s="57" t="s">
        <v>581</v>
      </c>
    </row>
    <row r="3924" spans="1:2">
      <c r="A3924" s="58">
        <v>322133</v>
      </c>
      <c r="B3924" s="57" t="s">
        <v>601</v>
      </c>
    </row>
    <row r="3925" spans="1:2">
      <c r="A3925" s="58">
        <v>322010</v>
      </c>
      <c r="B3925" s="57" t="s">
        <v>581</v>
      </c>
    </row>
    <row r="3926" spans="1:2">
      <c r="A3926" s="58">
        <v>314474</v>
      </c>
      <c r="B3926" s="57" t="s">
        <v>601</v>
      </c>
    </row>
    <row r="3927" spans="1:2">
      <c r="A3927" s="58">
        <v>322135</v>
      </c>
      <c r="B3927" s="57" t="s">
        <v>601</v>
      </c>
    </row>
    <row r="3928" spans="1:2">
      <c r="A3928" s="58">
        <v>322277</v>
      </c>
      <c r="B3928" s="57" t="s">
        <v>601</v>
      </c>
    </row>
    <row r="3929" spans="1:2">
      <c r="A3929" s="58">
        <v>323158</v>
      </c>
      <c r="B3929" s="57" t="s">
        <v>601</v>
      </c>
    </row>
    <row r="3930" spans="1:2">
      <c r="A3930" s="58">
        <v>322028</v>
      </c>
      <c r="B3930" s="57" t="s">
        <v>601</v>
      </c>
    </row>
    <row r="3931" spans="1:2">
      <c r="A3931" s="58">
        <v>322305</v>
      </c>
      <c r="B3931" s="57" t="s">
        <v>601</v>
      </c>
    </row>
    <row r="3932" spans="1:2">
      <c r="A3932" s="58">
        <v>321736</v>
      </c>
      <c r="B3932" s="57" t="s">
        <v>601</v>
      </c>
    </row>
    <row r="3933" spans="1:2">
      <c r="A3933" s="58">
        <v>321665</v>
      </c>
      <c r="B3933" s="57" t="s">
        <v>613</v>
      </c>
    </row>
    <row r="3934" spans="1:2">
      <c r="A3934" s="58">
        <v>322362</v>
      </c>
      <c r="B3934" s="57" t="s">
        <v>581</v>
      </c>
    </row>
    <row r="3935" spans="1:2">
      <c r="A3935" s="58">
        <v>319017</v>
      </c>
      <c r="B3935" s="57" t="s">
        <v>601</v>
      </c>
    </row>
    <row r="3936" spans="1:2">
      <c r="A3936" s="58">
        <v>322288</v>
      </c>
      <c r="B3936" s="57" t="s">
        <v>601</v>
      </c>
    </row>
    <row r="3937" spans="1:2">
      <c r="A3937" s="58">
        <v>321927</v>
      </c>
      <c r="B3937" s="57" t="s">
        <v>613</v>
      </c>
    </row>
    <row r="3938" spans="1:2">
      <c r="A3938" s="58">
        <v>321787</v>
      </c>
      <c r="B3938" s="57" t="s">
        <v>613</v>
      </c>
    </row>
    <row r="3939" spans="1:2">
      <c r="A3939" s="58">
        <v>318889</v>
      </c>
      <c r="B3939" s="57" t="s">
        <v>601</v>
      </c>
    </row>
    <row r="3940" spans="1:2">
      <c r="A3940" s="58">
        <v>323029</v>
      </c>
      <c r="B3940" s="57" t="s">
        <v>601</v>
      </c>
    </row>
    <row r="3941" spans="1:2">
      <c r="A3941" s="58">
        <v>316412</v>
      </c>
      <c r="B3941" s="57" t="s">
        <v>613</v>
      </c>
    </row>
    <row r="3942" spans="1:2">
      <c r="A3942" s="58">
        <v>319049</v>
      </c>
      <c r="B3942" s="57" t="s">
        <v>601</v>
      </c>
    </row>
    <row r="3943" spans="1:2">
      <c r="A3943" s="58">
        <v>323058</v>
      </c>
      <c r="B3943" s="57" t="s">
        <v>579</v>
      </c>
    </row>
    <row r="3944" spans="1:2">
      <c r="A3944" s="58">
        <v>322187</v>
      </c>
      <c r="B3944" s="57" t="s">
        <v>608</v>
      </c>
    </row>
    <row r="3945" spans="1:2">
      <c r="A3945" s="58">
        <v>321746</v>
      </c>
      <c r="B3945" s="57" t="s">
        <v>601</v>
      </c>
    </row>
    <row r="3946" spans="1:2">
      <c r="A3946" s="58">
        <v>320730</v>
      </c>
      <c r="B3946" s="57" t="s">
        <v>613</v>
      </c>
    </row>
    <row r="3947" spans="1:2">
      <c r="A3947" s="58">
        <v>318984</v>
      </c>
      <c r="B3947" s="57" t="s">
        <v>601</v>
      </c>
    </row>
    <row r="3948" spans="1:2">
      <c r="A3948" s="58">
        <v>320735</v>
      </c>
      <c r="B3948" s="57" t="s">
        <v>579</v>
      </c>
    </row>
    <row r="3949" spans="1:2">
      <c r="A3949" s="58">
        <v>311839</v>
      </c>
      <c r="B3949" s="57" t="s">
        <v>601</v>
      </c>
    </row>
    <row r="3950" spans="1:2">
      <c r="A3950" s="58">
        <v>320009</v>
      </c>
      <c r="B3950" s="57" t="s">
        <v>579</v>
      </c>
    </row>
    <row r="3951" spans="1:2">
      <c r="A3951" s="58">
        <v>315693</v>
      </c>
      <c r="B3951" s="57" t="s">
        <v>601</v>
      </c>
    </row>
    <row r="3952" spans="1:2">
      <c r="A3952" s="58">
        <v>321649</v>
      </c>
      <c r="B3952" s="57" t="s">
        <v>579</v>
      </c>
    </row>
    <row r="3953" spans="1:2">
      <c r="A3953" s="58">
        <v>321926</v>
      </c>
      <c r="B3953" s="57" t="s">
        <v>601</v>
      </c>
    </row>
    <row r="3954" spans="1:2">
      <c r="A3954" s="58">
        <v>319544</v>
      </c>
      <c r="B3954" s="57" t="s">
        <v>601</v>
      </c>
    </row>
    <row r="3955" spans="1:2">
      <c r="A3955" s="58">
        <v>322368</v>
      </c>
      <c r="B3955" s="57" t="s">
        <v>601</v>
      </c>
    </row>
    <row r="3956" spans="1:2">
      <c r="A3956" s="58">
        <v>322484</v>
      </c>
      <c r="B3956" s="57" t="s">
        <v>579</v>
      </c>
    </row>
    <row r="3957" spans="1:2">
      <c r="A3957" s="58">
        <v>322364</v>
      </c>
      <c r="B3957" s="57" t="s">
        <v>601</v>
      </c>
    </row>
    <row r="3958" spans="1:2">
      <c r="A3958" s="58">
        <v>323112</v>
      </c>
      <c r="B3958" s="57" t="s">
        <v>601</v>
      </c>
    </row>
    <row r="3959" spans="1:2">
      <c r="A3959" s="58">
        <v>323047</v>
      </c>
      <c r="B3959" s="57" t="s">
        <v>601</v>
      </c>
    </row>
    <row r="3960" spans="1:2">
      <c r="A3960" s="58">
        <v>319683</v>
      </c>
      <c r="B3960" s="57" t="s">
        <v>601</v>
      </c>
    </row>
    <row r="3961" spans="1:2">
      <c r="A3961" s="58">
        <v>323035</v>
      </c>
      <c r="B3961" s="57" t="s">
        <v>601</v>
      </c>
    </row>
    <row r="3962" spans="1:2">
      <c r="A3962" s="58">
        <v>323073</v>
      </c>
      <c r="B3962" s="57" t="s">
        <v>601</v>
      </c>
    </row>
    <row r="3963" spans="1:2">
      <c r="A3963" s="58">
        <v>322341</v>
      </c>
      <c r="B3963" s="57" t="s">
        <v>601</v>
      </c>
    </row>
    <row r="3964" spans="1:2">
      <c r="A3964" s="58">
        <v>316169</v>
      </c>
      <c r="B3964" s="57" t="s">
        <v>601</v>
      </c>
    </row>
    <row r="3965" spans="1:2">
      <c r="A3965" s="58">
        <v>322354</v>
      </c>
      <c r="B3965" s="57" t="s">
        <v>601</v>
      </c>
    </row>
    <row r="3966" spans="1:2">
      <c r="A3966" s="58">
        <v>322541</v>
      </c>
      <c r="B3966" s="57" t="s">
        <v>604</v>
      </c>
    </row>
    <row r="3967" spans="1:2">
      <c r="A3967" s="58">
        <v>323017</v>
      </c>
      <c r="B3967" s="57" t="s">
        <v>601</v>
      </c>
    </row>
    <row r="3968" spans="1:2">
      <c r="A3968" s="58">
        <v>322399</v>
      </c>
      <c r="B3968" s="57" t="s">
        <v>601</v>
      </c>
    </row>
    <row r="3969" spans="1:2">
      <c r="A3969" s="58">
        <v>322799</v>
      </c>
      <c r="B3969" s="57" t="s">
        <v>613</v>
      </c>
    </row>
    <row r="3970" spans="1:2">
      <c r="A3970" s="58">
        <v>322830</v>
      </c>
      <c r="B3970" s="57" t="s">
        <v>601</v>
      </c>
    </row>
    <row r="3971" spans="1:2">
      <c r="A3971" s="58">
        <v>322087</v>
      </c>
      <c r="B3971" s="57" t="s">
        <v>601</v>
      </c>
    </row>
    <row r="3972" spans="1:2">
      <c r="A3972" s="58">
        <v>322405</v>
      </c>
      <c r="B3972" s="57" t="s">
        <v>579</v>
      </c>
    </row>
    <row r="3973" spans="1:2">
      <c r="A3973" s="58">
        <v>319614</v>
      </c>
      <c r="B3973" s="57" t="s">
        <v>696</v>
      </c>
    </row>
    <row r="3974" spans="1:2">
      <c r="A3974" s="58">
        <v>323083</v>
      </c>
      <c r="B3974" s="57" t="s">
        <v>601</v>
      </c>
    </row>
    <row r="3975" spans="1:2">
      <c r="A3975" s="58">
        <v>322905</v>
      </c>
      <c r="B3975" s="57" t="s">
        <v>579</v>
      </c>
    </row>
    <row r="3976" spans="1:2">
      <c r="A3976" s="58">
        <v>320711</v>
      </c>
      <c r="B3976" s="57" t="s">
        <v>581</v>
      </c>
    </row>
    <row r="3977" spans="1:2">
      <c r="A3977" s="58">
        <v>320714</v>
      </c>
      <c r="B3977" s="57" t="s">
        <v>613</v>
      </c>
    </row>
    <row r="3978" spans="1:2">
      <c r="A3978" s="58">
        <v>320489</v>
      </c>
      <c r="B3978" s="57" t="s">
        <v>579</v>
      </c>
    </row>
    <row r="3979" spans="1:2">
      <c r="A3979" s="58">
        <v>320562</v>
      </c>
      <c r="B3979" s="57" t="s">
        <v>579</v>
      </c>
    </row>
    <row r="3980" spans="1:2">
      <c r="A3980" s="58">
        <v>320720</v>
      </c>
      <c r="B3980" s="57" t="s">
        <v>601</v>
      </c>
    </row>
    <row r="3981" spans="1:2">
      <c r="A3981" s="58">
        <v>320668</v>
      </c>
      <c r="B3981" s="57" t="s">
        <v>601</v>
      </c>
    </row>
    <row r="3982" spans="1:2">
      <c r="A3982" s="58">
        <v>320685</v>
      </c>
      <c r="B3982" s="57" t="s">
        <v>601</v>
      </c>
    </row>
    <row r="3983" spans="1:2">
      <c r="A3983" s="58">
        <v>320448</v>
      </c>
      <c r="B3983" s="57" t="s">
        <v>579</v>
      </c>
    </row>
    <row r="3984" spans="1:2">
      <c r="A3984" s="58">
        <v>320460</v>
      </c>
      <c r="B3984" s="57" t="s">
        <v>581</v>
      </c>
    </row>
    <row r="3985" spans="1:2">
      <c r="A3985" s="58">
        <v>320522</v>
      </c>
      <c r="B3985" s="57" t="s">
        <v>601</v>
      </c>
    </row>
    <row r="3986" spans="1:2">
      <c r="A3986" s="58">
        <v>322019</v>
      </c>
      <c r="B3986" s="57" t="s">
        <v>601</v>
      </c>
    </row>
    <row r="3987" spans="1:2">
      <c r="A3987" s="58">
        <v>322011</v>
      </c>
      <c r="B3987" s="57" t="s">
        <v>613</v>
      </c>
    </row>
    <row r="3988" spans="1:2">
      <c r="A3988" s="58">
        <v>322016</v>
      </c>
      <c r="B3988" s="57" t="s">
        <v>581</v>
      </c>
    </row>
    <row r="3989" spans="1:2">
      <c r="A3989" s="58">
        <v>322952</v>
      </c>
      <c r="B3989" s="57" t="s">
        <v>604</v>
      </c>
    </row>
    <row r="3990" spans="1:2">
      <c r="A3990" s="57" t="s">
        <v>1007</v>
      </c>
      <c r="B3990" s="57" t="s">
        <v>579</v>
      </c>
    </row>
    <row r="3991" spans="1:2">
      <c r="A3991" s="57" t="s">
        <v>1008</v>
      </c>
      <c r="B3991" s="57" t="s">
        <v>608</v>
      </c>
    </row>
    <row r="3992" spans="1:2">
      <c r="A3992" s="57" t="s">
        <v>1009</v>
      </c>
      <c r="B3992" s="57" t="s">
        <v>608</v>
      </c>
    </row>
    <row r="3993" spans="1:2">
      <c r="A3993" s="58">
        <v>777777</v>
      </c>
      <c r="B3993" s="57" t="s">
        <v>579</v>
      </c>
    </row>
    <row r="3994" spans="1:2">
      <c r="A3994" s="57" t="s">
        <v>1010</v>
      </c>
      <c r="B3994" s="57" t="s">
        <v>579</v>
      </c>
    </row>
    <row r="3995" spans="1:2">
      <c r="A3995" s="57" t="s">
        <v>1011</v>
      </c>
      <c r="B3995" s="57" t="s">
        <v>601</v>
      </c>
    </row>
    <row r="3996" spans="1:2">
      <c r="A3996" s="57" t="s">
        <v>1012</v>
      </c>
      <c r="B3996" s="57" t="s">
        <v>601</v>
      </c>
    </row>
    <row r="3997" spans="1:2">
      <c r="A3997" s="58">
        <v>321777</v>
      </c>
      <c r="B3997" s="57" t="s">
        <v>579</v>
      </c>
    </row>
    <row r="3998" spans="1:2">
      <c r="A3998" s="58">
        <v>889910</v>
      </c>
      <c r="B3998" s="57" t="s">
        <v>579</v>
      </c>
    </row>
    <row r="3999" spans="1:2">
      <c r="A3999" s="58">
        <v>778899</v>
      </c>
      <c r="B3999" s="57" t="s">
        <v>579</v>
      </c>
    </row>
    <row r="4000" spans="1:2">
      <c r="A4000" s="57" t="s">
        <v>1013</v>
      </c>
      <c r="B4000" s="57" t="s">
        <v>579</v>
      </c>
    </row>
    <row r="4001" spans="1:2">
      <c r="A4001" s="57" t="s">
        <v>1014</v>
      </c>
      <c r="B4001" s="57" t="s">
        <v>608</v>
      </c>
    </row>
    <row r="4002" spans="1:2">
      <c r="A4002" s="57" t="s">
        <v>1015</v>
      </c>
      <c r="B4002" s="57" t="s">
        <v>608</v>
      </c>
    </row>
    <row r="4003" spans="1:2">
      <c r="A4003" s="57" t="s">
        <v>1016</v>
      </c>
      <c r="B4003" s="57" t="s">
        <v>608</v>
      </c>
    </row>
    <row r="4004" spans="1:2">
      <c r="A4004" s="57" t="s">
        <v>1017</v>
      </c>
      <c r="B4004" s="57" t="s">
        <v>608</v>
      </c>
    </row>
    <row r="4005" spans="1:2">
      <c r="A4005" s="57" t="s">
        <v>1018</v>
      </c>
      <c r="B4005" s="57" t="s">
        <v>608</v>
      </c>
    </row>
    <row r="4006" spans="1:2">
      <c r="A4006" s="57" t="s">
        <v>1019</v>
      </c>
      <c r="B4006" s="57" t="s">
        <v>601</v>
      </c>
    </row>
    <row r="4007" spans="1:2">
      <c r="A4007" s="57" t="s">
        <v>1020</v>
      </c>
      <c r="B4007" s="57" t="s">
        <v>601</v>
      </c>
    </row>
    <row r="4008" spans="1:2">
      <c r="A4008" s="57" t="s">
        <v>1021</v>
      </c>
      <c r="B4008" s="57" t="s">
        <v>601</v>
      </c>
    </row>
    <row r="4009" spans="1:2">
      <c r="A4009" s="57" t="s">
        <v>1022</v>
      </c>
      <c r="B4009" s="57" t="s">
        <v>601</v>
      </c>
    </row>
    <row r="4010" spans="1:2">
      <c r="A4010" s="57" t="s">
        <v>1023</v>
      </c>
      <c r="B4010" s="57" t="s">
        <v>579</v>
      </c>
    </row>
    <row r="4011" spans="1:2">
      <c r="A4011" s="57" t="s">
        <v>1024</v>
      </c>
      <c r="B4011" s="57" t="s">
        <v>601</v>
      </c>
    </row>
    <row r="4012" spans="1:2">
      <c r="A4012" s="57" t="s">
        <v>1025</v>
      </c>
      <c r="B4012" s="57" t="s">
        <v>601</v>
      </c>
    </row>
    <row r="4013" spans="1:2">
      <c r="A4013" s="57" t="s">
        <v>1026</v>
      </c>
      <c r="B4013" s="57" t="s">
        <v>601</v>
      </c>
    </row>
    <row r="4014" spans="1:2">
      <c r="A4014" s="57" t="s">
        <v>1027</v>
      </c>
      <c r="B4014" s="57" t="s">
        <v>601</v>
      </c>
    </row>
    <row r="4015" spans="1:2">
      <c r="A4015" s="57" t="s">
        <v>1028</v>
      </c>
      <c r="B4015" s="57" t="s">
        <v>601</v>
      </c>
    </row>
    <row r="4016" spans="1:2">
      <c r="A4016" s="58">
        <v>322477</v>
      </c>
      <c r="B4016" s="57" t="s">
        <v>601</v>
      </c>
    </row>
    <row r="4017" spans="1:2">
      <c r="A4017" s="57" t="s">
        <v>1029</v>
      </c>
      <c r="B4017" s="57" t="s">
        <v>579</v>
      </c>
    </row>
    <row r="4018" spans="1:2">
      <c r="A4018" s="58">
        <v>294938</v>
      </c>
      <c r="B4018" s="57" t="s">
        <v>601</v>
      </c>
    </row>
    <row r="4019" spans="1:2">
      <c r="A4019" s="57" t="s">
        <v>1030</v>
      </c>
      <c r="B4019" s="57" t="s">
        <v>579</v>
      </c>
    </row>
    <row r="4020" spans="1:2">
      <c r="A4020" s="58">
        <v>121314</v>
      </c>
      <c r="B4020" s="57" t="s">
        <v>579</v>
      </c>
    </row>
    <row r="4021" spans="1:2">
      <c r="A4021" s="58">
        <v>230589</v>
      </c>
      <c r="B4021" s="57" t="s">
        <v>579</v>
      </c>
    </row>
    <row r="4022" spans="1:2">
      <c r="A4022" s="58">
        <v>282641</v>
      </c>
      <c r="B4022" s="57" t="s">
        <v>579</v>
      </c>
    </row>
    <row r="4023" spans="1:2">
      <c r="A4023" s="58">
        <v>323176</v>
      </c>
      <c r="B4023" s="57" t="s">
        <v>601</v>
      </c>
    </row>
    <row r="4024" spans="1:2">
      <c r="A4024" s="58">
        <v>323461</v>
      </c>
      <c r="B4024" s="57" t="s">
        <v>601</v>
      </c>
    </row>
    <row r="4025" spans="1:2">
      <c r="A4025" s="58">
        <v>323503</v>
      </c>
      <c r="B4025" s="57" t="s">
        <v>601</v>
      </c>
    </row>
    <row r="4026" spans="1:2">
      <c r="A4026" s="58">
        <v>323489</v>
      </c>
      <c r="B4026" s="57" t="s">
        <v>601</v>
      </c>
    </row>
    <row r="4027" spans="1:2">
      <c r="A4027" s="58">
        <v>323628</v>
      </c>
      <c r="B4027" s="57" t="s">
        <v>601</v>
      </c>
    </row>
    <row r="4028" spans="1:2">
      <c r="A4028" s="58">
        <v>323619</v>
      </c>
      <c r="B4028" s="57" t="s">
        <v>601</v>
      </c>
    </row>
    <row r="4029" spans="1:2">
      <c r="A4029" s="58">
        <v>323491</v>
      </c>
      <c r="B4029" s="57" t="s">
        <v>601</v>
      </c>
    </row>
    <row r="4030" spans="1:2">
      <c r="A4030" s="58">
        <v>323481</v>
      </c>
      <c r="B4030" s="57" t="s">
        <v>613</v>
      </c>
    </row>
    <row r="4031" spans="1:2">
      <c r="A4031" s="58">
        <v>294558</v>
      </c>
      <c r="B4031" s="57" t="s">
        <v>601</v>
      </c>
    </row>
    <row r="4032" spans="1:2">
      <c r="A4032" s="58">
        <v>323432</v>
      </c>
      <c r="B4032" s="57" t="s">
        <v>601</v>
      </c>
    </row>
    <row r="4033" spans="1:2">
      <c r="A4033" s="58">
        <v>323495</v>
      </c>
      <c r="B4033" s="57" t="s">
        <v>601</v>
      </c>
    </row>
    <row r="4034" spans="1:2">
      <c r="A4034" s="58">
        <v>323180</v>
      </c>
      <c r="B4034" s="57" t="s">
        <v>581</v>
      </c>
    </row>
    <row r="4035" spans="1:2">
      <c r="A4035" s="57" t="s">
        <v>1031</v>
      </c>
      <c r="B4035" s="57" t="s">
        <v>601</v>
      </c>
    </row>
    <row r="4036" spans="1:2">
      <c r="A4036" s="58">
        <v>323860</v>
      </c>
      <c r="B4036" s="57" t="s">
        <v>601</v>
      </c>
    </row>
    <row r="4037" spans="1:2">
      <c r="A4037" s="58">
        <v>323194</v>
      </c>
      <c r="B4037" s="57" t="s">
        <v>601</v>
      </c>
    </row>
    <row r="4038" spans="1:2">
      <c r="A4038" s="58">
        <v>324002</v>
      </c>
      <c r="B4038" s="57" t="s">
        <v>581</v>
      </c>
    </row>
    <row r="4039" spans="1:2">
      <c r="A4039" s="58">
        <v>323892</v>
      </c>
      <c r="B4039" s="57" t="s">
        <v>601</v>
      </c>
    </row>
    <row r="4040" spans="1:2">
      <c r="A4040" s="58">
        <v>322681</v>
      </c>
      <c r="B4040" s="57" t="s">
        <v>601</v>
      </c>
    </row>
    <row r="4041" spans="1:2">
      <c r="A4041" s="58">
        <v>323900</v>
      </c>
      <c r="B4041" s="57" t="s">
        <v>601</v>
      </c>
    </row>
    <row r="4042" spans="1:2">
      <c r="A4042" s="58">
        <v>323443</v>
      </c>
      <c r="B4042" s="57" t="s">
        <v>601</v>
      </c>
    </row>
    <row r="4043" spans="1:2">
      <c r="A4043" s="58">
        <v>323622</v>
      </c>
      <c r="B4043" s="57" t="s">
        <v>581</v>
      </c>
    </row>
    <row r="4044" spans="1:2">
      <c r="A4044" s="58">
        <v>323915</v>
      </c>
      <c r="B4044" s="57" t="s">
        <v>581</v>
      </c>
    </row>
    <row r="4045" spans="1:2">
      <c r="A4045" s="58">
        <v>323921</v>
      </c>
      <c r="B4045" s="57" t="s">
        <v>581</v>
      </c>
    </row>
    <row r="4046" spans="1:2">
      <c r="A4046" s="58">
        <v>323819</v>
      </c>
      <c r="B4046" s="57" t="s">
        <v>601</v>
      </c>
    </row>
    <row r="4047" spans="1:2">
      <c r="A4047" s="58">
        <v>250716</v>
      </c>
      <c r="B4047" s="57" t="s">
        <v>579</v>
      </c>
    </row>
    <row r="4048" spans="1:2">
      <c r="A4048" s="58">
        <v>300910</v>
      </c>
      <c r="B4048" s="57" t="s">
        <v>579</v>
      </c>
    </row>
    <row r="4049" spans="1:2">
      <c r="A4049" s="58">
        <v>625456</v>
      </c>
      <c r="B4049" s="57" t="s">
        <v>579</v>
      </c>
    </row>
    <row r="4050" spans="1:2">
      <c r="A4050" s="58">
        <v>635353</v>
      </c>
      <c r="B4050" s="57" t="s">
        <v>579</v>
      </c>
    </row>
    <row r="4051" spans="1:2">
      <c r="A4051" s="58">
        <v>654321</v>
      </c>
      <c r="B4051" s="57" t="s">
        <v>579</v>
      </c>
    </row>
    <row r="4052" spans="1:2">
      <c r="A4052" s="58">
        <v>987456</v>
      </c>
      <c r="B4052" s="57" t="s">
        <v>579</v>
      </c>
    </row>
    <row r="4053" spans="1:2">
      <c r="A4053" s="57" t="s">
        <v>1032</v>
      </c>
      <c r="B4053" s="57" t="s">
        <v>601</v>
      </c>
    </row>
    <row r="4054" spans="1:2">
      <c r="A4054" s="57" t="s">
        <v>1033</v>
      </c>
      <c r="B4054" s="57" t="s">
        <v>601</v>
      </c>
    </row>
    <row r="4055" spans="1:2">
      <c r="A4055" s="58">
        <v>320810</v>
      </c>
      <c r="B4055" s="57" t="s">
        <v>601</v>
      </c>
    </row>
    <row r="4056" spans="1:2">
      <c r="A4056" s="57" t="s">
        <v>1034</v>
      </c>
      <c r="B4056" s="57" t="s">
        <v>581</v>
      </c>
    </row>
    <row r="4057" spans="1:2">
      <c r="A4057" s="57" t="s">
        <v>1035</v>
      </c>
      <c r="B4057" s="57" t="s">
        <v>601</v>
      </c>
    </row>
    <row r="4058" spans="1:2">
      <c r="A4058" s="57" t="s">
        <v>1036</v>
      </c>
      <c r="B4058" s="57" t="s">
        <v>579</v>
      </c>
    </row>
    <row r="4059" spans="1:2">
      <c r="A4059" s="57" t="s">
        <v>1037</v>
      </c>
      <c r="B4059" s="57" t="s">
        <v>579</v>
      </c>
    </row>
    <row r="4060" spans="1:2">
      <c r="A4060" s="57" t="s">
        <v>1038</v>
      </c>
      <c r="B4060" s="57" t="s">
        <v>579</v>
      </c>
    </row>
    <row r="4061" spans="1:2">
      <c r="A4061" s="57" t="s">
        <v>1039</v>
      </c>
      <c r="B4061" s="57" t="s">
        <v>601</v>
      </c>
    </row>
    <row r="4062" spans="1:2">
      <c r="A4062" s="57" t="s">
        <v>1040</v>
      </c>
      <c r="B4062" s="57" t="s">
        <v>601</v>
      </c>
    </row>
    <row r="4063" spans="1:2">
      <c r="A4063" s="57" t="s">
        <v>1041</v>
      </c>
      <c r="B4063" s="57" t="s">
        <v>601</v>
      </c>
    </row>
    <row r="4064" spans="1:2">
      <c r="A4064" s="57" t="s">
        <v>1042</v>
      </c>
      <c r="B4064" s="57" t="s">
        <v>601</v>
      </c>
    </row>
    <row r="4065" spans="1:2">
      <c r="A4065" s="57" t="s">
        <v>1043</v>
      </c>
      <c r="B4065" s="57" t="s">
        <v>601</v>
      </c>
    </row>
    <row r="4066" spans="1:2">
      <c r="A4066" s="57" t="s">
        <v>1044</v>
      </c>
      <c r="B4066" s="57" t="s">
        <v>601</v>
      </c>
    </row>
    <row r="4067" spans="1:2">
      <c r="A4067" s="57" t="s">
        <v>1045</v>
      </c>
      <c r="B4067" s="57" t="s">
        <v>579</v>
      </c>
    </row>
    <row r="4068" spans="1:2">
      <c r="A4068" s="57" t="s">
        <v>1046</v>
      </c>
      <c r="B4068" s="57" t="s">
        <v>579</v>
      </c>
    </row>
    <row r="4069" spans="1:2">
      <c r="A4069" s="58">
        <v>324874</v>
      </c>
      <c r="B4069" s="57" t="s">
        <v>579</v>
      </c>
    </row>
    <row r="4070" spans="1:2">
      <c r="A4070" s="57" t="s">
        <v>1047</v>
      </c>
      <c r="B4070" s="57" t="s">
        <v>579</v>
      </c>
    </row>
    <row r="4071" spans="1:2">
      <c r="A4071" s="57" t="s">
        <v>1048</v>
      </c>
      <c r="B4071" s="57" t="s">
        <v>601</v>
      </c>
    </row>
    <row r="4072" spans="1:2">
      <c r="A4072" s="57" t="s">
        <v>1049</v>
      </c>
      <c r="B4072" s="57" t="s">
        <v>601</v>
      </c>
    </row>
    <row r="4073" spans="1:2">
      <c r="A4073" s="57" t="s">
        <v>1050</v>
      </c>
      <c r="B4073" s="57" t="s">
        <v>601</v>
      </c>
    </row>
    <row r="4074" spans="1:2">
      <c r="A4074" s="57" t="s">
        <v>1051</v>
      </c>
      <c r="B4074" s="57" t="s">
        <v>579</v>
      </c>
    </row>
    <row r="4075" spans="1:2">
      <c r="A4075" s="57" t="s">
        <v>1052</v>
      </c>
      <c r="B4075" s="57" t="s">
        <v>601</v>
      </c>
    </row>
    <row r="4076" spans="1:2">
      <c r="A4076" s="57" t="s">
        <v>1053</v>
      </c>
      <c r="B4076" s="57" t="s">
        <v>579</v>
      </c>
    </row>
    <row r="4077" spans="1:2">
      <c r="A4077" s="57" t="s">
        <v>1054</v>
      </c>
      <c r="B4077" s="57" t="s">
        <v>601</v>
      </c>
    </row>
    <row r="4078" spans="1:2">
      <c r="A4078" s="57" t="s">
        <v>1055</v>
      </c>
      <c r="B4078" s="57" t="s">
        <v>601</v>
      </c>
    </row>
    <row r="4079" spans="1:2">
      <c r="A4079" s="57" t="s">
        <v>1056</v>
      </c>
      <c r="B4079" s="57" t="s">
        <v>581</v>
      </c>
    </row>
    <row r="4080" spans="1:2">
      <c r="A4080" s="57" t="s">
        <v>1057</v>
      </c>
      <c r="B4080" s="57" t="s">
        <v>780</v>
      </c>
    </row>
    <row r="4081" spans="1:2">
      <c r="A4081" s="57" t="s">
        <v>1058</v>
      </c>
      <c r="B4081" s="57" t="s">
        <v>579</v>
      </c>
    </row>
    <row r="4082" spans="1:2">
      <c r="A4082" s="58">
        <v>323331</v>
      </c>
      <c r="B4082" s="57" t="s">
        <v>581</v>
      </c>
    </row>
    <row r="4083" spans="1:2">
      <c r="A4083" s="58">
        <v>322464</v>
      </c>
      <c r="B4083" s="57" t="s">
        <v>581</v>
      </c>
    </row>
    <row r="4084" spans="1:2">
      <c r="A4084" s="58">
        <v>316781</v>
      </c>
      <c r="B4084" s="57" t="s">
        <v>601</v>
      </c>
    </row>
    <row r="4085" spans="1:2">
      <c r="A4085" s="58">
        <v>322821</v>
      </c>
      <c r="B4085" s="57" t="s">
        <v>613</v>
      </c>
    </row>
    <row r="4086" spans="1:2">
      <c r="A4086" s="58">
        <v>320015</v>
      </c>
      <c r="B4086" s="57" t="s">
        <v>601</v>
      </c>
    </row>
    <row r="4087" spans="1:2">
      <c r="A4087" s="58">
        <v>322473</v>
      </c>
      <c r="B4087" s="57" t="s">
        <v>601</v>
      </c>
    </row>
    <row r="4088" spans="1:2">
      <c r="A4088" s="58">
        <v>324362</v>
      </c>
      <c r="B4088" s="57" t="s">
        <v>613</v>
      </c>
    </row>
    <row r="4089" spans="1:2">
      <c r="A4089" s="58">
        <v>324087</v>
      </c>
      <c r="B4089" s="57" t="s">
        <v>601</v>
      </c>
    </row>
    <row r="4090" spans="1:2">
      <c r="A4090" s="58">
        <v>323255</v>
      </c>
      <c r="B4090" s="57" t="s">
        <v>601</v>
      </c>
    </row>
    <row r="4091" spans="1:2">
      <c r="A4091" s="58">
        <v>324341</v>
      </c>
      <c r="B4091" s="57" t="s">
        <v>601</v>
      </c>
    </row>
    <row r="4092" spans="1:2">
      <c r="A4092" s="58">
        <v>322640</v>
      </c>
      <c r="B4092" s="57" t="s">
        <v>581</v>
      </c>
    </row>
    <row r="4093" spans="1:2">
      <c r="A4093" s="58">
        <v>323970</v>
      </c>
      <c r="B4093" s="57" t="s">
        <v>613</v>
      </c>
    </row>
    <row r="4094" spans="1:2">
      <c r="A4094" s="58">
        <v>323364</v>
      </c>
      <c r="B4094" s="57" t="s">
        <v>604</v>
      </c>
    </row>
    <row r="4095" spans="1:2">
      <c r="A4095" s="58">
        <v>323256</v>
      </c>
      <c r="B4095" s="57" t="s">
        <v>613</v>
      </c>
    </row>
    <row r="4096" spans="1:2">
      <c r="A4096" s="58">
        <v>323926</v>
      </c>
      <c r="B4096" s="57" t="s">
        <v>581</v>
      </c>
    </row>
    <row r="4097" spans="1:2">
      <c r="A4097" s="58">
        <v>324505</v>
      </c>
      <c r="B4097" s="57" t="s">
        <v>613</v>
      </c>
    </row>
    <row r="4098" spans="1:2">
      <c r="A4098" s="58">
        <v>323344</v>
      </c>
      <c r="B4098" s="57" t="s">
        <v>601</v>
      </c>
    </row>
    <row r="4099" spans="1:2">
      <c r="A4099" s="58">
        <v>322459</v>
      </c>
      <c r="B4099" s="57" t="s">
        <v>601</v>
      </c>
    </row>
    <row r="4100" spans="1:2">
      <c r="A4100" s="58">
        <v>323051</v>
      </c>
      <c r="B4100" s="57" t="s">
        <v>601</v>
      </c>
    </row>
    <row r="4101" spans="1:2">
      <c r="A4101" s="58">
        <v>323843</v>
      </c>
      <c r="B4101" s="57" t="s">
        <v>601</v>
      </c>
    </row>
    <row r="4102" spans="1:2">
      <c r="A4102" s="58">
        <v>323553</v>
      </c>
      <c r="B4102" s="57" t="s">
        <v>601</v>
      </c>
    </row>
    <row r="4103" spans="1:2">
      <c r="A4103" s="58">
        <v>323341</v>
      </c>
      <c r="B4103" s="57" t="s">
        <v>601</v>
      </c>
    </row>
    <row r="4104" spans="1:2">
      <c r="A4104" s="58">
        <v>323246</v>
      </c>
      <c r="B4104" s="57" t="s">
        <v>601</v>
      </c>
    </row>
    <row r="4105" spans="1:2">
      <c r="A4105" s="58">
        <v>324155</v>
      </c>
      <c r="B4105" s="57" t="s">
        <v>581</v>
      </c>
    </row>
    <row r="4106" spans="1:2">
      <c r="A4106" s="58">
        <v>323839</v>
      </c>
      <c r="B4106" s="57" t="s">
        <v>601</v>
      </c>
    </row>
    <row r="4107" spans="1:2">
      <c r="A4107" s="58">
        <v>323071</v>
      </c>
      <c r="B4107" s="57" t="s">
        <v>696</v>
      </c>
    </row>
    <row r="4108" spans="1:2">
      <c r="A4108" s="58">
        <v>323116</v>
      </c>
      <c r="B4108" s="57" t="s">
        <v>613</v>
      </c>
    </row>
    <row r="4109" spans="1:2">
      <c r="A4109" s="58">
        <v>324099</v>
      </c>
      <c r="B4109" s="57" t="s">
        <v>601</v>
      </c>
    </row>
    <row r="4110" spans="1:2">
      <c r="A4110" s="58">
        <v>323532</v>
      </c>
      <c r="B4110" s="57" t="s">
        <v>601</v>
      </c>
    </row>
    <row r="4111" spans="1:2">
      <c r="A4111" s="58">
        <v>324000</v>
      </c>
      <c r="B4111" s="57" t="s">
        <v>581</v>
      </c>
    </row>
    <row r="4112" spans="1:2">
      <c r="A4112" s="58">
        <v>322860</v>
      </c>
      <c r="B4112" s="57" t="s">
        <v>581</v>
      </c>
    </row>
    <row r="4113" spans="1:2">
      <c r="A4113" s="58">
        <v>323396</v>
      </c>
      <c r="B4113" s="57" t="s">
        <v>601</v>
      </c>
    </row>
    <row r="4114" spans="1:2">
      <c r="A4114" s="58">
        <v>324184</v>
      </c>
      <c r="B4114" s="57" t="s">
        <v>781</v>
      </c>
    </row>
    <row r="4115" spans="1:2">
      <c r="A4115" s="58">
        <v>324334</v>
      </c>
      <c r="B4115" s="57" t="s">
        <v>581</v>
      </c>
    </row>
    <row r="4116" spans="1:2">
      <c r="A4116" s="58">
        <v>324326</v>
      </c>
      <c r="B4116" s="57" t="s">
        <v>601</v>
      </c>
    </row>
    <row r="4117" spans="1:2">
      <c r="A4117" s="58">
        <v>322263</v>
      </c>
      <c r="B4117" s="57" t="s">
        <v>613</v>
      </c>
    </row>
    <row r="4118" spans="1:2">
      <c r="A4118" s="58">
        <v>323381</v>
      </c>
      <c r="B4118" s="57" t="s">
        <v>601</v>
      </c>
    </row>
    <row r="4119" spans="1:2">
      <c r="A4119" s="58">
        <v>324018</v>
      </c>
      <c r="B4119" s="57" t="s">
        <v>601</v>
      </c>
    </row>
    <row r="4120" spans="1:2">
      <c r="A4120" s="58">
        <v>323223</v>
      </c>
      <c r="B4120" s="57" t="s">
        <v>581</v>
      </c>
    </row>
    <row r="4121" spans="1:2">
      <c r="A4121" s="58">
        <v>323219</v>
      </c>
      <c r="B4121" s="57" t="s">
        <v>601</v>
      </c>
    </row>
    <row r="4122" spans="1:2">
      <c r="A4122" s="58">
        <v>322856</v>
      </c>
      <c r="B4122" s="57" t="s">
        <v>601</v>
      </c>
    </row>
    <row r="4123" spans="1:2">
      <c r="A4123" s="58">
        <v>323963</v>
      </c>
      <c r="B4123" s="57" t="s">
        <v>601</v>
      </c>
    </row>
    <row r="4124" spans="1:2">
      <c r="A4124" s="58">
        <v>323497</v>
      </c>
      <c r="B4124" s="57" t="s">
        <v>601</v>
      </c>
    </row>
    <row r="4125" spans="1:2">
      <c r="A4125" s="58">
        <v>323569</v>
      </c>
      <c r="B4125" s="57" t="s">
        <v>601</v>
      </c>
    </row>
    <row r="4126" spans="1:2">
      <c r="A4126" s="58">
        <v>324504</v>
      </c>
      <c r="B4126" s="57" t="s">
        <v>601</v>
      </c>
    </row>
    <row r="4127" spans="1:2">
      <c r="A4127" s="58">
        <v>324045</v>
      </c>
      <c r="B4127" s="57" t="s">
        <v>613</v>
      </c>
    </row>
    <row r="4128" spans="1:2">
      <c r="A4128" s="58">
        <v>323369</v>
      </c>
      <c r="B4128" s="57" t="s">
        <v>613</v>
      </c>
    </row>
    <row r="4129" spans="1:2">
      <c r="A4129" s="58">
        <v>324231</v>
      </c>
      <c r="B4129" s="57" t="s">
        <v>601</v>
      </c>
    </row>
    <row r="4130" spans="1:2">
      <c r="A4130" s="58">
        <v>323393</v>
      </c>
      <c r="B4130" s="57" t="s">
        <v>601</v>
      </c>
    </row>
    <row r="4131" spans="1:2">
      <c r="A4131" s="58">
        <v>323542</v>
      </c>
      <c r="B4131" s="57" t="s">
        <v>601</v>
      </c>
    </row>
    <row r="4132" spans="1:2">
      <c r="A4132" s="58">
        <v>323173</v>
      </c>
      <c r="B4132" s="57" t="s">
        <v>601</v>
      </c>
    </row>
    <row r="4133" spans="1:2">
      <c r="A4133" s="58">
        <v>324243</v>
      </c>
      <c r="B4133" s="57" t="s">
        <v>601</v>
      </c>
    </row>
    <row r="4134" spans="1:2">
      <c r="A4134" s="58">
        <v>324396</v>
      </c>
      <c r="B4134" s="57" t="s">
        <v>601</v>
      </c>
    </row>
    <row r="4135" spans="1:2">
      <c r="A4135" s="58">
        <v>323412</v>
      </c>
      <c r="B4135" s="57" t="s">
        <v>581</v>
      </c>
    </row>
    <row r="4136" spans="1:2">
      <c r="A4136" s="58">
        <v>323261</v>
      </c>
      <c r="B4136" s="57" t="s">
        <v>601</v>
      </c>
    </row>
    <row r="4137" spans="1:2">
      <c r="A4137" s="58">
        <v>323105</v>
      </c>
      <c r="B4137" s="57" t="s">
        <v>601</v>
      </c>
    </row>
    <row r="4138" spans="1:2">
      <c r="A4138" s="58">
        <v>323997</v>
      </c>
      <c r="B4138" s="57" t="s">
        <v>601</v>
      </c>
    </row>
    <row r="4139" spans="1:2">
      <c r="A4139" s="58">
        <v>323324</v>
      </c>
      <c r="B4139" s="57" t="s">
        <v>601</v>
      </c>
    </row>
    <row r="4140" spans="1:2">
      <c r="A4140" s="58">
        <v>323933</v>
      </c>
      <c r="B4140" s="57" t="s">
        <v>613</v>
      </c>
    </row>
    <row r="4141" spans="1:2">
      <c r="A4141" s="58">
        <v>323484</v>
      </c>
      <c r="B4141" s="57" t="s">
        <v>601</v>
      </c>
    </row>
    <row r="4142" spans="1:2">
      <c r="A4142" s="58">
        <v>324250</v>
      </c>
      <c r="B4142" s="57" t="s">
        <v>581</v>
      </c>
    </row>
    <row r="4143" spans="1:2">
      <c r="A4143" s="58">
        <v>323208</v>
      </c>
      <c r="B4143" s="57" t="s">
        <v>604</v>
      </c>
    </row>
    <row r="4144" spans="1:2">
      <c r="A4144" s="58">
        <v>323453</v>
      </c>
      <c r="B4144" s="57" t="s">
        <v>581</v>
      </c>
    </row>
    <row r="4145" spans="1:2">
      <c r="A4145" s="58">
        <v>324223</v>
      </c>
      <c r="B4145" s="57" t="s">
        <v>601</v>
      </c>
    </row>
    <row r="4146" spans="1:2">
      <c r="A4146" s="58">
        <v>324271</v>
      </c>
      <c r="B4146" s="57" t="s">
        <v>579</v>
      </c>
    </row>
    <row r="4147" spans="1:2">
      <c r="A4147" s="58">
        <v>323248</v>
      </c>
      <c r="B4147" s="57" t="s">
        <v>601</v>
      </c>
    </row>
    <row r="4148" spans="1:2">
      <c r="A4148" s="58">
        <v>324278</v>
      </c>
      <c r="B4148" s="57" t="s">
        <v>601</v>
      </c>
    </row>
    <row r="4149" spans="1:2">
      <c r="A4149" s="58">
        <v>324033</v>
      </c>
      <c r="B4149" s="57" t="s">
        <v>604</v>
      </c>
    </row>
    <row r="4150" spans="1:2">
      <c r="A4150" s="58">
        <v>323629</v>
      </c>
      <c r="B4150" s="57" t="s">
        <v>601</v>
      </c>
    </row>
    <row r="4151" spans="1:2">
      <c r="A4151" s="58">
        <v>324354</v>
      </c>
      <c r="B4151" s="57" t="s">
        <v>601</v>
      </c>
    </row>
    <row r="4152" spans="1:2">
      <c r="A4152" s="58">
        <v>322921</v>
      </c>
      <c r="B4152" s="57" t="s">
        <v>579</v>
      </c>
    </row>
    <row r="4153" spans="1:2">
      <c r="A4153" s="58">
        <v>324190</v>
      </c>
      <c r="B4153" s="57" t="s">
        <v>581</v>
      </c>
    </row>
    <row r="4154" spans="1:2">
      <c r="A4154" s="58">
        <v>324209</v>
      </c>
      <c r="B4154" s="57" t="s">
        <v>613</v>
      </c>
    </row>
    <row r="4155" spans="1:2">
      <c r="A4155" s="58">
        <v>319891</v>
      </c>
      <c r="B4155" s="57" t="s">
        <v>613</v>
      </c>
    </row>
    <row r="4156" spans="1:2">
      <c r="A4156" s="58">
        <v>319893</v>
      </c>
      <c r="B4156" s="57" t="s">
        <v>613</v>
      </c>
    </row>
    <row r="4157" spans="1:2">
      <c r="A4157" s="58">
        <v>319894</v>
      </c>
      <c r="B4157" s="57" t="s">
        <v>581</v>
      </c>
    </row>
    <row r="4158" spans="1:2">
      <c r="A4158" s="58">
        <v>324199</v>
      </c>
      <c r="B4158" s="57" t="s">
        <v>579</v>
      </c>
    </row>
    <row r="4159" spans="1:2">
      <c r="A4159" s="58">
        <v>323181</v>
      </c>
      <c r="B4159" s="57" t="s">
        <v>581</v>
      </c>
    </row>
    <row r="4160" spans="1:2">
      <c r="A4160" s="58">
        <v>322516</v>
      </c>
      <c r="B4160" s="57" t="s">
        <v>613</v>
      </c>
    </row>
    <row r="4161" spans="1:2">
      <c r="A4161" s="58">
        <v>322522</v>
      </c>
      <c r="B4161" s="57" t="s">
        <v>601</v>
      </c>
    </row>
    <row r="4162" spans="1:2">
      <c r="A4162" s="58">
        <v>324014</v>
      </c>
      <c r="B4162" s="57" t="s">
        <v>581</v>
      </c>
    </row>
    <row r="4163" spans="1:2">
      <c r="A4163" s="58">
        <v>322826</v>
      </c>
      <c r="B4163" s="57" t="s">
        <v>601</v>
      </c>
    </row>
    <row r="4164" spans="1:2">
      <c r="A4164" s="58">
        <v>314301</v>
      </c>
      <c r="B4164" s="57" t="s">
        <v>601</v>
      </c>
    </row>
    <row r="4165" spans="1:2">
      <c r="A4165" s="58">
        <v>322190</v>
      </c>
      <c r="B4165" s="57" t="s">
        <v>601</v>
      </c>
    </row>
    <row r="4166" spans="1:2">
      <c r="A4166" s="58">
        <v>322797</v>
      </c>
      <c r="B4166" s="57" t="s">
        <v>601</v>
      </c>
    </row>
    <row r="4167" spans="1:2">
      <c r="A4167" s="58">
        <v>323266</v>
      </c>
      <c r="B4167" s="57" t="s">
        <v>581</v>
      </c>
    </row>
    <row r="4168" spans="1:2">
      <c r="A4168" s="58">
        <v>324430</v>
      </c>
      <c r="B4168" s="57" t="s">
        <v>601</v>
      </c>
    </row>
    <row r="4169" spans="1:2">
      <c r="A4169" s="58">
        <v>324361</v>
      </c>
      <c r="B4169" s="57" t="s">
        <v>601</v>
      </c>
    </row>
    <row r="4170" spans="1:2">
      <c r="A4170" s="58">
        <v>316864</v>
      </c>
      <c r="B4170" s="57" t="s">
        <v>613</v>
      </c>
    </row>
    <row r="4171" spans="1:2">
      <c r="A4171" s="58">
        <v>324487</v>
      </c>
      <c r="B4171" s="57" t="s">
        <v>581</v>
      </c>
    </row>
    <row r="4172" spans="1:2">
      <c r="A4172" s="58">
        <v>321086</v>
      </c>
      <c r="B4172" s="57" t="s">
        <v>579</v>
      </c>
    </row>
    <row r="4173" spans="1:2">
      <c r="A4173" s="58">
        <v>321085</v>
      </c>
      <c r="B4173" s="57" t="s">
        <v>579</v>
      </c>
    </row>
    <row r="4174" spans="1:2">
      <c r="A4174" s="58">
        <v>323999</v>
      </c>
      <c r="B4174" s="57" t="s">
        <v>613</v>
      </c>
    </row>
    <row r="4175" spans="1:2">
      <c r="A4175" s="58">
        <v>319670</v>
      </c>
      <c r="B4175" s="57" t="s">
        <v>581</v>
      </c>
    </row>
    <row r="4176" spans="1:2">
      <c r="A4176" s="58">
        <v>324097</v>
      </c>
      <c r="B4176" s="57" t="s">
        <v>604</v>
      </c>
    </row>
    <row r="4177" spans="1:2">
      <c r="A4177" s="58">
        <v>323535</v>
      </c>
      <c r="B4177" s="57" t="s">
        <v>601</v>
      </c>
    </row>
    <row r="4178" spans="1:2">
      <c r="A4178" s="58">
        <v>322569</v>
      </c>
      <c r="B4178" s="57" t="s">
        <v>613</v>
      </c>
    </row>
    <row r="4179" spans="1:2">
      <c r="A4179" s="58">
        <v>323414</v>
      </c>
      <c r="B4179" s="57" t="s">
        <v>601</v>
      </c>
    </row>
    <row r="4180" spans="1:2">
      <c r="A4180" s="58">
        <v>324403</v>
      </c>
      <c r="B4180" s="57" t="s">
        <v>581</v>
      </c>
    </row>
    <row r="4181" spans="1:2">
      <c r="A4181" s="58">
        <v>323876</v>
      </c>
      <c r="B4181" s="57" t="s">
        <v>581</v>
      </c>
    </row>
    <row r="4182" spans="1:2">
      <c r="A4182" s="58">
        <v>323526</v>
      </c>
      <c r="B4182" s="57" t="s">
        <v>601</v>
      </c>
    </row>
    <row r="4183" spans="1:2">
      <c r="A4183" s="58">
        <v>324421</v>
      </c>
      <c r="B4183" s="57" t="s">
        <v>601</v>
      </c>
    </row>
    <row r="4184" spans="1:2">
      <c r="A4184" s="58">
        <v>324181</v>
      </c>
      <c r="B4184" s="57" t="s">
        <v>581</v>
      </c>
    </row>
    <row r="4185" spans="1:2">
      <c r="A4185" s="58">
        <v>324179</v>
      </c>
      <c r="B4185" s="57" t="s">
        <v>613</v>
      </c>
    </row>
    <row r="4186" spans="1:2">
      <c r="A4186" s="58">
        <v>323451</v>
      </c>
      <c r="B4186" s="57" t="s">
        <v>601</v>
      </c>
    </row>
    <row r="4187" spans="1:2">
      <c r="A4187" s="58">
        <v>324549</v>
      </c>
      <c r="B4187" s="57" t="s">
        <v>601</v>
      </c>
    </row>
    <row r="4188" spans="1:2">
      <c r="A4188" s="58">
        <v>323965</v>
      </c>
      <c r="B4188" s="57" t="s">
        <v>601</v>
      </c>
    </row>
    <row r="4189" spans="1:2">
      <c r="A4189" s="58">
        <v>324167</v>
      </c>
      <c r="B4189" s="57" t="s">
        <v>581</v>
      </c>
    </row>
    <row r="4190" spans="1:2">
      <c r="A4190" s="58">
        <v>324883</v>
      </c>
      <c r="B4190" s="57" t="s">
        <v>601</v>
      </c>
    </row>
    <row r="4191" spans="1:2">
      <c r="A4191" s="58">
        <v>323605</v>
      </c>
      <c r="B4191" s="57" t="s">
        <v>601</v>
      </c>
    </row>
    <row r="4192" spans="1:2">
      <c r="A4192" s="58">
        <v>324144</v>
      </c>
      <c r="B4192" s="57" t="s">
        <v>581</v>
      </c>
    </row>
    <row r="4193" spans="1:2">
      <c r="A4193" s="58">
        <v>324191</v>
      </c>
      <c r="B4193" s="57" t="s">
        <v>601</v>
      </c>
    </row>
    <row r="4194" spans="1:2">
      <c r="A4194" s="58">
        <v>324472</v>
      </c>
      <c r="B4194" s="57" t="s">
        <v>601</v>
      </c>
    </row>
    <row r="4195" spans="1:2">
      <c r="A4195" s="58">
        <v>324323</v>
      </c>
      <c r="B4195" s="57" t="s">
        <v>601</v>
      </c>
    </row>
    <row r="4196" spans="1:2">
      <c r="A4196" s="58">
        <v>323912</v>
      </c>
      <c r="B4196" s="57" t="s">
        <v>601</v>
      </c>
    </row>
    <row r="4197" spans="1:2">
      <c r="A4197" s="58">
        <v>323910</v>
      </c>
      <c r="B4197" s="57" t="s">
        <v>581</v>
      </c>
    </row>
    <row r="4198" spans="1:2">
      <c r="A4198" s="58">
        <v>324414</v>
      </c>
      <c r="B4198" s="57" t="s">
        <v>579</v>
      </c>
    </row>
    <row r="4199" spans="1:2">
      <c r="A4199" s="58">
        <v>323593</v>
      </c>
      <c r="B4199" s="57" t="s">
        <v>613</v>
      </c>
    </row>
    <row r="4200" spans="1:2">
      <c r="A4200" s="58">
        <v>322974</v>
      </c>
      <c r="B4200" s="57" t="s">
        <v>601</v>
      </c>
    </row>
    <row r="4201" spans="1:2">
      <c r="A4201" s="58">
        <v>324319</v>
      </c>
      <c r="B4201" s="57" t="s">
        <v>601</v>
      </c>
    </row>
    <row r="4202" spans="1:2">
      <c r="A4202" s="58">
        <v>324357</v>
      </c>
      <c r="B4202" s="57" t="s">
        <v>581</v>
      </c>
    </row>
    <row r="4203" spans="1:2">
      <c r="A4203" s="58">
        <v>324269</v>
      </c>
      <c r="B4203" s="57" t="s">
        <v>601</v>
      </c>
    </row>
    <row r="4204" spans="1:2">
      <c r="A4204" s="58">
        <v>323842</v>
      </c>
      <c r="B4204" s="57" t="s">
        <v>601</v>
      </c>
    </row>
    <row r="4205" spans="1:2">
      <c r="A4205" s="58">
        <v>323152</v>
      </c>
      <c r="B4205" s="57" t="s">
        <v>581</v>
      </c>
    </row>
    <row r="4206" spans="1:2">
      <c r="A4206" s="58">
        <v>324321</v>
      </c>
      <c r="B4206" s="57" t="s">
        <v>601</v>
      </c>
    </row>
    <row r="4207" spans="1:2">
      <c r="A4207" s="58">
        <v>324401</v>
      </c>
      <c r="B4207" s="57" t="s">
        <v>601</v>
      </c>
    </row>
    <row r="4208" spans="1:2">
      <c r="A4208" s="58">
        <v>324232</v>
      </c>
      <c r="B4208" s="57" t="s">
        <v>601</v>
      </c>
    </row>
    <row r="4209" spans="1:2">
      <c r="A4209" s="58">
        <v>322523</v>
      </c>
      <c r="B4209" s="57" t="s">
        <v>613</v>
      </c>
    </row>
    <row r="4210" spans="1:2">
      <c r="A4210" s="58">
        <v>323916</v>
      </c>
      <c r="B4210" s="57" t="s">
        <v>601</v>
      </c>
    </row>
    <row r="4211" spans="1:2">
      <c r="A4211" s="58">
        <v>323558</v>
      </c>
      <c r="B4211" s="57" t="s">
        <v>601</v>
      </c>
    </row>
    <row r="4212" spans="1:2">
      <c r="A4212" s="58">
        <v>324404</v>
      </c>
      <c r="B4212" s="57" t="s">
        <v>613</v>
      </c>
    </row>
    <row r="4213" spans="1:2">
      <c r="A4213" s="58">
        <v>323172</v>
      </c>
      <c r="B4213" s="57" t="s">
        <v>601</v>
      </c>
    </row>
    <row r="4214" spans="1:2">
      <c r="A4214" s="58">
        <v>323826</v>
      </c>
      <c r="B4214" s="57" t="s">
        <v>613</v>
      </c>
    </row>
    <row r="4215" spans="1:2">
      <c r="A4215" s="58">
        <v>323618</v>
      </c>
      <c r="B4215" s="57" t="s">
        <v>601</v>
      </c>
    </row>
    <row r="4216" spans="1:2">
      <c r="A4216" s="58">
        <v>324363</v>
      </c>
      <c r="B4216" s="57" t="s">
        <v>601</v>
      </c>
    </row>
    <row r="4217" spans="1:2">
      <c r="A4217" s="58">
        <v>324024</v>
      </c>
      <c r="B4217" s="57" t="s">
        <v>601</v>
      </c>
    </row>
    <row r="4218" spans="1:2">
      <c r="A4218" s="58">
        <v>324195</v>
      </c>
      <c r="B4218" s="57" t="s">
        <v>613</v>
      </c>
    </row>
    <row r="4219" spans="1:2">
      <c r="A4219" s="58">
        <v>324102</v>
      </c>
      <c r="B4219" s="57" t="s">
        <v>613</v>
      </c>
    </row>
    <row r="4220" spans="1:2">
      <c r="A4220" s="58">
        <v>323428</v>
      </c>
      <c r="B4220" s="57" t="s">
        <v>601</v>
      </c>
    </row>
    <row r="4221" spans="1:2">
      <c r="A4221" s="58">
        <v>323274</v>
      </c>
      <c r="B4221" s="57" t="s">
        <v>579</v>
      </c>
    </row>
    <row r="4222" spans="1:2">
      <c r="A4222" s="58">
        <v>323940</v>
      </c>
      <c r="B4222" s="57" t="s">
        <v>601</v>
      </c>
    </row>
    <row r="4223" spans="1:2">
      <c r="A4223" s="58">
        <v>323624</v>
      </c>
      <c r="B4223" s="57" t="s">
        <v>581</v>
      </c>
    </row>
    <row r="4224" spans="1:2">
      <c r="A4224" s="58">
        <v>323518</v>
      </c>
      <c r="B4224" s="57" t="s">
        <v>601</v>
      </c>
    </row>
    <row r="4225" spans="1:2">
      <c r="A4225" s="58">
        <v>323562</v>
      </c>
      <c r="B4225" s="57" t="s">
        <v>696</v>
      </c>
    </row>
    <row r="4226" spans="1:2">
      <c r="A4226" s="58">
        <v>323455</v>
      </c>
      <c r="B4226" s="57" t="s">
        <v>601</v>
      </c>
    </row>
    <row r="4227" spans="1:2">
      <c r="A4227" s="58">
        <v>323395</v>
      </c>
      <c r="B4227" s="57" t="s">
        <v>601</v>
      </c>
    </row>
    <row r="4228" spans="1:2">
      <c r="A4228" s="58">
        <v>324273</v>
      </c>
      <c r="B4228" s="57" t="s">
        <v>601</v>
      </c>
    </row>
    <row r="4229" spans="1:2">
      <c r="A4229" s="58">
        <v>324345</v>
      </c>
      <c r="B4229" s="57" t="s">
        <v>601</v>
      </c>
    </row>
    <row r="4230" spans="1:2">
      <c r="A4230" s="58">
        <v>323240</v>
      </c>
      <c r="B4230" s="57" t="s">
        <v>604</v>
      </c>
    </row>
    <row r="4231" spans="1:2">
      <c r="A4231" s="58">
        <v>323245</v>
      </c>
      <c r="B4231" s="57" t="s">
        <v>601</v>
      </c>
    </row>
    <row r="4232" spans="1:2">
      <c r="A4232" s="58">
        <v>324258</v>
      </c>
      <c r="B4232" s="57" t="s">
        <v>601</v>
      </c>
    </row>
    <row r="4233" spans="1:2">
      <c r="A4233" s="58">
        <v>324489</v>
      </c>
      <c r="B4233" s="57" t="s">
        <v>601</v>
      </c>
    </row>
    <row r="4234" spans="1:2">
      <c r="A4234" s="58">
        <v>323136</v>
      </c>
      <c r="B4234" s="57" t="s">
        <v>601</v>
      </c>
    </row>
    <row r="4235" spans="1:2">
      <c r="A4235" s="58">
        <v>323580</v>
      </c>
      <c r="B4235" s="57" t="s">
        <v>613</v>
      </c>
    </row>
    <row r="4236" spans="1:2">
      <c r="A4236" s="58">
        <v>323571</v>
      </c>
      <c r="B4236" s="57" t="s">
        <v>601</v>
      </c>
    </row>
    <row r="4237" spans="1:2">
      <c r="A4237" s="58">
        <v>324192</v>
      </c>
      <c r="B4237" s="57" t="s">
        <v>581</v>
      </c>
    </row>
    <row r="4238" spans="1:2">
      <c r="A4238" s="58">
        <v>324161</v>
      </c>
      <c r="B4238" s="57" t="s">
        <v>613</v>
      </c>
    </row>
    <row r="4239" spans="1:2">
      <c r="A4239" s="57" t="s">
        <v>1059</v>
      </c>
      <c r="B4239" s="57" t="s">
        <v>579</v>
      </c>
    </row>
    <row r="4240" spans="1:2">
      <c r="A4240" s="57" t="s">
        <v>1060</v>
      </c>
      <c r="B4240" s="57" t="s">
        <v>601</v>
      </c>
    </row>
    <row r="4241" spans="1:2">
      <c r="A4241" s="57" t="s">
        <v>1061</v>
      </c>
      <c r="B4241" s="57" t="s">
        <v>579</v>
      </c>
    </row>
    <row r="4242" spans="1:2">
      <c r="A4242" s="57" t="s">
        <v>1062</v>
      </c>
      <c r="B4242" s="57" t="s">
        <v>601</v>
      </c>
    </row>
    <row r="4243" spans="1:2">
      <c r="A4243" s="57" t="s">
        <v>1063</v>
      </c>
      <c r="B4243" s="57" t="s">
        <v>579</v>
      </c>
    </row>
    <row r="4244" spans="1:2">
      <c r="A4244" s="57" t="s">
        <v>1064</v>
      </c>
      <c r="B4244" s="57" t="s">
        <v>780</v>
      </c>
    </row>
    <row r="4245" spans="1:2">
      <c r="A4245" s="57" t="s">
        <v>1065</v>
      </c>
      <c r="B4245" s="57" t="s">
        <v>581</v>
      </c>
    </row>
    <row r="4246" spans="1:2">
      <c r="A4246" s="57" t="s">
        <v>1066</v>
      </c>
      <c r="B4246" s="57" t="s">
        <v>780</v>
      </c>
    </row>
    <row r="4247" spans="1:2">
      <c r="A4247" s="57" t="s">
        <v>1067</v>
      </c>
      <c r="B4247" s="57" t="s">
        <v>579</v>
      </c>
    </row>
    <row r="4248" spans="1:2">
      <c r="A4248" s="57" t="s">
        <v>1068</v>
      </c>
      <c r="B4248" s="57" t="s">
        <v>601</v>
      </c>
    </row>
    <row r="4249" spans="1:2">
      <c r="A4249" s="57" t="s">
        <v>1069</v>
      </c>
      <c r="B4249" s="57" t="s">
        <v>601</v>
      </c>
    </row>
    <row r="4250" spans="1:2">
      <c r="A4250" s="58">
        <v>324606</v>
      </c>
      <c r="B4250" s="57" t="s">
        <v>601</v>
      </c>
    </row>
    <row r="4251" spans="1:2">
      <c r="A4251" s="58">
        <v>324516</v>
      </c>
      <c r="B4251" s="57" t="s">
        <v>601</v>
      </c>
    </row>
    <row r="4252" spans="1:2">
      <c r="A4252" s="58">
        <v>324854</v>
      </c>
      <c r="B4252" s="57" t="s">
        <v>581</v>
      </c>
    </row>
    <row r="4253" spans="1:2">
      <c r="A4253" s="58">
        <v>324663</v>
      </c>
      <c r="B4253" s="57" t="s">
        <v>581</v>
      </c>
    </row>
    <row r="4254" spans="1:2">
      <c r="A4254" s="58">
        <v>324723</v>
      </c>
      <c r="B4254" s="57" t="s">
        <v>601</v>
      </c>
    </row>
    <row r="4255" spans="1:2">
      <c r="A4255" s="58">
        <v>324693</v>
      </c>
      <c r="B4255" s="57" t="s">
        <v>601</v>
      </c>
    </row>
    <row r="4256" spans="1:2">
      <c r="A4256" s="58">
        <v>324846</v>
      </c>
      <c r="B4256" s="57" t="s">
        <v>601</v>
      </c>
    </row>
    <row r="4257" spans="1:2">
      <c r="A4257" s="58">
        <v>324601</v>
      </c>
      <c r="B4257" s="57" t="s">
        <v>601</v>
      </c>
    </row>
    <row r="4258" spans="1:2">
      <c r="A4258" s="58">
        <v>324666</v>
      </c>
      <c r="B4258" s="57" t="s">
        <v>601</v>
      </c>
    </row>
    <row r="4259" spans="1:2">
      <c r="A4259" s="58">
        <v>324537</v>
      </c>
      <c r="B4259" s="57" t="s">
        <v>601</v>
      </c>
    </row>
    <row r="4260" spans="1:2">
      <c r="A4260" s="58">
        <v>324613</v>
      </c>
      <c r="B4260" s="57" t="s">
        <v>601</v>
      </c>
    </row>
    <row r="4261" spans="1:2">
      <c r="A4261" s="58">
        <v>324547</v>
      </c>
      <c r="B4261" s="57" t="s">
        <v>601</v>
      </c>
    </row>
    <row r="4262" spans="1:2">
      <c r="A4262" s="58">
        <v>324662</v>
      </c>
      <c r="B4262" s="57" t="s">
        <v>601</v>
      </c>
    </row>
    <row r="4263" spans="1:2">
      <c r="A4263" s="58">
        <v>324664</v>
      </c>
      <c r="B4263" s="57" t="s">
        <v>601</v>
      </c>
    </row>
    <row r="4264" spans="1:2">
      <c r="A4264" s="58">
        <v>324665</v>
      </c>
      <c r="B4264" s="57" t="s">
        <v>601</v>
      </c>
    </row>
    <row r="4265" spans="1:2">
      <c r="A4265" s="58">
        <v>324624</v>
      </c>
      <c r="B4265" s="57" t="s">
        <v>601</v>
      </c>
    </row>
    <row r="4266" spans="1:2">
      <c r="A4266" s="58">
        <v>324542</v>
      </c>
      <c r="B4266" s="57" t="s">
        <v>581</v>
      </c>
    </row>
    <row r="4267" spans="1:2">
      <c r="A4267" s="58">
        <v>324563</v>
      </c>
      <c r="B4267" s="57" t="s">
        <v>601</v>
      </c>
    </row>
    <row r="4268" spans="1:2">
      <c r="A4268" s="58">
        <v>324544</v>
      </c>
      <c r="B4268" s="57" t="s">
        <v>601</v>
      </c>
    </row>
    <row r="4269" spans="1:2">
      <c r="A4269" s="58">
        <v>324525</v>
      </c>
      <c r="B4269" s="57" t="s">
        <v>601</v>
      </c>
    </row>
    <row r="4270" spans="1:2">
      <c r="A4270" s="58">
        <v>314290</v>
      </c>
      <c r="B4270" s="57" t="s">
        <v>601</v>
      </c>
    </row>
    <row r="4271" spans="1:2">
      <c r="A4271" s="57" t="s">
        <v>1070</v>
      </c>
      <c r="B4271" s="57" t="s">
        <v>601</v>
      </c>
    </row>
    <row r="4272" spans="1:2">
      <c r="A4272" s="57" t="s">
        <v>1071</v>
      </c>
      <c r="B4272" s="57" t="s">
        <v>581</v>
      </c>
    </row>
    <row r="4273" spans="1:2">
      <c r="A4273" s="57" t="s">
        <v>1072</v>
      </c>
      <c r="B4273" s="57" t="s">
        <v>579</v>
      </c>
    </row>
    <row r="4274" spans="1:2">
      <c r="A4274" s="57" t="s">
        <v>1073</v>
      </c>
      <c r="B4274" s="57" t="s">
        <v>601</v>
      </c>
    </row>
    <row r="4275" spans="1:2">
      <c r="A4275" s="57" t="s">
        <v>1074</v>
      </c>
      <c r="B4275" s="57" t="s">
        <v>579</v>
      </c>
    </row>
    <row r="4276" spans="1:2">
      <c r="A4276" s="57" t="s">
        <v>1075</v>
      </c>
      <c r="B4276" s="57" t="s">
        <v>601</v>
      </c>
    </row>
    <row r="4277" spans="1:2">
      <c r="A4277" s="58">
        <v>325492</v>
      </c>
      <c r="B4277" s="57" t="s">
        <v>579</v>
      </c>
    </row>
    <row r="4278" spans="1:2">
      <c r="A4278" s="58">
        <v>314337</v>
      </c>
      <c r="B4278" s="57" t="s">
        <v>613</v>
      </c>
    </row>
    <row r="4279" spans="1:2">
      <c r="A4279" s="58">
        <v>325544</v>
      </c>
      <c r="B4279" s="57" t="s">
        <v>613</v>
      </c>
    </row>
    <row r="4280" spans="1:2">
      <c r="A4280" s="57" t="s">
        <v>1076</v>
      </c>
      <c r="B4280" s="57" t="s">
        <v>581</v>
      </c>
    </row>
    <row r="4281" spans="1:2">
      <c r="A4281" s="57" t="s">
        <v>1077</v>
      </c>
      <c r="B4281" s="57" t="s">
        <v>579</v>
      </c>
    </row>
    <row r="4282" spans="1:2">
      <c r="A4282" s="57" t="s">
        <v>1078</v>
      </c>
      <c r="B4282" s="57" t="s">
        <v>601</v>
      </c>
    </row>
    <row r="4283" spans="1:2">
      <c r="A4283" s="57" t="s">
        <v>1079</v>
      </c>
      <c r="B4283" s="57" t="s">
        <v>601</v>
      </c>
    </row>
    <row r="4284" spans="1:2">
      <c r="A4284" s="57" t="s">
        <v>1080</v>
      </c>
      <c r="B4284" s="57" t="s">
        <v>601</v>
      </c>
    </row>
    <row r="4285" spans="1:2">
      <c r="A4285" s="57" t="s">
        <v>1081</v>
      </c>
      <c r="B4285" s="57" t="s">
        <v>601</v>
      </c>
    </row>
    <row r="4286" spans="1:2">
      <c r="A4286" s="57" t="s">
        <v>1082</v>
      </c>
      <c r="B4286" s="57" t="s">
        <v>601</v>
      </c>
    </row>
    <row r="4287" spans="1:2">
      <c r="A4287" s="57" t="s">
        <v>1083</v>
      </c>
      <c r="B4287" s="57" t="s">
        <v>601</v>
      </c>
    </row>
    <row r="4288" spans="1:2">
      <c r="A4288" s="57" t="s">
        <v>1084</v>
      </c>
      <c r="B4288" s="57" t="s">
        <v>601</v>
      </c>
    </row>
    <row r="4289" spans="1:2">
      <c r="A4289" s="57" t="s">
        <v>1085</v>
      </c>
      <c r="B4289" s="57" t="s">
        <v>579</v>
      </c>
    </row>
    <row r="4290" spans="1:2">
      <c r="A4290" s="57" t="s">
        <v>1086</v>
      </c>
      <c r="B4290" s="57" t="s">
        <v>579</v>
      </c>
    </row>
    <row r="4291" spans="1:2">
      <c r="A4291" s="57" t="s">
        <v>1087</v>
      </c>
      <c r="B4291" s="57" t="s">
        <v>601</v>
      </c>
    </row>
    <row r="4292" spans="1:2">
      <c r="A4292" s="57" t="s">
        <v>1088</v>
      </c>
      <c r="B4292" s="57" t="s">
        <v>579</v>
      </c>
    </row>
    <row r="4293" spans="1:2">
      <c r="A4293" s="57" t="s">
        <v>1089</v>
      </c>
      <c r="B4293" s="57" t="s">
        <v>601</v>
      </c>
    </row>
    <row r="4294" spans="1:2">
      <c r="A4294" s="57" t="s">
        <v>1090</v>
      </c>
      <c r="B4294" s="57" t="s">
        <v>601</v>
      </c>
    </row>
    <row r="4295" spans="1:2">
      <c r="A4295" s="57" t="s">
        <v>1091</v>
      </c>
      <c r="B4295" s="57" t="s">
        <v>579</v>
      </c>
    </row>
    <row r="4296" spans="1:2">
      <c r="A4296" s="58">
        <v>275743</v>
      </c>
      <c r="B4296" s="57" t="s">
        <v>579</v>
      </c>
    </row>
    <row r="4297" spans="1:2">
      <c r="A4297" s="57" t="s">
        <v>1092</v>
      </c>
      <c r="B4297" s="57" t="s">
        <v>601</v>
      </c>
    </row>
    <row r="4298" spans="1:2">
      <c r="A4298" s="57" t="s">
        <v>1093</v>
      </c>
      <c r="B4298" s="57" t="s">
        <v>579</v>
      </c>
    </row>
    <row r="4299" spans="1:2">
      <c r="A4299" s="57" t="s">
        <v>1094</v>
      </c>
      <c r="B4299" s="57" t="s">
        <v>601</v>
      </c>
    </row>
    <row r="4300" spans="1:2">
      <c r="A4300" s="57" t="s">
        <v>1095</v>
      </c>
      <c r="B4300" s="57" t="s">
        <v>601</v>
      </c>
    </row>
    <row r="4301" spans="1:2">
      <c r="A4301" s="57" t="s">
        <v>1096</v>
      </c>
      <c r="B4301" s="57" t="s">
        <v>601</v>
      </c>
    </row>
    <row r="4302" spans="1:2">
      <c r="A4302" s="57" t="s">
        <v>1097</v>
      </c>
      <c r="B4302" s="57" t="s">
        <v>601</v>
      </c>
    </row>
    <row r="4303" spans="1:2">
      <c r="A4303" s="57" t="s">
        <v>1098</v>
      </c>
      <c r="B4303" s="57" t="s">
        <v>601</v>
      </c>
    </row>
    <row r="4304" spans="1:2">
      <c r="A4304" s="57" t="s">
        <v>1099</v>
      </c>
      <c r="B4304" s="57" t="s">
        <v>601</v>
      </c>
    </row>
    <row r="4305" spans="1:2">
      <c r="A4305" s="58">
        <v>325385</v>
      </c>
      <c r="B4305" s="57" t="s">
        <v>613</v>
      </c>
    </row>
    <row r="4306" spans="1:2">
      <c r="A4306" s="58">
        <v>323813</v>
      </c>
      <c r="B4306" s="57" t="s">
        <v>613</v>
      </c>
    </row>
    <row r="4307" spans="1:2">
      <c r="A4307" s="58">
        <v>325599</v>
      </c>
      <c r="B4307" s="57" t="s">
        <v>601</v>
      </c>
    </row>
    <row r="4308" spans="1:2">
      <c r="A4308" s="58">
        <v>325152</v>
      </c>
      <c r="B4308" s="57" t="s">
        <v>581</v>
      </c>
    </row>
    <row r="4309" spans="1:2">
      <c r="A4309" s="58">
        <v>325876</v>
      </c>
      <c r="B4309" s="57" t="s">
        <v>601</v>
      </c>
    </row>
    <row r="4310" spans="1:2">
      <c r="A4310" s="58">
        <v>324468</v>
      </c>
      <c r="B4310" s="57" t="s">
        <v>613</v>
      </c>
    </row>
    <row r="4311" spans="1:2">
      <c r="A4311" s="58">
        <v>325308</v>
      </c>
      <c r="B4311" s="57" t="s">
        <v>601</v>
      </c>
    </row>
    <row r="4312" spans="1:2">
      <c r="A4312" s="58">
        <v>324479</v>
      </c>
      <c r="B4312" s="57" t="s">
        <v>613</v>
      </c>
    </row>
    <row r="4313" spans="1:2">
      <c r="A4313" s="58">
        <v>325508</v>
      </c>
      <c r="B4313" s="57" t="s">
        <v>581</v>
      </c>
    </row>
    <row r="4314" spans="1:2">
      <c r="A4314" s="58">
        <v>325363</v>
      </c>
      <c r="B4314" s="57" t="s">
        <v>581</v>
      </c>
    </row>
    <row r="4315" spans="1:2">
      <c r="A4315" s="58">
        <v>325374</v>
      </c>
      <c r="B4315" s="57" t="s">
        <v>581</v>
      </c>
    </row>
    <row r="4316" spans="1:2">
      <c r="A4316" s="58">
        <v>325635</v>
      </c>
      <c r="B4316" s="57" t="s">
        <v>613</v>
      </c>
    </row>
    <row r="4317" spans="1:2">
      <c r="A4317" s="58">
        <v>325361</v>
      </c>
      <c r="B4317" s="57" t="s">
        <v>613</v>
      </c>
    </row>
    <row r="4318" spans="1:2">
      <c r="A4318" s="58">
        <v>325877</v>
      </c>
      <c r="B4318" s="57" t="s">
        <v>613</v>
      </c>
    </row>
    <row r="4319" spans="1:2">
      <c r="A4319" s="58">
        <v>325869</v>
      </c>
      <c r="B4319" s="57" t="s">
        <v>601</v>
      </c>
    </row>
    <row r="4320" spans="1:2">
      <c r="A4320" s="58">
        <v>324583</v>
      </c>
      <c r="B4320" s="57" t="s">
        <v>581</v>
      </c>
    </row>
    <row r="4321" spans="1:2">
      <c r="A4321" s="58">
        <v>325740</v>
      </c>
      <c r="B4321" s="57" t="s">
        <v>613</v>
      </c>
    </row>
    <row r="4322" spans="1:2">
      <c r="A4322" s="58">
        <v>324853</v>
      </c>
      <c r="B4322" s="57" t="s">
        <v>613</v>
      </c>
    </row>
    <row r="4323" spans="1:2">
      <c r="A4323" s="58">
        <v>325105</v>
      </c>
      <c r="B4323" s="57" t="s">
        <v>601</v>
      </c>
    </row>
    <row r="4324" spans="1:2">
      <c r="A4324" s="58">
        <v>325132</v>
      </c>
      <c r="B4324" s="57" t="s">
        <v>581</v>
      </c>
    </row>
    <row r="4325" spans="1:2">
      <c r="A4325" s="58">
        <v>325436</v>
      </c>
      <c r="B4325" s="57" t="s">
        <v>581</v>
      </c>
    </row>
    <row r="4326" spans="1:2">
      <c r="A4326" s="58">
        <v>325159</v>
      </c>
      <c r="B4326" s="57" t="s">
        <v>613</v>
      </c>
    </row>
    <row r="4327" spans="1:2">
      <c r="A4327" s="58">
        <v>325530</v>
      </c>
      <c r="B4327" s="57" t="s">
        <v>581</v>
      </c>
    </row>
    <row r="4328" spans="1:2">
      <c r="A4328" s="58">
        <v>324887</v>
      </c>
      <c r="B4328" s="57" t="s">
        <v>613</v>
      </c>
    </row>
    <row r="4329" spans="1:2">
      <c r="A4329" s="58">
        <v>324752</v>
      </c>
      <c r="B4329" s="57" t="s">
        <v>601</v>
      </c>
    </row>
    <row r="4330" spans="1:2">
      <c r="A4330" s="58">
        <v>325309</v>
      </c>
      <c r="B4330" s="57" t="s">
        <v>613</v>
      </c>
    </row>
    <row r="4331" spans="1:2">
      <c r="A4331" s="58">
        <v>324699</v>
      </c>
      <c r="B4331" s="57" t="s">
        <v>601</v>
      </c>
    </row>
    <row r="4332" spans="1:2">
      <c r="A4332" s="58">
        <v>325305</v>
      </c>
      <c r="B4332" s="57" t="s">
        <v>601</v>
      </c>
    </row>
    <row r="4333" spans="1:2">
      <c r="A4333" s="58">
        <v>324701</v>
      </c>
      <c r="B4333" s="57" t="s">
        <v>601</v>
      </c>
    </row>
    <row r="4334" spans="1:2">
      <c r="A4334" s="58">
        <v>325263</v>
      </c>
      <c r="B4334" s="57" t="s">
        <v>581</v>
      </c>
    </row>
    <row r="4335" spans="1:2">
      <c r="A4335" s="58">
        <v>325435</v>
      </c>
      <c r="B4335" s="57" t="s">
        <v>581</v>
      </c>
    </row>
    <row r="4336" spans="1:2">
      <c r="A4336" s="58">
        <v>325661</v>
      </c>
      <c r="B4336" s="57" t="s">
        <v>601</v>
      </c>
    </row>
    <row r="4337" spans="1:2">
      <c r="A4337" s="58">
        <v>324458</v>
      </c>
      <c r="B4337" s="57" t="s">
        <v>601</v>
      </c>
    </row>
    <row r="4338" spans="1:2">
      <c r="A4338" s="58">
        <v>325158</v>
      </c>
      <c r="B4338" s="57" t="s">
        <v>601</v>
      </c>
    </row>
    <row r="4339" spans="1:2">
      <c r="A4339" s="58">
        <v>324806</v>
      </c>
      <c r="B4339" s="57" t="s">
        <v>613</v>
      </c>
    </row>
    <row r="4340" spans="1:2">
      <c r="A4340" s="58">
        <v>325353</v>
      </c>
      <c r="B4340" s="57" t="s">
        <v>601</v>
      </c>
    </row>
    <row r="4341" spans="1:2">
      <c r="A4341" s="58">
        <v>325629</v>
      </c>
      <c r="B4341" s="57" t="s">
        <v>613</v>
      </c>
    </row>
    <row r="4342" spans="1:2">
      <c r="A4342" s="58">
        <v>325837</v>
      </c>
      <c r="B4342" s="57" t="s">
        <v>613</v>
      </c>
    </row>
    <row r="4343" spans="1:2">
      <c r="A4343" s="58">
        <v>324792</v>
      </c>
      <c r="B4343" s="57" t="s">
        <v>581</v>
      </c>
    </row>
    <row r="4344" spans="1:2">
      <c r="A4344" s="58">
        <v>325630</v>
      </c>
      <c r="B4344" s="57" t="s">
        <v>601</v>
      </c>
    </row>
    <row r="4345" spans="1:2">
      <c r="A4345" s="58">
        <v>322977</v>
      </c>
      <c r="B4345" s="57" t="s">
        <v>613</v>
      </c>
    </row>
    <row r="4346" spans="1:2">
      <c r="A4346" s="58">
        <v>325330</v>
      </c>
      <c r="B4346" s="57" t="s">
        <v>601</v>
      </c>
    </row>
    <row r="4347" spans="1:2">
      <c r="A4347" s="58">
        <v>325453</v>
      </c>
      <c r="B4347" s="57" t="s">
        <v>581</v>
      </c>
    </row>
    <row r="4348" spans="1:2">
      <c r="A4348" s="58">
        <v>325799</v>
      </c>
      <c r="B4348" s="57" t="s">
        <v>581</v>
      </c>
    </row>
    <row r="4349" spans="1:2">
      <c r="A4349" s="58">
        <v>322985</v>
      </c>
      <c r="B4349" s="57" t="s">
        <v>581</v>
      </c>
    </row>
    <row r="4350" spans="1:2">
      <c r="A4350" s="58">
        <v>324245</v>
      </c>
      <c r="B4350" s="57" t="s">
        <v>581</v>
      </c>
    </row>
    <row r="4351" spans="1:2">
      <c r="A4351" s="58">
        <v>325398</v>
      </c>
      <c r="B4351" s="57" t="s">
        <v>613</v>
      </c>
    </row>
    <row r="4352" spans="1:2">
      <c r="A4352" s="58">
        <v>323291</v>
      </c>
      <c r="B4352" s="57" t="s">
        <v>579</v>
      </c>
    </row>
    <row r="4353" spans="1:2">
      <c r="A4353" s="58">
        <v>325719</v>
      </c>
      <c r="B4353" s="57" t="s">
        <v>581</v>
      </c>
    </row>
    <row r="4354" spans="1:2">
      <c r="A4354" s="58">
        <v>324221</v>
      </c>
      <c r="B4354" s="57" t="s">
        <v>601</v>
      </c>
    </row>
    <row r="4355" spans="1:2">
      <c r="A4355" s="58">
        <v>325473</v>
      </c>
      <c r="B4355" s="57" t="s">
        <v>613</v>
      </c>
    </row>
    <row r="4356" spans="1:2">
      <c r="A4356" s="58">
        <v>325215</v>
      </c>
      <c r="B4356" s="57" t="s">
        <v>613</v>
      </c>
    </row>
    <row r="4357" spans="1:2">
      <c r="A4357" s="58">
        <v>323365</v>
      </c>
      <c r="B4357" s="57" t="s">
        <v>613</v>
      </c>
    </row>
    <row r="4358" spans="1:2">
      <c r="A4358" s="58">
        <v>324562</v>
      </c>
      <c r="B4358" s="57" t="s">
        <v>601</v>
      </c>
    </row>
    <row r="4359" spans="1:2">
      <c r="A4359" s="58">
        <v>324590</v>
      </c>
      <c r="B4359" s="57" t="s">
        <v>581</v>
      </c>
    </row>
    <row r="4360" spans="1:2">
      <c r="A4360" s="58">
        <v>325815</v>
      </c>
      <c r="B4360" s="57" t="s">
        <v>601</v>
      </c>
    </row>
    <row r="4361" spans="1:2">
      <c r="A4361" s="58">
        <v>324762</v>
      </c>
      <c r="B4361" s="57" t="s">
        <v>581</v>
      </c>
    </row>
    <row r="4362" spans="1:2">
      <c r="A4362" s="58">
        <v>325339</v>
      </c>
      <c r="B4362" s="57" t="s">
        <v>601</v>
      </c>
    </row>
    <row r="4363" spans="1:2">
      <c r="A4363" s="58">
        <v>325418</v>
      </c>
      <c r="B4363" s="57" t="s">
        <v>601</v>
      </c>
    </row>
    <row r="4364" spans="1:2">
      <c r="A4364" s="58">
        <v>325117</v>
      </c>
      <c r="B4364" s="57" t="s">
        <v>613</v>
      </c>
    </row>
    <row r="4365" spans="1:2">
      <c r="A4365" s="58">
        <v>325133</v>
      </c>
      <c r="B4365" s="57" t="s">
        <v>581</v>
      </c>
    </row>
    <row r="4366" spans="1:2">
      <c r="A4366" s="58">
        <v>325346</v>
      </c>
      <c r="B4366" s="57" t="s">
        <v>581</v>
      </c>
    </row>
    <row r="4367" spans="1:2">
      <c r="A4367" s="58">
        <v>325118</v>
      </c>
      <c r="B4367" s="57" t="s">
        <v>601</v>
      </c>
    </row>
    <row r="4368" spans="1:2">
      <c r="A4368" s="58">
        <v>325538</v>
      </c>
      <c r="B4368" s="57" t="s">
        <v>601</v>
      </c>
    </row>
    <row r="4369" spans="1:2">
      <c r="A4369" s="58">
        <v>325413</v>
      </c>
      <c r="B4369" s="57" t="s">
        <v>579</v>
      </c>
    </row>
    <row r="4370" spans="1:2">
      <c r="A4370" s="58">
        <v>324623</v>
      </c>
      <c r="B4370" s="57" t="s">
        <v>581</v>
      </c>
    </row>
    <row r="4371" spans="1:2">
      <c r="A4371" s="58">
        <v>325626</v>
      </c>
      <c r="B4371" s="57" t="s">
        <v>613</v>
      </c>
    </row>
    <row r="4372" spans="1:2">
      <c r="A4372" s="58">
        <v>324133</v>
      </c>
      <c r="B4372" s="57" t="s">
        <v>581</v>
      </c>
    </row>
    <row r="4373" spans="1:2">
      <c r="A4373" s="58">
        <v>324517</v>
      </c>
      <c r="B4373" s="57" t="s">
        <v>579</v>
      </c>
    </row>
    <row r="4374" spans="1:2">
      <c r="A4374" s="58">
        <v>324711</v>
      </c>
      <c r="B4374" s="57" t="s">
        <v>581</v>
      </c>
    </row>
    <row r="4375" spans="1:2">
      <c r="A4375" s="58">
        <v>325620</v>
      </c>
      <c r="B4375" s="57" t="s">
        <v>613</v>
      </c>
    </row>
    <row r="4376" spans="1:2">
      <c r="A4376" s="58">
        <v>325568</v>
      </c>
      <c r="B4376" s="57" t="s">
        <v>613</v>
      </c>
    </row>
    <row r="4377" spans="1:2">
      <c r="A4377" s="58">
        <v>325618</v>
      </c>
      <c r="B4377" s="57" t="s">
        <v>581</v>
      </c>
    </row>
    <row r="4378" spans="1:2">
      <c r="A4378" s="58">
        <v>325576</v>
      </c>
      <c r="B4378" s="57" t="s">
        <v>613</v>
      </c>
    </row>
    <row r="4379" spans="1:2">
      <c r="A4379" s="58">
        <v>325566</v>
      </c>
      <c r="B4379" s="57" t="s">
        <v>613</v>
      </c>
    </row>
    <row r="4380" spans="1:2">
      <c r="A4380" s="58">
        <v>325569</v>
      </c>
      <c r="B4380" s="57" t="s">
        <v>613</v>
      </c>
    </row>
    <row r="4381" spans="1:2">
      <c r="A4381" s="58">
        <v>325273</v>
      </c>
      <c r="B4381" s="57" t="s">
        <v>579</v>
      </c>
    </row>
    <row r="4382" spans="1:2">
      <c r="A4382" s="58">
        <v>324985</v>
      </c>
      <c r="B4382" s="57" t="s">
        <v>579</v>
      </c>
    </row>
    <row r="4383" spans="1:2">
      <c r="A4383" s="58">
        <v>325276</v>
      </c>
      <c r="B4383" s="57" t="s">
        <v>579</v>
      </c>
    </row>
    <row r="4384" spans="1:2">
      <c r="A4384" s="58">
        <v>325616</v>
      </c>
      <c r="B4384" s="57" t="s">
        <v>581</v>
      </c>
    </row>
    <row r="4385" spans="1:2">
      <c r="A4385" s="58">
        <v>325372</v>
      </c>
      <c r="B4385" s="57" t="s">
        <v>579</v>
      </c>
    </row>
    <row r="4386" spans="1:2">
      <c r="A4386" s="58">
        <v>325038</v>
      </c>
      <c r="B4386" s="57" t="s">
        <v>613</v>
      </c>
    </row>
    <row r="4387" spans="1:2">
      <c r="A4387" s="58">
        <v>325506</v>
      </c>
      <c r="B4387" s="57" t="s">
        <v>579</v>
      </c>
    </row>
    <row r="4388" spans="1:2">
      <c r="A4388" s="58">
        <v>325624</v>
      </c>
      <c r="B4388" s="57" t="s">
        <v>613</v>
      </c>
    </row>
    <row r="4389" spans="1:2">
      <c r="A4389" s="58">
        <v>325581</v>
      </c>
      <c r="B4389" s="57" t="s">
        <v>613</v>
      </c>
    </row>
    <row r="4390" spans="1:2">
      <c r="A4390" s="58">
        <v>324864</v>
      </c>
      <c r="B4390" s="57" t="s">
        <v>613</v>
      </c>
    </row>
    <row r="4391" spans="1:2">
      <c r="A4391" s="58">
        <v>325524</v>
      </c>
      <c r="B4391" s="57" t="s">
        <v>579</v>
      </c>
    </row>
    <row r="4392" spans="1:2">
      <c r="A4392" s="58">
        <v>316848</v>
      </c>
      <c r="B4392" s="57" t="s">
        <v>601</v>
      </c>
    </row>
    <row r="4393" spans="1:2">
      <c r="A4393" s="58">
        <v>324785</v>
      </c>
      <c r="B4393" s="57" t="s">
        <v>581</v>
      </c>
    </row>
    <row r="4394" spans="1:2">
      <c r="A4394" s="58">
        <v>324541</v>
      </c>
      <c r="B4394" s="57" t="s">
        <v>601</v>
      </c>
    </row>
    <row r="4395" spans="1:2">
      <c r="A4395" s="58">
        <v>325123</v>
      </c>
      <c r="B4395" s="57" t="s">
        <v>581</v>
      </c>
    </row>
    <row r="4396" spans="1:2">
      <c r="A4396" s="58">
        <v>316838</v>
      </c>
      <c r="B4396" s="57" t="s">
        <v>601</v>
      </c>
    </row>
    <row r="4397" spans="1:2">
      <c r="A4397" s="58">
        <v>325553</v>
      </c>
      <c r="B4397" s="57" t="s">
        <v>581</v>
      </c>
    </row>
    <row r="4398" spans="1:2">
      <c r="A4398" s="58">
        <v>325216</v>
      </c>
      <c r="B4398" s="57" t="s">
        <v>601</v>
      </c>
    </row>
    <row r="4399" spans="1:2">
      <c r="A4399" s="58">
        <v>325257</v>
      </c>
      <c r="B4399" s="57" t="s">
        <v>601</v>
      </c>
    </row>
    <row r="4400" spans="1:2">
      <c r="A4400" s="58">
        <v>325222</v>
      </c>
      <c r="B4400" s="57" t="s">
        <v>613</v>
      </c>
    </row>
    <row r="4401" spans="1:2">
      <c r="A4401" s="58">
        <v>324923</v>
      </c>
      <c r="B4401" s="57" t="s">
        <v>581</v>
      </c>
    </row>
    <row r="4402" spans="1:2">
      <c r="A4402" s="58">
        <v>325125</v>
      </c>
      <c r="B4402" s="57" t="s">
        <v>601</v>
      </c>
    </row>
    <row r="4403" spans="1:2">
      <c r="A4403" s="58">
        <v>324432</v>
      </c>
      <c r="B4403" s="57" t="s">
        <v>581</v>
      </c>
    </row>
    <row r="4404" spans="1:2">
      <c r="A4404" s="58">
        <v>325392</v>
      </c>
      <c r="B4404" s="57" t="s">
        <v>581</v>
      </c>
    </row>
    <row r="4405" spans="1:2">
      <c r="A4405" s="58">
        <v>325286</v>
      </c>
      <c r="B4405" s="57" t="s">
        <v>601</v>
      </c>
    </row>
    <row r="4406" spans="1:2">
      <c r="A4406" s="58">
        <v>325622</v>
      </c>
      <c r="B4406" s="57" t="s">
        <v>601</v>
      </c>
    </row>
    <row r="4407" spans="1:2">
      <c r="A4407" s="58">
        <v>325182</v>
      </c>
      <c r="B4407" s="57" t="s">
        <v>613</v>
      </c>
    </row>
    <row r="4408" spans="1:2">
      <c r="A4408" s="58">
        <v>325246</v>
      </c>
      <c r="B4408" s="57" t="s">
        <v>579</v>
      </c>
    </row>
    <row r="4409" spans="1:2">
      <c r="A4409" s="58">
        <v>316844</v>
      </c>
      <c r="B4409" s="57" t="s">
        <v>601</v>
      </c>
    </row>
    <row r="4410" spans="1:2">
      <c r="A4410" s="58">
        <v>325771</v>
      </c>
      <c r="B4410" s="57" t="s">
        <v>601</v>
      </c>
    </row>
    <row r="4411" spans="1:2">
      <c r="A4411" s="58">
        <v>312402</v>
      </c>
      <c r="B4411" s="57" t="s">
        <v>601</v>
      </c>
    </row>
    <row r="4412" spans="1:2">
      <c r="A4412" s="58">
        <v>325531</v>
      </c>
      <c r="B4412" s="57" t="s">
        <v>601</v>
      </c>
    </row>
    <row r="4413" spans="1:2">
      <c r="A4413" s="58">
        <v>324486</v>
      </c>
      <c r="B4413" s="57" t="s">
        <v>601</v>
      </c>
    </row>
    <row r="4414" spans="1:2">
      <c r="A4414" s="58">
        <v>325573</v>
      </c>
      <c r="B4414" s="57" t="s">
        <v>579</v>
      </c>
    </row>
    <row r="4415" spans="1:2">
      <c r="A4415" s="58">
        <v>319882</v>
      </c>
      <c r="B4415" s="57" t="s">
        <v>579</v>
      </c>
    </row>
    <row r="4416" spans="1:2">
      <c r="A4416" s="58">
        <v>325351</v>
      </c>
      <c r="B4416" s="57" t="s">
        <v>601</v>
      </c>
    </row>
    <row r="4417" spans="1:2">
      <c r="A4417" s="58">
        <v>324783</v>
      </c>
      <c r="B4417" s="57" t="s">
        <v>601</v>
      </c>
    </row>
    <row r="4418" spans="1:2">
      <c r="A4418" s="58">
        <v>325399</v>
      </c>
      <c r="B4418" s="57" t="s">
        <v>613</v>
      </c>
    </row>
    <row r="4419" spans="1:2">
      <c r="A4419" s="58">
        <v>324431</v>
      </c>
      <c r="B4419" s="57" t="s">
        <v>601</v>
      </c>
    </row>
    <row r="4420" spans="1:2">
      <c r="A4420" s="58">
        <v>324939</v>
      </c>
      <c r="B4420" s="57" t="s">
        <v>601</v>
      </c>
    </row>
    <row r="4421" spans="1:2">
      <c r="A4421" s="58">
        <v>325537</v>
      </c>
      <c r="B4421" s="57" t="s">
        <v>581</v>
      </c>
    </row>
    <row r="4422" spans="1:2">
      <c r="A4422" s="58">
        <v>325489</v>
      </c>
      <c r="B4422" s="57" t="s">
        <v>581</v>
      </c>
    </row>
    <row r="4423" spans="1:2">
      <c r="A4423" s="58">
        <v>325767</v>
      </c>
      <c r="B4423" s="57" t="s">
        <v>581</v>
      </c>
    </row>
    <row r="4424" spans="1:2">
      <c r="A4424" s="58">
        <v>325277</v>
      </c>
      <c r="B4424" s="57" t="s">
        <v>601</v>
      </c>
    </row>
    <row r="4425" spans="1:2">
      <c r="A4425" s="58">
        <v>324940</v>
      </c>
      <c r="B4425" s="57" t="s">
        <v>601</v>
      </c>
    </row>
    <row r="4426" spans="1:2">
      <c r="A4426" s="58">
        <v>324844</v>
      </c>
      <c r="B4426" s="57" t="s">
        <v>601</v>
      </c>
    </row>
    <row r="4427" spans="1:2">
      <c r="A4427" s="58">
        <v>325548</v>
      </c>
      <c r="B4427" s="57" t="s">
        <v>601</v>
      </c>
    </row>
    <row r="4428" spans="1:2">
      <c r="A4428" s="58">
        <v>324710</v>
      </c>
      <c r="B4428" s="57" t="s">
        <v>601</v>
      </c>
    </row>
    <row r="4429" spans="1:2">
      <c r="A4429" s="58">
        <v>325808</v>
      </c>
      <c r="B4429" s="57" t="s">
        <v>581</v>
      </c>
    </row>
    <row r="4430" spans="1:2">
      <c r="A4430" s="58">
        <v>325306</v>
      </c>
      <c r="B4430" s="57" t="s">
        <v>581</v>
      </c>
    </row>
    <row r="4431" spans="1:2">
      <c r="A4431" s="58">
        <v>324898</v>
      </c>
      <c r="B4431" s="57" t="s">
        <v>581</v>
      </c>
    </row>
    <row r="4432" spans="1:2">
      <c r="A4432" s="58">
        <v>324426</v>
      </c>
      <c r="B4432" s="57" t="s">
        <v>613</v>
      </c>
    </row>
    <row r="4433" spans="1:2">
      <c r="A4433" s="58">
        <v>324850</v>
      </c>
      <c r="B4433" s="57" t="s">
        <v>579</v>
      </c>
    </row>
    <row r="4434" spans="1:2">
      <c r="A4434" s="58">
        <v>325271</v>
      </c>
      <c r="B4434" s="57" t="s">
        <v>581</v>
      </c>
    </row>
    <row r="4435" spans="1:2">
      <c r="A4435" s="58">
        <v>324878</v>
      </c>
      <c r="B4435" s="57" t="s">
        <v>601</v>
      </c>
    </row>
    <row r="4436" spans="1:2">
      <c r="A4436" s="58">
        <v>324219</v>
      </c>
      <c r="B4436" s="57" t="s">
        <v>601</v>
      </c>
    </row>
    <row r="4437" spans="1:2">
      <c r="A4437" s="58">
        <v>325838</v>
      </c>
      <c r="B4437" s="57" t="s">
        <v>601</v>
      </c>
    </row>
    <row r="4438" spans="1:2">
      <c r="A4438" s="58">
        <v>324473</v>
      </c>
      <c r="B4438" s="57" t="s">
        <v>581</v>
      </c>
    </row>
    <row r="4439" spans="1:2">
      <c r="A4439" s="58">
        <v>325689</v>
      </c>
      <c r="B4439" s="57" t="s">
        <v>601</v>
      </c>
    </row>
    <row r="4440" spans="1:2">
      <c r="A4440" s="58">
        <v>325175</v>
      </c>
      <c r="B4440" s="57" t="s">
        <v>601</v>
      </c>
    </row>
    <row r="4441" spans="1:2">
      <c r="A4441" s="58">
        <v>325648</v>
      </c>
      <c r="B4441" s="57" t="s">
        <v>601</v>
      </c>
    </row>
    <row r="4442" spans="1:2">
      <c r="A4442" s="58">
        <v>325692</v>
      </c>
      <c r="B4442" s="57" t="s">
        <v>601</v>
      </c>
    </row>
    <row r="4443" spans="1:2">
      <c r="A4443" s="58">
        <v>324963</v>
      </c>
      <c r="B4443" s="57" t="s">
        <v>601</v>
      </c>
    </row>
    <row r="4444" spans="1:2">
      <c r="A4444" s="58">
        <v>324841</v>
      </c>
      <c r="B4444" s="57" t="s">
        <v>581</v>
      </c>
    </row>
    <row r="4445" spans="1:2">
      <c r="A4445" s="58">
        <v>324899</v>
      </c>
      <c r="B4445" s="57" t="s">
        <v>581</v>
      </c>
    </row>
    <row r="4446" spans="1:2">
      <c r="A4446" s="58">
        <v>325884</v>
      </c>
      <c r="B4446" s="57" t="s">
        <v>613</v>
      </c>
    </row>
    <row r="4447" spans="1:2">
      <c r="A4447" s="58">
        <v>325912</v>
      </c>
      <c r="B4447" s="57" t="s">
        <v>579</v>
      </c>
    </row>
    <row r="4448" spans="1:2">
      <c r="A4448" s="58">
        <v>325293</v>
      </c>
      <c r="B4448" s="57" t="s">
        <v>601</v>
      </c>
    </row>
    <row r="4449" spans="1:2">
      <c r="A4449" s="58">
        <v>324637</v>
      </c>
      <c r="B4449" s="57" t="s">
        <v>601</v>
      </c>
    </row>
    <row r="4450" spans="1:2">
      <c r="A4450" s="58">
        <v>325654</v>
      </c>
      <c r="B4450" s="57" t="s">
        <v>613</v>
      </c>
    </row>
    <row r="4451" spans="1:2">
      <c r="A4451" s="58">
        <v>325520</v>
      </c>
      <c r="B4451" s="57" t="s">
        <v>613</v>
      </c>
    </row>
    <row r="4452" spans="1:2">
      <c r="A4452" s="58">
        <v>325708</v>
      </c>
      <c r="B4452" s="57" t="s">
        <v>613</v>
      </c>
    </row>
    <row r="4453" spans="1:2">
      <c r="A4453" s="58">
        <v>325865</v>
      </c>
      <c r="B4453" s="57" t="s">
        <v>581</v>
      </c>
    </row>
    <row r="4454" spans="1:2">
      <c r="A4454" s="58">
        <v>324171</v>
      </c>
      <c r="B4454" s="57" t="s">
        <v>581</v>
      </c>
    </row>
    <row r="4455" spans="1:2">
      <c r="A4455" s="58">
        <v>325570</v>
      </c>
      <c r="B4455" s="57" t="s">
        <v>601</v>
      </c>
    </row>
    <row r="4456" spans="1:2">
      <c r="A4456" s="58">
        <v>324268</v>
      </c>
      <c r="B4456" s="57" t="s">
        <v>601</v>
      </c>
    </row>
    <row r="4457" spans="1:2">
      <c r="A4457" s="58">
        <v>324281</v>
      </c>
      <c r="B4457" s="57" t="s">
        <v>581</v>
      </c>
    </row>
    <row r="4458" spans="1:2">
      <c r="A4458" s="58">
        <v>324163</v>
      </c>
      <c r="B4458" s="57" t="s">
        <v>579</v>
      </c>
    </row>
    <row r="4459" spans="1:2">
      <c r="A4459" s="58">
        <v>325534</v>
      </c>
      <c r="B4459" s="57" t="s">
        <v>601</v>
      </c>
    </row>
    <row r="4460" spans="1:2">
      <c r="A4460" s="58">
        <v>325131</v>
      </c>
      <c r="B4460" s="57" t="s">
        <v>581</v>
      </c>
    </row>
    <row r="4461" spans="1:2">
      <c r="A4461" s="58">
        <v>325711</v>
      </c>
      <c r="B4461" s="57" t="s">
        <v>601</v>
      </c>
    </row>
    <row r="4462" spans="1:2">
      <c r="A4462" s="58">
        <v>325243</v>
      </c>
      <c r="B4462" s="57" t="s">
        <v>581</v>
      </c>
    </row>
    <row r="4463" spans="1:2">
      <c r="A4463" s="58">
        <v>324843</v>
      </c>
      <c r="B4463" s="57" t="s">
        <v>579</v>
      </c>
    </row>
    <row r="4464" spans="1:2">
      <c r="A4464" s="58">
        <v>325142</v>
      </c>
      <c r="B4464" s="57" t="s">
        <v>601</v>
      </c>
    </row>
    <row r="4465" spans="1:2">
      <c r="A4465" s="58">
        <v>325349</v>
      </c>
      <c r="B4465" s="57" t="s">
        <v>581</v>
      </c>
    </row>
    <row r="4466" spans="1:2">
      <c r="A4466" s="58">
        <v>324115</v>
      </c>
      <c r="B4466" s="57" t="s">
        <v>581</v>
      </c>
    </row>
    <row r="4467" spans="1:2">
      <c r="A4467" s="58">
        <v>325299</v>
      </c>
      <c r="B4467" s="57" t="s">
        <v>613</v>
      </c>
    </row>
    <row r="4468" spans="1:2">
      <c r="A4468" s="58">
        <v>325443</v>
      </c>
      <c r="B4468" s="57" t="s">
        <v>604</v>
      </c>
    </row>
    <row r="4469" spans="1:2">
      <c r="A4469" s="58">
        <v>325412</v>
      </c>
      <c r="B4469" s="57" t="s">
        <v>613</v>
      </c>
    </row>
    <row r="4470" spans="1:2">
      <c r="A4470" s="58">
        <v>324257</v>
      </c>
      <c r="B4470" s="57" t="s">
        <v>601</v>
      </c>
    </row>
    <row r="4471" spans="1:2">
      <c r="A4471" s="58">
        <v>325685</v>
      </c>
      <c r="B4471" s="57" t="s">
        <v>613</v>
      </c>
    </row>
    <row r="4472" spans="1:2">
      <c r="A4472" s="58">
        <v>325289</v>
      </c>
      <c r="B4472" s="57" t="s">
        <v>601</v>
      </c>
    </row>
    <row r="4473" spans="1:2">
      <c r="A4473" s="58">
        <v>324277</v>
      </c>
      <c r="B4473" s="57" t="s">
        <v>613</v>
      </c>
    </row>
    <row r="4474" spans="1:2">
      <c r="A4474" s="58">
        <v>324884</v>
      </c>
      <c r="B4474" s="57" t="s">
        <v>601</v>
      </c>
    </row>
    <row r="4475" spans="1:2">
      <c r="A4475" s="58">
        <v>325259</v>
      </c>
      <c r="B4475" s="57" t="s">
        <v>601</v>
      </c>
    </row>
    <row r="4476" spans="1:2">
      <c r="A4476" s="58">
        <v>324978</v>
      </c>
      <c r="B4476" s="57" t="s">
        <v>613</v>
      </c>
    </row>
    <row r="4477" spans="1:2">
      <c r="A4477" s="58">
        <v>324791</v>
      </c>
      <c r="B4477" s="57" t="s">
        <v>613</v>
      </c>
    </row>
    <row r="4478" spans="1:2">
      <c r="A4478" s="58">
        <v>325139</v>
      </c>
      <c r="B4478" s="57" t="s">
        <v>601</v>
      </c>
    </row>
    <row r="4479" spans="1:2">
      <c r="A4479" s="58">
        <v>324552</v>
      </c>
      <c r="B4479" s="57" t="s">
        <v>601</v>
      </c>
    </row>
    <row r="4480" spans="1:2">
      <c r="A4480" s="58">
        <v>325173</v>
      </c>
      <c r="B4480" s="57" t="s">
        <v>601</v>
      </c>
    </row>
    <row r="4481" spans="1:2">
      <c r="A4481" s="58">
        <v>324174</v>
      </c>
      <c r="B4481" s="57" t="s">
        <v>601</v>
      </c>
    </row>
    <row r="4482" spans="1:2">
      <c r="A4482" s="58">
        <v>325373</v>
      </c>
      <c r="B4482" s="57" t="s">
        <v>581</v>
      </c>
    </row>
    <row r="4483" spans="1:2">
      <c r="A4483" s="58">
        <v>325545</v>
      </c>
      <c r="B4483" s="57" t="s">
        <v>581</v>
      </c>
    </row>
    <row r="4484" spans="1:2">
      <c r="A4484" s="58">
        <v>325304</v>
      </c>
      <c r="B4484" s="57" t="s">
        <v>601</v>
      </c>
    </row>
    <row r="4485" spans="1:2">
      <c r="A4485" s="58">
        <v>325536</v>
      </c>
      <c r="B4485" s="57" t="s">
        <v>601</v>
      </c>
    </row>
    <row r="4486" spans="1:2">
      <c r="A4486" s="58">
        <v>325822</v>
      </c>
      <c r="B4486" s="57" t="s">
        <v>613</v>
      </c>
    </row>
    <row r="4487" spans="1:2">
      <c r="A4487" s="58">
        <v>325167</v>
      </c>
      <c r="B4487" s="57" t="s">
        <v>601</v>
      </c>
    </row>
    <row r="4488" spans="1:2">
      <c r="A4488" s="58">
        <v>324928</v>
      </c>
      <c r="B4488" s="57" t="s">
        <v>601</v>
      </c>
    </row>
    <row r="4489" spans="1:2">
      <c r="A4489" s="58">
        <v>325450</v>
      </c>
      <c r="B4489" s="57" t="s">
        <v>601</v>
      </c>
    </row>
    <row r="4490" spans="1:2">
      <c r="A4490" s="58">
        <v>325476</v>
      </c>
      <c r="B4490" s="57" t="s">
        <v>581</v>
      </c>
    </row>
    <row r="4491" spans="1:2">
      <c r="A4491" s="58">
        <v>325310</v>
      </c>
      <c r="B4491" s="57" t="s">
        <v>601</v>
      </c>
    </row>
    <row r="4492" spans="1:2">
      <c r="A4492" s="58">
        <v>325381</v>
      </c>
      <c r="B4492" s="57" t="s">
        <v>613</v>
      </c>
    </row>
    <row r="4493" spans="1:2">
      <c r="A4493" s="58">
        <v>325529</v>
      </c>
      <c r="B4493" s="57" t="s">
        <v>581</v>
      </c>
    </row>
    <row r="4494" spans="1:2">
      <c r="A4494" s="58">
        <v>324798</v>
      </c>
      <c r="B4494" s="57" t="s">
        <v>601</v>
      </c>
    </row>
    <row r="4495" spans="1:2">
      <c r="A4495" s="58">
        <v>325437</v>
      </c>
      <c r="B4495" s="57" t="s">
        <v>579</v>
      </c>
    </row>
    <row r="4496" spans="1:2">
      <c r="A4496" s="58">
        <v>325814</v>
      </c>
      <c r="B4496" s="57" t="s">
        <v>613</v>
      </c>
    </row>
    <row r="4497" spans="1:2">
      <c r="A4497" s="58">
        <v>325867</v>
      </c>
      <c r="B4497" s="57" t="s">
        <v>613</v>
      </c>
    </row>
    <row r="4498" spans="1:2">
      <c r="A4498" s="58">
        <v>324889</v>
      </c>
      <c r="B4498" s="57" t="s">
        <v>601</v>
      </c>
    </row>
    <row r="4499" spans="1:2">
      <c r="A4499" s="58">
        <v>325232</v>
      </c>
      <c r="B4499" s="57" t="s">
        <v>613</v>
      </c>
    </row>
    <row r="4500" spans="1:2">
      <c r="A4500" s="58">
        <v>324708</v>
      </c>
      <c r="B4500" s="57" t="s">
        <v>601</v>
      </c>
    </row>
    <row r="4501" spans="1:2">
      <c r="A4501" s="58">
        <v>324722</v>
      </c>
      <c r="B4501" s="57" t="s">
        <v>613</v>
      </c>
    </row>
    <row r="4502" spans="1:2">
      <c r="A4502" s="57" t="s">
        <v>1100</v>
      </c>
      <c r="B4502" s="57" t="s">
        <v>601</v>
      </c>
    </row>
    <row r="4503" spans="1:2">
      <c r="A4503" s="57" t="s">
        <v>1101</v>
      </c>
      <c r="B4503" s="57" t="s">
        <v>579</v>
      </c>
    </row>
    <row r="4504" spans="1:2">
      <c r="A4504" s="58">
        <v>305408</v>
      </c>
      <c r="B4504" s="57" t="s">
        <v>613</v>
      </c>
    </row>
    <row r="4505" spans="1:2">
      <c r="A4505" s="57" t="s">
        <v>1102</v>
      </c>
      <c r="B4505" s="57" t="s">
        <v>579</v>
      </c>
    </row>
    <row r="4506" spans="1:2">
      <c r="A4506" s="57" t="s">
        <v>1103</v>
      </c>
      <c r="B4506" s="57" t="s">
        <v>579</v>
      </c>
    </row>
    <row r="4507" spans="1:2">
      <c r="A4507" s="57" t="s">
        <v>1104</v>
      </c>
      <c r="B4507" s="57" t="s">
        <v>579</v>
      </c>
    </row>
    <row r="4508" spans="1:2">
      <c r="A4508" s="57" t="s">
        <v>1105</v>
      </c>
      <c r="B4508" s="57" t="s">
        <v>579</v>
      </c>
    </row>
    <row r="4509" spans="1:2">
      <c r="A4509" s="57" t="s">
        <v>1106</v>
      </c>
      <c r="B4509" s="57" t="s">
        <v>579</v>
      </c>
    </row>
    <row r="4510" spans="1:2">
      <c r="A4510" s="57" t="s">
        <v>1107</v>
      </c>
      <c r="B4510" s="57" t="s">
        <v>579</v>
      </c>
    </row>
    <row r="4511" spans="1:2">
      <c r="A4511" s="57" t="s">
        <v>1108</v>
      </c>
      <c r="B4511" s="57" t="s">
        <v>780</v>
      </c>
    </row>
    <row r="4512" spans="1:2">
      <c r="A4512" s="58">
        <v>274918</v>
      </c>
      <c r="B4512" s="57" t="s">
        <v>579</v>
      </c>
    </row>
    <row r="4513" spans="1:2">
      <c r="A4513" s="57" t="s">
        <v>1109</v>
      </c>
      <c r="B4513" s="57" t="s">
        <v>579</v>
      </c>
    </row>
    <row r="4514" spans="1:2">
      <c r="A4514" s="57" t="s">
        <v>1110</v>
      </c>
      <c r="B4514" s="57" t="s">
        <v>579</v>
      </c>
    </row>
    <row r="4515" spans="1:2">
      <c r="A4515" s="57" t="s">
        <v>1111</v>
      </c>
      <c r="B4515" s="57" t="s">
        <v>579</v>
      </c>
    </row>
    <row r="4516" spans="1:2">
      <c r="A4516" s="57" t="s">
        <v>1112</v>
      </c>
      <c r="B4516" s="57" t="s">
        <v>601</v>
      </c>
    </row>
    <row r="4517" spans="1:2">
      <c r="A4517" s="57" t="s">
        <v>1113</v>
      </c>
      <c r="B4517" s="57" t="s">
        <v>579</v>
      </c>
    </row>
    <row r="4518" spans="1:2">
      <c r="A4518" s="57" t="s">
        <v>1114</v>
      </c>
      <c r="B4518" s="57" t="s">
        <v>579</v>
      </c>
    </row>
    <row r="4519" spans="1:2">
      <c r="A4519" s="57" t="s">
        <v>1115</v>
      </c>
      <c r="B4519" s="57" t="s">
        <v>579</v>
      </c>
    </row>
    <row r="4520" spans="1:2">
      <c r="A4520" s="57" t="s">
        <v>1116</v>
      </c>
      <c r="B4520" s="57" t="s">
        <v>579</v>
      </c>
    </row>
    <row r="4521" spans="1:2">
      <c r="A4521" s="57" t="s">
        <v>1117</v>
      </c>
      <c r="B4521" s="57" t="s">
        <v>581</v>
      </c>
    </row>
    <row r="4522" spans="1:2">
      <c r="A4522" s="57" t="s">
        <v>1118</v>
      </c>
      <c r="B4522" s="57" t="s">
        <v>581</v>
      </c>
    </row>
    <row r="4523" spans="1:2">
      <c r="A4523" s="58">
        <v>200819</v>
      </c>
      <c r="B4523" s="57" t="s">
        <v>579</v>
      </c>
    </row>
    <row r="4524" spans="1:2">
      <c r="A4524" s="58">
        <v>210819</v>
      </c>
      <c r="B4524" s="57" t="s">
        <v>579</v>
      </c>
    </row>
    <row r="4525" spans="1:2">
      <c r="A4525" s="58">
        <v>220819</v>
      </c>
      <c r="B4525" s="57" t="s">
        <v>579</v>
      </c>
    </row>
    <row r="4526" spans="1:2">
      <c r="A4526" s="58">
        <v>325395</v>
      </c>
      <c r="B4526" s="57" t="s">
        <v>581</v>
      </c>
    </row>
    <row r="4527" spans="1:2">
      <c r="A4527" s="57" t="s">
        <v>1119</v>
      </c>
      <c r="B4527" s="57" t="s">
        <v>780</v>
      </c>
    </row>
    <row r="4528" spans="1:2">
      <c r="A4528" s="57" t="s">
        <v>1120</v>
      </c>
      <c r="B4528" s="57" t="s">
        <v>579</v>
      </c>
    </row>
    <row r="4529" spans="1:2">
      <c r="A4529" s="57" t="s">
        <v>1121</v>
      </c>
      <c r="B4529" s="57" t="s">
        <v>579</v>
      </c>
    </row>
    <row r="4530" spans="1:2">
      <c r="A4530" s="57" t="s">
        <v>1122</v>
      </c>
      <c r="B4530" s="57" t="s">
        <v>579</v>
      </c>
    </row>
    <row r="4531" spans="1:2">
      <c r="A4531" s="57" t="s">
        <v>1123</v>
      </c>
      <c r="B4531" s="57" t="s">
        <v>579</v>
      </c>
    </row>
    <row r="4532" spans="1:2">
      <c r="A4532" s="57" t="s">
        <v>1124</v>
      </c>
      <c r="B4532" s="57" t="s">
        <v>601</v>
      </c>
    </row>
    <row r="4533" spans="1:2">
      <c r="A4533" s="57" t="s">
        <v>1125</v>
      </c>
      <c r="B4533" s="57" t="s">
        <v>601</v>
      </c>
    </row>
    <row r="4534" spans="1:2">
      <c r="A4534" s="58">
        <v>270819</v>
      </c>
      <c r="B4534" s="57" t="s">
        <v>579</v>
      </c>
    </row>
    <row r="4535" spans="1:2">
      <c r="A4535" s="57" t="s">
        <v>1126</v>
      </c>
      <c r="B4535" s="57" t="s">
        <v>579</v>
      </c>
    </row>
    <row r="4536" spans="1:2">
      <c r="A4536" s="57" t="s">
        <v>1127</v>
      </c>
      <c r="B4536" s="57" t="s">
        <v>579</v>
      </c>
    </row>
    <row r="4537" spans="1:2">
      <c r="A4537" s="57" t="s">
        <v>1128</v>
      </c>
      <c r="B4537" s="57" t="s">
        <v>601</v>
      </c>
    </row>
    <row r="4538" spans="1:2">
      <c r="A4538" s="57" t="s">
        <v>1129</v>
      </c>
      <c r="B4538" s="57" t="s">
        <v>601</v>
      </c>
    </row>
    <row r="4539" spans="1:2">
      <c r="A4539" s="58">
        <v>311213</v>
      </c>
      <c r="B4539" s="57" t="s">
        <v>579</v>
      </c>
    </row>
    <row r="4540" spans="1:2">
      <c r="A4540" s="58">
        <v>311214</v>
      </c>
      <c r="B4540" s="57" t="s">
        <v>581</v>
      </c>
    </row>
    <row r="4541" spans="1:2">
      <c r="A4541" s="58">
        <v>282244</v>
      </c>
      <c r="B4541" s="57" t="s">
        <v>579</v>
      </c>
    </row>
    <row r="4542" spans="1:2">
      <c r="A4542" s="58">
        <v>326942</v>
      </c>
      <c r="B4542" s="57" t="s">
        <v>613</v>
      </c>
    </row>
    <row r="4543" spans="1:2">
      <c r="A4543" s="57" t="s">
        <v>1130</v>
      </c>
      <c r="B4543" s="57" t="s">
        <v>579</v>
      </c>
    </row>
    <row r="4544" spans="1:2">
      <c r="A4544" s="58">
        <v>316866</v>
      </c>
      <c r="B4544" s="57" t="s">
        <v>579</v>
      </c>
    </row>
    <row r="4545" spans="1:2">
      <c r="A4545" s="57" t="s">
        <v>1131</v>
      </c>
      <c r="B4545" s="57" t="s">
        <v>579</v>
      </c>
    </row>
    <row r="4546" spans="1:2">
      <c r="A4546" s="57" t="s">
        <v>1132</v>
      </c>
      <c r="B4546" s="57" t="s">
        <v>579</v>
      </c>
    </row>
    <row r="4547" spans="1:2">
      <c r="A4547" s="58">
        <v>2296</v>
      </c>
      <c r="B4547" s="57" t="s">
        <v>579</v>
      </c>
    </row>
    <row r="4548" spans="1:2">
      <c r="A4548" s="57" t="s">
        <v>1133</v>
      </c>
      <c r="B4548" s="57" t="s">
        <v>579</v>
      </c>
    </row>
    <row r="4549" spans="1:2">
      <c r="A4549" s="57" t="s">
        <v>1134</v>
      </c>
      <c r="B4549" s="57" t="s">
        <v>608</v>
      </c>
    </row>
    <row r="4550" spans="1:2">
      <c r="A4550" s="57" t="s">
        <v>1135</v>
      </c>
      <c r="B4550" s="57" t="s">
        <v>581</v>
      </c>
    </row>
    <row r="4551" spans="1:2">
      <c r="A4551" s="57" t="s">
        <v>1136</v>
      </c>
      <c r="B4551" s="57" t="s">
        <v>579</v>
      </c>
    </row>
    <row r="4552" spans="1:2">
      <c r="A4552" s="57" t="s">
        <v>1137</v>
      </c>
      <c r="B4552" s="57" t="s">
        <v>579</v>
      </c>
    </row>
    <row r="4553" spans="1:2">
      <c r="A4553" s="57" t="s">
        <v>1138</v>
      </c>
      <c r="B4553" s="57" t="s">
        <v>579</v>
      </c>
    </row>
    <row r="4554" spans="1:2">
      <c r="A4554" s="57" t="s">
        <v>1139</v>
      </c>
      <c r="B4554" s="57" t="s">
        <v>579</v>
      </c>
    </row>
    <row r="4555" spans="1:2">
      <c r="A4555" s="57" t="s">
        <v>1140</v>
      </c>
      <c r="B4555" s="57" t="s">
        <v>579</v>
      </c>
    </row>
    <row r="4556" spans="1:2">
      <c r="A4556" s="57" t="s">
        <v>1141</v>
      </c>
      <c r="B4556" s="57" t="s">
        <v>579</v>
      </c>
    </row>
    <row r="4557" spans="1:2">
      <c r="A4557" s="57" t="s">
        <v>1142</v>
      </c>
      <c r="B4557" s="57" t="s">
        <v>579</v>
      </c>
    </row>
    <row r="4558" spans="1:2">
      <c r="A4558" s="57" t="s">
        <v>1143</v>
      </c>
      <c r="B4558" s="57" t="s">
        <v>581</v>
      </c>
    </row>
    <row r="4559" spans="1:2">
      <c r="A4559" s="57" t="s">
        <v>1144</v>
      </c>
      <c r="B4559" s="57" t="s">
        <v>581</v>
      </c>
    </row>
    <row r="4560" spans="1:2">
      <c r="A4560" s="57" t="s">
        <v>1145</v>
      </c>
      <c r="B4560" s="57" t="s">
        <v>581</v>
      </c>
    </row>
    <row r="4561" spans="1:2">
      <c r="A4561" s="57" t="s">
        <v>1146</v>
      </c>
      <c r="B4561" s="57" t="s">
        <v>581</v>
      </c>
    </row>
    <row r="4562" spans="1:2">
      <c r="A4562" s="57" t="s">
        <v>1147</v>
      </c>
      <c r="B4562" s="57" t="s">
        <v>579</v>
      </c>
    </row>
    <row r="4563" spans="1:2">
      <c r="A4563" s="57" t="s">
        <v>1148</v>
      </c>
      <c r="B4563" s="57" t="s">
        <v>579</v>
      </c>
    </row>
    <row r="4564" spans="1:2">
      <c r="A4564" s="57" t="s">
        <v>1149</v>
      </c>
      <c r="B4564" s="57" t="s">
        <v>579</v>
      </c>
    </row>
    <row r="4565" spans="1:2">
      <c r="A4565" s="57" t="s">
        <v>1150</v>
      </c>
      <c r="B4565" s="57" t="s">
        <v>581</v>
      </c>
    </row>
    <row r="4566" spans="1:2">
      <c r="A4566" s="57" t="s">
        <v>1151</v>
      </c>
      <c r="B4566" s="57" t="s">
        <v>581</v>
      </c>
    </row>
    <row r="4567" spans="1:2">
      <c r="A4567" s="57" t="s">
        <v>1152</v>
      </c>
      <c r="B4567" s="57" t="s">
        <v>579</v>
      </c>
    </row>
    <row r="4568" spans="1:2">
      <c r="A4568" s="57" t="s">
        <v>1153</v>
      </c>
      <c r="B4568" s="57" t="s">
        <v>780</v>
      </c>
    </row>
    <row r="4569" spans="1:2">
      <c r="A4569" s="57" t="s">
        <v>1154</v>
      </c>
      <c r="B4569" s="57" t="s">
        <v>780</v>
      </c>
    </row>
    <row r="4570" spans="1:2">
      <c r="A4570" s="57" t="s">
        <v>1155</v>
      </c>
      <c r="B4570" s="57" t="s">
        <v>581</v>
      </c>
    </row>
    <row r="4571" spans="1:2">
      <c r="A4571" s="57" t="s">
        <v>1156</v>
      </c>
      <c r="B4571" s="57" t="s">
        <v>581</v>
      </c>
    </row>
    <row r="4572" spans="1:2">
      <c r="A4572" s="57" t="s">
        <v>1157</v>
      </c>
      <c r="B4572" s="57" t="s">
        <v>601</v>
      </c>
    </row>
    <row r="4573" spans="1:2">
      <c r="A4573" s="57" t="s">
        <v>1158</v>
      </c>
      <c r="B4573" s="57" t="s">
        <v>579</v>
      </c>
    </row>
    <row r="4574" spans="1:2">
      <c r="A4574" s="57" t="s">
        <v>1159</v>
      </c>
      <c r="B4574" s="57" t="s">
        <v>780</v>
      </c>
    </row>
    <row r="4575" spans="1:2">
      <c r="A4575" s="57" t="s">
        <v>1160</v>
      </c>
      <c r="B4575" s="57" t="s">
        <v>780</v>
      </c>
    </row>
    <row r="4576" spans="1:2">
      <c r="A4576" s="57" t="s">
        <v>1161</v>
      </c>
      <c r="B4576" s="57" t="s">
        <v>780</v>
      </c>
    </row>
    <row r="4577" spans="1:2">
      <c r="A4577" s="57" t="s">
        <v>1162</v>
      </c>
      <c r="B4577" s="57" t="s">
        <v>579</v>
      </c>
    </row>
    <row r="4578" spans="1:2">
      <c r="A4578" s="58">
        <v>326642</v>
      </c>
      <c r="B4578" s="57" t="s">
        <v>613</v>
      </c>
    </row>
    <row r="4579" spans="1:2">
      <c r="A4579" s="58">
        <v>326672</v>
      </c>
      <c r="B4579" s="57" t="s">
        <v>579</v>
      </c>
    </row>
    <row r="4580" spans="1:2">
      <c r="A4580" s="58">
        <v>326686</v>
      </c>
      <c r="B4580" s="57" t="s">
        <v>696</v>
      </c>
    </row>
    <row r="4581" spans="1:2">
      <c r="A4581" s="58">
        <v>326439</v>
      </c>
      <c r="B4581" s="57" t="s">
        <v>579</v>
      </c>
    </row>
    <row r="4582" spans="1:2">
      <c r="A4582" s="58">
        <v>326330</v>
      </c>
      <c r="B4582" s="57" t="s">
        <v>613</v>
      </c>
    </row>
    <row r="4583" spans="1:2">
      <c r="A4583" s="58">
        <v>325855</v>
      </c>
      <c r="B4583" s="57" t="s">
        <v>613</v>
      </c>
    </row>
    <row r="4584" spans="1:2">
      <c r="A4584" s="58">
        <v>326077</v>
      </c>
      <c r="B4584" s="57" t="s">
        <v>579</v>
      </c>
    </row>
    <row r="4585" spans="1:2">
      <c r="A4585" s="58">
        <v>326055</v>
      </c>
      <c r="B4585" s="57" t="s">
        <v>579</v>
      </c>
    </row>
    <row r="4586" spans="1:2">
      <c r="A4586" s="58">
        <v>326657</v>
      </c>
      <c r="B4586" s="57" t="s">
        <v>579</v>
      </c>
    </row>
    <row r="4587" spans="1:2">
      <c r="A4587" s="58">
        <v>325972</v>
      </c>
      <c r="B4587" s="57" t="s">
        <v>579</v>
      </c>
    </row>
    <row r="4588" spans="1:2">
      <c r="A4588" s="58">
        <v>326607</v>
      </c>
      <c r="B4588" s="57" t="s">
        <v>613</v>
      </c>
    </row>
    <row r="4589" spans="1:2">
      <c r="A4589" s="58">
        <v>326258</v>
      </c>
      <c r="B4589" s="57" t="s">
        <v>579</v>
      </c>
    </row>
    <row r="4590" spans="1:2">
      <c r="A4590" s="58">
        <v>326297</v>
      </c>
      <c r="B4590" s="57" t="s">
        <v>696</v>
      </c>
    </row>
    <row r="4591" spans="1:2">
      <c r="A4591" s="58">
        <v>326444</v>
      </c>
      <c r="B4591" s="57" t="s">
        <v>579</v>
      </c>
    </row>
    <row r="4592" spans="1:2">
      <c r="A4592" s="58">
        <v>326192</v>
      </c>
      <c r="B4592" s="57" t="s">
        <v>613</v>
      </c>
    </row>
    <row r="4593" spans="1:2">
      <c r="A4593" s="58">
        <v>326481</v>
      </c>
      <c r="B4593" s="57" t="s">
        <v>579</v>
      </c>
    </row>
    <row r="4594" spans="1:2">
      <c r="A4594" s="58">
        <v>326334</v>
      </c>
      <c r="B4594" s="57" t="s">
        <v>579</v>
      </c>
    </row>
    <row r="4595" spans="1:2">
      <c r="A4595" s="58">
        <v>326492</v>
      </c>
      <c r="B4595" s="57" t="s">
        <v>579</v>
      </c>
    </row>
    <row r="4596" spans="1:2">
      <c r="A4596" s="58">
        <v>326004</v>
      </c>
      <c r="B4596" s="57" t="s">
        <v>581</v>
      </c>
    </row>
    <row r="4597" spans="1:2">
      <c r="A4597" s="58">
        <v>325857</v>
      </c>
      <c r="B4597" s="57" t="s">
        <v>579</v>
      </c>
    </row>
    <row r="4598" spans="1:2">
      <c r="A4598" s="58">
        <v>325950</v>
      </c>
      <c r="B4598" s="57" t="s">
        <v>613</v>
      </c>
    </row>
    <row r="4599" spans="1:2">
      <c r="A4599" s="58">
        <v>326610</v>
      </c>
      <c r="B4599" s="57" t="s">
        <v>579</v>
      </c>
    </row>
    <row r="4600" spans="1:2">
      <c r="A4600" s="58">
        <v>326402</v>
      </c>
      <c r="B4600" s="57" t="s">
        <v>613</v>
      </c>
    </row>
    <row r="4601" spans="1:2">
      <c r="A4601" s="58">
        <v>326681</v>
      </c>
      <c r="B4601" s="57" t="s">
        <v>579</v>
      </c>
    </row>
    <row r="4602" spans="1:2">
      <c r="A4602" s="58">
        <v>326309</v>
      </c>
      <c r="B4602" s="57" t="s">
        <v>613</v>
      </c>
    </row>
    <row r="4603" spans="1:2">
      <c r="A4603" s="58">
        <v>326673</v>
      </c>
      <c r="B4603" s="57" t="s">
        <v>579</v>
      </c>
    </row>
    <row r="4604" spans="1:2">
      <c r="A4604" s="58">
        <v>326020</v>
      </c>
      <c r="B4604" s="57" t="s">
        <v>613</v>
      </c>
    </row>
    <row r="4605" spans="1:2">
      <c r="A4605" s="58">
        <v>326440</v>
      </c>
      <c r="B4605" s="57" t="s">
        <v>579</v>
      </c>
    </row>
    <row r="4606" spans="1:2">
      <c r="A4606" s="58">
        <v>326506</v>
      </c>
      <c r="B4606" s="57" t="s">
        <v>613</v>
      </c>
    </row>
    <row r="4607" spans="1:2">
      <c r="A4607" s="58">
        <v>326269</v>
      </c>
      <c r="B4607" s="57" t="s">
        <v>613</v>
      </c>
    </row>
    <row r="4608" spans="1:2">
      <c r="A4608" s="58">
        <v>326557</v>
      </c>
      <c r="B4608" s="57" t="s">
        <v>579</v>
      </c>
    </row>
    <row r="4609" spans="1:2">
      <c r="A4609" s="58">
        <v>326971</v>
      </c>
      <c r="B4609" s="57" t="s">
        <v>696</v>
      </c>
    </row>
    <row r="4610" spans="1:2">
      <c r="A4610" s="58">
        <v>326432</v>
      </c>
      <c r="B4610" s="57" t="s">
        <v>579</v>
      </c>
    </row>
    <row r="4611" spans="1:2">
      <c r="A4611" s="58">
        <v>314571</v>
      </c>
      <c r="B4611" s="57" t="s">
        <v>579</v>
      </c>
    </row>
    <row r="4612" spans="1:2">
      <c r="A4612" s="58">
        <v>326372</v>
      </c>
      <c r="B4612" s="57" t="s">
        <v>579</v>
      </c>
    </row>
    <row r="4613" spans="1:2">
      <c r="A4613" s="58">
        <v>324381</v>
      </c>
      <c r="B4613" s="57" t="s">
        <v>579</v>
      </c>
    </row>
    <row r="4614" spans="1:2">
      <c r="A4614" s="58">
        <v>322390</v>
      </c>
      <c r="B4614" s="57" t="s">
        <v>579</v>
      </c>
    </row>
    <row r="4615" spans="1:2">
      <c r="A4615" s="58">
        <v>316862</v>
      </c>
      <c r="B4615" s="57" t="s">
        <v>613</v>
      </c>
    </row>
    <row r="4616" spans="1:2">
      <c r="A4616" s="58">
        <v>325644</v>
      </c>
      <c r="B4616" s="57" t="s">
        <v>613</v>
      </c>
    </row>
    <row r="4617" spans="1:2">
      <c r="A4617" s="58">
        <v>326468</v>
      </c>
      <c r="B4617" s="57" t="s">
        <v>579</v>
      </c>
    </row>
    <row r="4618" spans="1:2">
      <c r="A4618" s="58">
        <v>326711</v>
      </c>
      <c r="B4618" s="57" t="s">
        <v>581</v>
      </c>
    </row>
    <row r="4619" spans="1:2">
      <c r="A4619" s="58">
        <v>326645</v>
      </c>
      <c r="B4619" s="57" t="s">
        <v>696</v>
      </c>
    </row>
    <row r="4620" spans="1:2">
      <c r="A4620" s="58">
        <v>326299</v>
      </c>
      <c r="B4620" s="57" t="s">
        <v>696</v>
      </c>
    </row>
    <row r="4621" spans="1:2">
      <c r="A4621" s="58">
        <v>326688</v>
      </c>
      <c r="B4621" s="57" t="s">
        <v>579</v>
      </c>
    </row>
    <row r="4622" spans="1:2">
      <c r="A4622" s="58">
        <v>326504</v>
      </c>
      <c r="B4622" s="57" t="s">
        <v>579</v>
      </c>
    </row>
    <row r="4623" spans="1:2">
      <c r="A4623" s="58">
        <v>326067</v>
      </c>
      <c r="B4623" s="57" t="s">
        <v>579</v>
      </c>
    </row>
    <row r="4624" spans="1:2">
      <c r="A4624" s="58">
        <v>326030</v>
      </c>
      <c r="B4624" s="57" t="s">
        <v>601</v>
      </c>
    </row>
    <row r="4625" spans="1:2">
      <c r="A4625" s="58">
        <v>326676</v>
      </c>
      <c r="B4625" s="57" t="s">
        <v>579</v>
      </c>
    </row>
    <row r="4626" spans="1:2">
      <c r="A4626" s="58">
        <v>326331</v>
      </c>
      <c r="B4626" s="57" t="s">
        <v>613</v>
      </c>
    </row>
    <row r="4627" spans="1:2">
      <c r="A4627" s="58">
        <v>326353</v>
      </c>
      <c r="B4627" s="57" t="s">
        <v>579</v>
      </c>
    </row>
    <row r="4628" spans="1:2">
      <c r="A4628" s="58">
        <v>326365</v>
      </c>
      <c r="B4628" s="57" t="s">
        <v>579</v>
      </c>
    </row>
    <row r="4629" spans="1:2">
      <c r="A4629" s="58">
        <v>326058</v>
      </c>
      <c r="B4629" s="57" t="s">
        <v>579</v>
      </c>
    </row>
    <row r="4630" spans="1:2">
      <c r="A4630" s="58">
        <v>326451</v>
      </c>
      <c r="B4630" s="57" t="s">
        <v>579</v>
      </c>
    </row>
    <row r="4631" spans="1:2">
      <c r="A4631" s="58">
        <v>326564</v>
      </c>
      <c r="B4631" s="57" t="s">
        <v>613</v>
      </c>
    </row>
    <row r="4632" spans="1:2">
      <c r="A4632" s="58">
        <v>325981</v>
      </c>
      <c r="B4632" s="57" t="s">
        <v>613</v>
      </c>
    </row>
    <row r="4633" spans="1:2">
      <c r="A4633" s="58">
        <v>326296</v>
      </c>
      <c r="B4633" s="57" t="s">
        <v>579</v>
      </c>
    </row>
    <row r="4634" spans="1:2">
      <c r="A4634" s="58">
        <v>326016</v>
      </c>
      <c r="B4634" s="57" t="s">
        <v>579</v>
      </c>
    </row>
    <row r="4635" spans="1:2">
      <c r="A4635" s="58">
        <v>326075</v>
      </c>
      <c r="B4635" s="57" t="s">
        <v>579</v>
      </c>
    </row>
    <row r="4636" spans="1:2">
      <c r="A4636" s="58">
        <v>326212</v>
      </c>
      <c r="B4636" s="57" t="s">
        <v>579</v>
      </c>
    </row>
    <row r="4637" spans="1:2">
      <c r="A4637" s="58">
        <v>326662</v>
      </c>
      <c r="B4637" s="57" t="s">
        <v>579</v>
      </c>
    </row>
    <row r="4638" spans="1:2">
      <c r="A4638" s="58">
        <v>326687</v>
      </c>
      <c r="B4638" s="57" t="s">
        <v>613</v>
      </c>
    </row>
    <row r="4639" spans="1:2">
      <c r="A4639" s="58">
        <v>326071</v>
      </c>
      <c r="B4639" s="57" t="s">
        <v>579</v>
      </c>
    </row>
    <row r="4640" spans="1:2">
      <c r="A4640" s="58">
        <v>325285</v>
      </c>
      <c r="B4640" s="57" t="s">
        <v>579</v>
      </c>
    </row>
    <row r="4641" spans="1:2">
      <c r="A4641" s="58">
        <v>325893</v>
      </c>
      <c r="B4641" s="57" t="s">
        <v>579</v>
      </c>
    </row>
    <row r="4642" spans="1:2">
      <c r="A4642" s="58">
        <v>326293</v>
      </c>
      <c r="B4642" s="57" t="s">
        <v>579</v>
      </c>
    </row>
    <row r="4643" spans="1:2">
      <c r="A4643" s="58">
        <v>326369</v>
      </c>
      <c r="B4643" s="57" t="s">
        <v>579</v>
      </c>
    </row>
    <row r="4644" spans="1:2">
      <c r="A4644" s="58">
        <v>325968</v>
      </c>
      <c r="B4644" s="57" t="s">
        <v>579</v>
      </c>
    </row>
    <row r="4645" spans="1:2">
      <c r="A4645" s="58">
        <v>326124</v>
      </c>
      <c r="B4645" s="57" t="s">
        <v>613</v>
      </c>
    </row>
    <row r="4646" spans="1:2">
      <c r="A4646" s="58">
        <v>326401</v>
      </c>
      <c r="B4646" s="57" t="s">
        <v>579</v>
      </c>
    </row>
    <row r="4647" spans="1:2">
      <c r="A4647" s="58">
        <v>326044</v>
      </c>
      <c r="B4647" s="57" t="s">
        <v>696</v>
      </c>
    </row>
    <row r="4648" spans="1:2">
      <c r="A4648" s="58">
        <v>325944</v>
      </c>
      <c r="B4648" s="57" t="s">
        <v>579</v>
      </c>
    </row>
    <row r="4649" spans="1:2">
      <c r="A4649" s="58">
        <v>326217</v>
      </c>
      <c r="B4649" s="57" t="s">
        <v>579</v>
      </c>
    </row>
    <row r="4650" spans="1:2">
      <c r="A4650" s="58">
        <v>326682</v>
      </c>
      <c r="B4650" s="57" t="s">
        <v>696</v>
      </c>
    </row>
    <row r="4651" spans="1:2">
      <c r="A4651" s="58">
        <v>326638</v>
      </c>
      <c r="B4651" s="57" t="s">
        <v>579</v>
      </c>
    </row>
    <row r="4652" spans="1:2">
      <c r="A4652" s="58">
        <v>326340</v>
      </c>
      <c r="B4652" s="57" t="s">
        <v>579</v>
      </c>
    </row>
    <row r="4653" spans="1:2">
      <c r="A4653" s="58">
        <v>326445</v>
      </c>
      <c r="B4653" s="57" t="s">
        <v>579</v>
      </c>
    </row>
    <row r="4654" spans="1:2">
      <c r="A4654" s="58">
        <v>326671</v>
      </c>
      <c r="B4654" s="57" t="s">
        <v>579</v>
      </c>
    </row>
    <row r="4655" spans="1:2">
      <c r="A4655" s="58">
        <v>326323</v>
      </c>
      <c r="B4655" s="57" t="s">
        <v>579</v>
      </c>
    </row>
    <row r="4656" spans="1:2">
      <c r="A4656" s="58">
        <v>325938</v>
      </c>
      <c r="B4656" s="57" t="s">
        <v>613</v>
      </c>
    </row>
    <row r="4657" spans="1:2">
      <c r="A4657" s="58">
        <v>326354</v>
      </c>
      <c r="B4657" s="57" t="s">
        <v>581</v>
      </c>
    </row>
    <row r="4658" spans="1:2">
      <c r="A4658" s="58">
        <v>326319</v>
      </c>
      <c r="B4658" s="57" t="s">
        <v>613</v>
      </c>
    </row>
    <row r="4659" spans="1:2">
      <c r="A4659" s="58">
        <v>326193</v>
      </c>
      <c r="B4659" s="57" t="s">
        <v>579</v>
      </c>
    </row>
    <row r="4660" spans="1:2">
      <c r="A4660" s="58">
        <v>326039</v>
      </c>
      <c r="B4660" s="57" t="s">
        <v>601</v>
      </c>
    </row>
    <row r="4661" spans="1:2">
      <c r="A4661" s="58">
        <v>326509</v>
      </c>
      <c r="B4661" s="57" t="s">
        <v>579</v>
      </c>
    </row>
    <row r="4662" spans="1:2">
      <c r="A4662" s="58">
        <v>326717</v>
      </c>
      <c r="B4662" s="57" t="s">
        <v>579</v>
      </c>
    </row>
    <row r="4663" spans="1:2">
      <c r="A4663" s="58">
        <v>326052</v>
      </c>
      <c r="B4663" s="57" t="s">
        <v>696</v>
      </c>
    </row>
    <row r="4664" spans="1:2">
      <c r="A4664" s="58">
        <v>326018</v>
      </c>
      <c r="B4664" s="57" t="s">
        <v>579</v>
      </c>
    </row>
    <row r="4665" spans="1:2">
      <c r="A4665" s="58">
        <v>326328</v>
      </c>
      <c r="B4665" s="57" t="s">
        <v>579</v>
      </c>
    </row>
    <row r="4666" spans="1:2">
      <c r="A4666" s="58">
        <v>326472</v>
      </c>
      <c r="B4666" s="57" t="s">
        <v>579</v>
      </c>
    </row>
    <row r="4667" spans="1:2">
      <c r="A4667" s="58">
        <v>326165</v>
      </c>
      <c r="B4667" s="57" t="s">
        <v>579</v>
      </c>
    </row>
    <row r="4668" spans="1:2">
      <c r="A4668" s="58">
        <v>326315</v>
      </c>
      <c r="B4668" s="57" t="s">
        <v>613</v>
      </c>
    </row>
    <row r="4669" spans="1:2">
      <c r="A4669" s="58">
        <v>326350</v>
      </c>
      <c r="B4669" s="57" t="s">
        <v>579</v>
      </c>
    </row>
    <row r="4670" spans="1:2">
      <c r="A4670" s="58">
        <v>326048</v>
      </c>
      <c r="B4670" s="57" t="s">
        <v>579</v>
      </c>
    </row>
    <row r="4671" spans="1:2">
      <c r="A4671" s="58">
        <v>326512</v>
      </c>
      <c r="B4671" s="57" t="s">
        <v>613</v>
      </c>
    </row>
    <row r="4672" spans="1:2">
      <c r="A4672" s="58">
        <v>326059</v>
      </c>
      <c r="B4672" s="57" t="s">
        <v>613</v>
      </c>
    </row>
    <row r="4673" spans="1:2">
      <c r="A4673" s="58">
        <v>326677</v>
      </c>
      <c r="B4673" s="57" t="s">
        <v>579</v>
      </c>
    </row>
    <row r="4674" spans="1:2">
      <c r="A4674" s="58">
        <v>326496</v>
      </c>
      <c r="B4674" s="57" t="s">
        <v>581</v>
      </c>
    </row>
    <row r="4675" spans="1:2">
      <c r="A4675" s="58">
        <v>326570</v>
      </c>
      <c r="B4675" s="57" t="s">
        <v>579</v>
      </c>
    </row>
    <row r="4676" spans="1:2">
      <c r="A4676" s="57" t="s">
        <v>1163</v>
      </c>
      <c r="B4676" s="57" t="s">
        <v>579</v>
      </c>
    </row>
    <row r="4677" spans="1:2">
      <c r="A4677" s="57" t="s">
        <v>1164</v>
      </c>
      <c r="B4677" s="57" t="s">
        <v>581</v>
      </c>
    </row>
    <row r="4678" spans="1:2">
      <c r="A4678" s="57" t="s">
        <v>1165</v>
      </c>
      <c r="B4678" s="57" t="s">
        <v>780</v>
      </c>
    </row>
    <row r="4679" spans="1:2">
      <c r="A4679" s="57" t="s">
        <v>1166</v>
      </c>
      <c r="B4679" s="57" t="s">
        <v>581</v>
      </c>
    </row>
    <row r="4680" spans="1:2">
      <c r="A4680" s="58">
        <v>326515</v>
      </c>
      <c r="B4680" s="57" t="s">
        <v>579</v>
      </c>
    </row>
    <row r="4681" spans="1:2">
      <c r="A4681" s="57" t="s">
        <v>1167</v>
      </c>
      <c r="B4681" s="57" t="s">
        <v>780</v>
      </c>
    </row>
    <row r="4682" spans="1:2">
      <c r="A4682" s="57" t="s">
        <v>1168</v>
      </c>
      <c r="B4682" s="57" t="s">
        <v>780</v>
      </c>
    </row>
    <row r="4683" spans="1:2">
      <c r="A4683" s="57" t="s">
        <v>1169</v>
      </c>
      <c r="B4683" s="57" t="s">
        <v>581</v>
      </c>
    </row>
    <row r="4684" spans="1:2">
      <c r="A4684" s="58">
        <v>326599</v>
      </c>
      <c r="B4684" s="57" t="s">
        <v>579</v>
      </c>
    </row>
    <row r="4685" spans="1:2">
      <c r="A4685" s="57" t="s">
        <v>1170</v>
      </c>
      <c r="B4685" s="57" t="s">
        <v>579</v>
      </c>
    </row>
    <row r="4686" spans="1:2">
      <c r="A4686" s="57" t="s">
        <v>1171</v>
      </c>
      <c r="B4686" s="57" t="s">
        <v>780</v>
      </c>
    </row>
    <row r="4687" spans="1:2">
      <c r="A4687" s="58">
        <v>326665</v>
      </c>
      <c r="B4687" s="57" t="s">
        <v>579</v>
      </c>
    </row>
    <row r="4688" spans="1:2">
      <c r="A4688" s="57" t="s">
        <v>1172</v>
      </c>
      <c r="B4688" s="57" t="s">
        <v>780</v>
      </c>
    </row>
    <row r="4689" spans="1:2">
      <c r="A4689" s="58">
        <v>326675</v>
      </c>
      <c r="B4689" s="57" t="s">
        <v>696</v>
      </c>
    </row>
    <row r="4690" spans="1:2">
      <c r="A4690" s="57" t="s">
        <v>1173</v>
      </c>
      <c r="B4690" s="57" t="s">
        <v>780</v>
      </c>
    </row>
    <row r="4691" spans="1:2">
      <c r="A4691" s="57" t="s">
        <v>1174</v>
      </c>
      <c r="B4691" s="57" t="s">
        <v>780</v>
      </c>
    </row>
    <row r="4692" spans="1:2">
      <c r="A4692" s="58">
        <v>326699</v>
      </c>
      <c r="B4692" s="57" t="s">
        <v>579</v>
      </c>
    </row>
    <row r="4693" spans="1:2">
      <c r="A4693" s="57" t="s">
        <v>1175</v>
      </c>
      <c r="B4693" s="57" t="s">
        <v>579</v>
      </c>
    </row>
    <row r="4694" spans="1:2">
      <c r="A4694" s="58">
        <v>325789</v>
      </c>
      <c r="B4694" s="57" t="s">
        <v>613</v>
      </c>
    </row>
    <row r="4695" spans="1:2">
      <c r="A4695" s="57" t="s">
        <v>1176</v>
      </c>
      <c r="B4695" s="57" t="s">
        <v>780</v>
      </c>
    </row>
    <row r="4696" spans="1:2">
      <c r="A4696" s="57" t="s">
        <v>1177</v>
      </c>
      <c r="B4696" s="57" t="s">
        <v>780</v>
      </c>
    </row>
    <row r="4697" spans="1:2">
      <c r="A4697" s="57" t="s">
        <v>1178</v>
      </c>
      <c r="B4697" s="57" t="s">
        <v>780</v>
      </c>
    </row>
    <row r="4698" spans="1:2">
      <c r="A4698" s="57" t="s">
        <v>1179</v>
      </c>
      <c r="B4698" s="57" t="s">
        <v>581</v>
      </c>
    </row>
    <row r="4699" spans="1:2">
      <c r="A4699" s="58">
        <v>326713</v>
      </c>
      <c r="B4699" s="57" t="s">
        <v>579</v>
      </c>
    </row>
    <row r="4700" spans="1:2">
      <c r="A4700" s="57" t="s">
        <v>1180</v>
      </c>
      <c r="B4700" s="57" t="s">
        <v>579</v>
      </c>
    </row>
    <row r="4701" spans="1:2">
      <c r="A4701" s="57" t="s">
        <v>1181</v>
      </c>
      <c r="B4701" s="57" t="s">
        <v>579</v>
      </c>
    </row>
    <row r="4702" spans="1:2">
      <c r="A4702" s="57" t="s">
        <v>1182</v>
      </c>
      <c r="B4702" s="57" t="s">
        <v>581</v>
      </c>
    </row>
    <row r="4703" spans="1:2">
      <c r="A4703" s="57" t="s">
        <v>1183</v>
      </c>
      <c r="B4703" s="57" t="s">
        <v>579</v>
      </c>
    </row>
    <row r="4704" spans="1:2">
      <c r="A4704" s="57" t="s">
        <v>1184</v>
      </c>
      <c r="B4704" s="57" t="s">
        <v>579</v>
      </c>
    </row>
    <row r="4705" spans="1:2">
      <c r="A4705" s="57" t="s">
        <v>1185</v>
      </c>
      <c r="B4705" s="57" t="s">
        <v>581</v>
      </c>
    </row>
    <row r="4706" spans="1:2">
      <c r="A4706" s="57" t="s">
        <v>1186</v>
      </c>
      <c r="B4706" s="57" t="s">
        <v>581</v>
      </c>
    </row>
    <row r="4707" spans="1:2">
      <c r="A4707" s="57" t="s">
        <v>1187</v>
      </c>
      <c r="B4707" s="57" t="s">
        <v>581</v>
      </c>
    </row>
    <row r="4708" spans="1:2">
      <c r="A4708" s="58">
        <v>326716</v>
      </c>
      <c r="B4708" s="57" t="s">
        <v>579</v>
      </c>
    </row>
    <row r="4709" spans="1:2">
      <c r="A4709" s="57" t="s">
        <v>1188</v>
      </c>
      <c r="B4709" s="57" t="s">
        <v>780</v>
      </c>
    </row>
    <row r="4710" spans="1:2">
      <c r="A4710" s="57" t="s">
        <v>1189</v>
      </c>
      <c r="B4710" s="57" t="s">
        <v>780</v>
      </c>
    </row>
    <row r="4711" spans="1:2">
      <c r="A4711" s="57" t="s">
        <v>1190</v>
      </c>
      <c r="B4711" s="57" t="s">
        <v>581</v>
      </c>
    </row>
    <row r="4712" spans="1:2">
      <c r="A4712" s="58">
        <v>326718</v>
      </c>
      <c r="B4712" s="57" t="s">
        <v>579</v>
      </c>
    </row>
    <row r="4713" spans="1:2">
      <c r="A4713" s="57" t="s">
        <v>1191</v>
      </c>
      <c r="B4713" s="57" t="s">
        <v>780</v>
      </c>
    </row>
    <row r="4714" spans="1:2">
      <c r="A4714" s="57" t="s">
        <v>1192</v>
      </c>
      <c r="B4714" s="57" t="s">
        <v>581</v>
      </c>
    </row>
    <row r="4715" spans="1:2">
      <c r="A4715" s="57" t="s">
        <v>1193</v>
      </c>
      <c r="B4715" s="57" t="s">
        <v>581</v>
      </c>
    </row>
    <row r="4716" spans="1:2">
      <c r="A4716" s="58">
        <v>238893</v>
      </c>
      <c r="B4716" s="57" t="s">
        <v>579</v>
      </c>
    </row>
    <row r="4717" spans="1:2">
      <c r="A4717" s="58">
        <v>326739</v>
      </c>
      <c r="B4717" s="57" t="s">
        <v>579</v>
      </c>
    </row>
    <row r="4718" spans="1:2">
      <c r="A4718" s="58">
        <v>200919</v>
      </c>
      <c r="B4718" s="57" t="s">
        <v>579</v>
      </c>
    </row>
    <row r="4719" spans="1:2">
      <c r="A4719" s="58">
        <v>326755</v>
      </c>
      <c r="B4719" s="57" t="s">
        <v>579</v>
      </c>
    </row>
    <row r="4720" spans="1:2">
      <c r="A4720" s="58">
        <v>326764</v>
      </c>
      <c r="B4720" s="57" t="s">
        <v>579</v>
      </c>
    </row>
    <row r="4721" spans="1:2">
      <c r="A4721" s="57" t="s">
        <v>1194</v>
      </c>
      <c r="B4721" s="57" t="s">
        <v>581</v>
      </c>
    </row>
    <row r="4722" spans="1:2">
      <c r="A4722" s="57" t="s">
        <v>1195</v>
      </c>
      <c r="B4722" s="57" t="s">
        <v>581</v>
      </c>
    </row>
    <row r="4723" spans="1:2">
      <c r="A4723" s="58">
        <v>326767</v>
      </c>
      <c r="B4723" s="57" t="s">
        <v>696</v>
      </c>
    </row>
    <row r="4724" spans="1:2">
      <c r="A4724" s="57" t="s">
        <v>1196</v>
      </c>
      <c r="B4724" s="57" t="s">
        <v>780</v>
      </c>
    </row>
    <row r="4725" spans="1:2">
      <c r="A4725" s="57" t="s">
        <v>1197</v>
      </c>
      <c r="B4725" s="57" t="s">
        <v>581</v>
      </c>
    </row>
    <row r="4726" spans="1:2">
      <c r="A4726" s="58">
        <v>326770</v>
      </c>
      <c r="B4726" s="57" t="s">
        <v>579</v>
      </c>
    </row>
    <row r="4727" spans="1:2">
      <c r="A4727" s="58">
        <v>328222</v>
      </c>
      <c r="B4727" s="57" t="s">
        <v>579</v>
      </c>
    </row>
    <row r="4728" spans="1:2">
      <c r="A4728" s="58">
        <v>325533</v>
      </c>
      <c r="B4728" s="57" t="s">
        <v>579</v>
      </c>
    </row>
    <row r="4729" spans="1:2">
      <c r="A4729" s="58">
        <v>24092019</v>
      </c>
      <c r="B4729" s="57" t="s">
        <v>579</v>
      </c>
    </row>
    <row r="4730" spans="1:2">
      <c r="A4730" s="57" t="s">
        <v>1198</v>
      </c>
      <c r="B4730" s="57" t="s">
        <v>780</v>
      </c>
    </row>
    <row r="4731" spans="1:2">
      <c r="A4731" s="57" t="s">
        <v>1199</v>
      </c>
      <c r="B4731" s="57" t="s">
        <v>780</v>
      </c>
    </row>
    <row r="4732" spans="1:2">
      <c r="A4732" s="58">
        <v>326784</v>
      </c>
      <c r="B4732" s="57" t="s">
        <v>579</v>
      </c>
    </row>
    <row r="4733" spans="1:2">
      <c r="A4733" s="57" t="s">
        <v>1200</v>
      </c>
      <c r="B4733" s="57" t="s">
        <v>579</v>
      </c>
    </row>
    <row r="4734" spans="1:2">
      <c r="A4734" s="57" t="s">
        <v>1201</v>
      </c>
      <c r="B4734" s="57" t="s">
        <v>579</v>
      </c>
    </row>
    <row r="4735" spans="1:2">
      <c r="A4735" s="57" t="s">
        <v>1202</v>
      </c>
      <c r="B4735" s="57" t="s">
        <v>579</v>
      </c>
    </row>
    <row r="4736" spans="1:2">
      <c r="A4736" s="57" t="s">
        <v>1203</v>
      </c>
      <c r="B4736" s="57" t="s">
        <v>780</v>
      </c>
    </row>
    <row r="4737" spans="1:2">
      <c r="A4737" s="57" t="s">
        <v>1204</v>
      </c>
      <c r="B4737" s="57" t="s">
        <v>780</v>
      </c>
    </row>
    <row r="4738" spans="1:2">
      <c r="A4738" s="57" t="s">
        <v>1205</v>
      </c>
      <c r="B4738" s="57" t="s">
        <v>780</v>
      </c>
    </row>
    <row r="4739" spans="1:2">
      <c r="A4739" s="58">
        <v>326785</v>
      </c>
      <c r="B4739" s="57" t="s">
        <v>696</v>
      </c>
    </row>
    <row r="4740" spans="1:2">
      <c r="A4740" s="57" t="s">
        <v>1206</v>
      </c>
      <c r="B4740" s="57" t="s">
        <v>581</v>
      </c>
    </row>
    <row r="4741" spans="1:2">
      <c r="A4741" s="57" t="s">
        <v>1207</v>
      </c>
      <c r="B4741" s="57" t="s">
        <v>579</v>
      </c>
    </row>
    <row r="4742" spans="1:2">
      <c r="A4742" s="57" t="s">
        <v>1208</v>
      </c>
      <c r="B4742" s="57" t="s">
        <v>579</v>
      </c>
    </row>
    <row r="4743" spans="1:2">
      <c r="A4743" s="58">
        <v>326788</v>
      </c>
      <c r="B4743" s="57" t="s">
        <v>579</v>
      </c>
    </row>
    <row r="4744" spans="1:2">
      <c r="A4744" s="58">
        <v>326793</v>
      </c>
      <c r="B4744" s="57" t="s">
        <v>579</v>
      </c>
    </row>
    <row r="4745" spans="1:2">
      <c r="A4745" s="58">
        <v>326798</v>
      </c>
      <c r="B4745" s="57" t="s">
        <v>579</v>
      </c>
    </row>
    <row r="4746" spans="1:2">
      <c r="A4746" s="58">
        <v>326805</v>
      </c>
      <c r="B4746" s="57" t="s">
        <v>579</v>
      </c>
    </row>
    <row r="4747" spans="1:2">
      <c r="A4747" s="57" t="s">
        <v>1209</v>
      </c>
      <c r="B4747" s="57" t="s">
        <v>579</v>
      </c>
    </row>
    <row r="4748" spans="1:2">
      <c r="A4748" s="57" t="s">
        <v>1210</v>
      </c>
      <c r="B4748" s="57" t="s">
        <v>579</v>
      </c>
    </row>
    <row r="4749" spans="1:2">
      <c r="A4749" s="58">
        <v>326814</v>
      </c>
      <c r="B4749" s="57" t="s">
        <v>579</v>
      </c>
    </row>
    <row r="4750" spans="1:2">
      <c r="A4750" s="57" t="s">
        <v>1211</v>
      </c>
      <c r="B4750" s="57" t="s">
        <v>581</v>
      </c>
    </row>
    <row r="4751" spans="1:2">
      <c r="A4751" s="57" t="s">
        <v>1212</v>
      </c>
      <c r="B4751" s="57" t="s">
        <v>579</v>
      </c>
    </row>
    <row r="4752" spans="1:2">
      <c r="A4752" s="57" t="s">
        <v>1213</v>
      </c>
      <c r="B4752" s="57" t="s">
        <v>579</v>
      </c>
    </row>
    <row r="4753" spans="1:2">
      <c r="A4753" s="57" t="s">
        <v>1214</v>
      </c>
      <c r="B4753" s="57" t="s">
        <v>579</v>
      </c>
    </row>
    <row r="4754" spans="1:2">
      <c r="A4754" s="57" t="s">
        <v>1215</v>
      </c>
      <c r="B4754" s="57" t="s">
        <v>581</v>
      </c>
    </row>
    <row r="4755" spans="1:2">
      <c r="A4755" s="57" t="s">
        <v>1216</v>
      </c>
      <c r="B4755" s="57" t="s">
        <v>581</v>
      </c>
    </row>
    <row r="4756" spans="1:2">
      <c r="A4756" s="58">
        <v>326816</v>
      </c>
      <c r="B4756" s="57" t="s">
        <v>696</v>
      </c>
    </row>
    <row r="4757" spans="1:2">
      <c r="A4757" s="57" t="s">
        <v>1217</v>
      </c>
      <c r="B4757" s="57" t="s">
        <v>579</v>
      </c>
    </row>
    <row r="4758" spans="1:2">
      <c r="A4758" s="57" t="s">
        <v>1218</v>
      </c>
      <c r="B4758" s="57" t="s">
        <v>579</v>
      </c>
    </row>
    <row r="4759" spans="1:2">
      <c r="A4759" s="57" t="s">
        <v>1219</v>
      </c>
      <c r="B4759" s="57" t="s">
        <v>579</v>
      </c>
    </row>
    <row r="4760" spans="1:2">
      <c r="A4760" s="57" t="s">
        <v>1220</v>
      </c>
      <c r="B4760" s="57" t="s">
        <v>579</v>
      </c>
    </row>
    <row r="4761" spans="1:2">
      <c r="A4761" s="57" t="s">
        <v>1221</v>
      </c>
      <c r="B4761" s="57" t="s">
        <v>579</v>
      </c>
    </row>
    <row r="4762" spans="1:2">
      <c r="A4762" s="57" t="s">
        <v>1222</v>
      </c>
      <c r="B4762" s="57" t="s">
        <v>579</v>
      </c>
    </row>
    <row r="4763" spans="1:2">
      <c r="A4763" s="57" t="s">
        <v>1223</v>
      </c>
      <c r="B4763" s="57" t="s">
        <v>579</v>
      </c>
    </row>
    <row r="4764" spans="1:2">
      <c r="A4764" s="57" t="s">
        <v>1224</v>
      </c>
      <c r="B4764" s="57" t="s">
        <v>579</v>
      </c>
    </row>
    <row r="4765" spans="1:2">
      <c r="A4765" s="57" t="s">
        <v>1225</v>
      </c>
      <c r="B4765" s="57" t="s">
        <v>579</v>
      </c>
    </row>
    <row r="4766" spans="1:2">
      <c r="A4766" s="57" t="s">
        <v>1226</v>
      </c>
      <c r="B4766" s="57" t="s">
        <v>579</v>
      </c>
    </row>
    <row r="4767" spans="1:2">
      <c r="A4767" s="57" t="s">
        <v>1227</v>
      </c>
      <c r="B4767" s="57" t="s">
        <v>579</v>
      </c>
    </row>
    <row r="4768" spans="1:2">
      <c r="A4768" s="58">
        <v>326823</v>
      </c>
      <c r="B4768" s="57" t="s">
        <v>579</v>
      </c>
    </row>
    <row r="4769" spans="1:2">
      <c r="A4769" s="57" t="s">
        <v>1228</v>
      </c>
      <c r="B4769" s="57" t="s">
        <v>579</v>
      </c>
    </row>
    <row r="4770" spans="1:2">
      <c r="A4770" s="57" t="s">
        <v>1229</v>
      </c>
      <c r="B4770" s="57" t="s">
        <v>581</v>
      </c>
    </row>
    <row r="4771" spans="1:2">
      <c r="A4771" s="57" t="s">
        <v>1230</v>
      </c>
      <c r="B4771" s="57" t="s">
        <v>581</v>
      </c>
    </row>
    <row r="4772" spans="1:2">
      <c r="A4772" s="57" t="s">
        <v>1231</v>
      </c>
      <c r="B4772" s="57" t="s">
        <v>581</v>
      </c>
    </row>
    <row r="4773" spans="1:2">
      <c r="A4773" s="58">
        <v>321090</v>
      </c>
      <c r="B4773" s="57" t="s">
        <v>579</v>
      </c>
    </row>
    <row r="4774" spans="1:2">
      <c r="A4774" s="58">
        <v>326826</v>
      </c>
      <c r="B4774" s="57" t="s">
        <v>579</v>
      </c>
    </row>
    <row r="4775" spans="1:2">
      <c r="A4775" s="58">
        <v>328876</v>
      </c>
      <c r="B4775" s="57" t="s">
        <v>579</v>
      </c>
    </row>
    <row r="4776" spans="1:2">
      <c r="A4776" s="58">
        <v>326856</v>
      </c>
      <c r="B4776" s="57" t="s">
        <v>579</v>
      </c>
    </row>
    <row r="4777" spans="1:2">
      <c r="A4777" s="58">
        <v>326866</v>
      </c>
      <c r="B4777" s="57" t="s">
        <v>579</v>
      </c>
    </row>
    <row r="4778" spans="1:2">
      <c r="A4778" s="58">
        <v>325887</v>
      </c>
      <c r="B4778" s="57" t="s">
        <v>579</v>
      </c>
    </row>
    <row r="4779" spans="1:2">
      <c r="A4779" s="57" t="s">
        <v>1232</v>
      </c>
      <c r="B4779" s="57" t="s">
        <v>579</v>
      </c>
    </row>
    <row r="4780" spans="1:2">
      <c r="A4780" s="57" t="s">
        <v>1233</v>
      </c>
      <c r="B4780" s="57" t="s">
        <v>579</v>
      </c>
    </row>
    <row r="4781" spans="1:2">
      <c r="A4781" s="57" t="s">
        <v>1234</v>
      </c>
      <c r="B4781" s="57" t="s">
        <v>780</v>
      </c>
    </row>
    <row r="4782" spans="1:2">
      <c r="A4782" s="57" t="s">
        <v>1235</v>
      </c>
      <c r="B4782" s="57" t="s">
        <v>780</v>
      </c>
    </row>
    <row r="4783" spans="1:2">
      <c r="A4783" s="57" t="s">
        <v>1236</v>
      </c>
      <c r="B4783" s="57" t="s">
        <v>581</v>
      </c>
    </row>
    <row r="4784" spans="1:2">
      <c r="A4784" s="58">
        <v>326871</v>
      </c>
      <c r="B4784" s="57" t="s">
        <v>696</v>
      </c>
    </row>
    <row r="4785" spans="1:2">
      <c r="A4785" s="57" t="s">
        <v>1237</v>
      </c>
      <c r="B4785" s="57" t="s">
        <v>579</v>
      </c>
    </row>
    <row r="4786" spans="1:2">
      <c r="A4786" s="57" t="s">
        <v>1238</v>
      </c>
      <c r="B4786" s="57" t="s">
        <v>579</v>
      </c>
    </row>
    <row r="4787" spans="1:2">
      <c r="A4787" s="57" t="s">
        <v>1239</v>
      </c>
      <c r="B4787" s="57" t="s">
        <v>581</v>
      </c>
    </row>
    <row r="4788" spans="1:2">
      <c r="A4788" s="57" t="s">
        <v>1240</v>
      </c>
      <c r="B4788" s="57" t="s">
        <v>581</v>
      </c>
    </row>
    <row r="4789" spans="1:2">
      <c r="A4789" s="58">
        <v>326877</v>
      </c>
      <c r="B4789" s="57" t="s">
        <v>579</v>
      </c>
    </row>
    <row r="4790" spans="1:2">
      <c r="A4790" s="57" t="s">
        <v>1241</v>
      </c>
      <c r="B4790" s="57" t="s">
        <v>579</v>
      </c>
    </row>
    <row r="4791" spans="1:2">
      <c r="A4791" s="57" t="s">
        <v>1242</v>
      </c>
      <c r="B4791" s="57" t="s">
        <v>579</v>
      </c>
    </row>
    <row r="4792" spans="1:2">
      <c r="A4792" s="57" t="s">
        <v>1243</v>
      </c>
      <c r="B4792" s="57" t="s">
        <v>579</v>
      </c>
    </row>
    <row r="4793" spans="1:2">
      <c r="A4793" s="57" t="s">
        <v>1244</v>
      </c>
      <c r="B4793" s="57" t="s">
        <v>579</v>
      </c>
    </row>
    <row r="4794" spans="1:2">
      <c r="A4794" s="57" t="s">
        <v>1245</v>
      </c>
      <c r="B4794" s="57" t="s">
        <v>579</v>
      </c>
    </row>
    <row r="4795" spans="1:2">
      <c r="A4795" s="57" t="s">
        <v>1246</v>
      </c>
      <c r="B4795" s="57" t="s">
        <v>579</v>
      </c>
    </row>
    <row r="4796" spans="1:2">
      <c r="A4796" s="57" t="s">
        <v>1247</v>
      </c>
      <c r="B4796" s="57" t="s">
        <v>579</v>
      </c>
    </row>
    <row r="4797" spans="1:2">
      <c r="A4797" s="57" t="s">
        <v>1248</v>
      </c>
      <c r="B4797" s="57" t="s">
        <v>579</v>
      </c>
    </row>
    <row r="4798" spans="1:2">
      <c r="A4798" s="58">
        <v>326879</v>
      </c>
      <c r="B4798" s="57" t="s">
        <v>579</v>
      </c>
    </row>
    <row r="4799" spans="1:2">
      <c r="A4799" s="57" t="s">
        <v>1249</v>
      </c>
      <c r="B4799" s="57" t="s">
        <v>579</v>
      </c>
    </row>
    <row r="4800" spans="1:2">
      <c r="A4800" s="57" t="s">
        <v>1250</v>
      </c>
      <c r="B4800" s="57" t="s">
        <v>579</v>
      </c>
    </row>
    <row r="4801" spans="1:2">
      <c r="A4801" s="57" t="s">
        <v>1251</v>
      </c>
      <c r="B4801" s="57" t="s">
        <v>579</v>
      </c>
    </row>
    <row r="4802" spans="1:2">
      <c r="A4802" s="57" t="s">
        <v>1252</v>
      </c>
      <c r="B4802" s="57" t="s">
        <v>579</v>
      </c>
    </row>
    <row r="4803" spans="1:2">
      <c r="A4803" s="58">
        <v>326882</v>
      </c>
      <c r="B4803" s="57" t="s">
        <v>579</v>
      </c>
    </row>
    <row r="4804" spans="1:2">
      <c r="A4804" s="57" t="s">
        <v>1253</v>
      </c>
      <c r="B4804" s="57" t="s">
        <v>579</v>
      </c>
    </row>
    <row r="4805" spans="1:2">
      <c r="A4805" s="57" t="s">
        <v>1254</v>
      </c>
      <c r="B4805" s="57" t="s">
        <v>579</v>
      </c>
    </row>
    <row r="4806" spans="1:2">
      <c r="A4806" s="57" t="s">
        <v>1255</v>
      </c>
      <c r="B4806" s="57" t="s">
        <v>579</v>
      </c>
    </row>
    <row r="4807" spans="1:2">
      <c r="A4807" s="58">
        <v>324010</v>
      </c>
      <c r="B4807" s="57" t="s">
        <v>579</v>
      </c>
    </row>
    <row r="4808" spans="1:2">
      <c r="A4808" s="57" t="s">
        <v>1256</v>
      </c>
      <c r="B4808" s="57" t="s">
        <v>579</v>
      </c>
    </row>
    <row r="4809" spans="1:2">
      <c r="A4809" s="57" t="s">
        <v>1257</v>
      </c>
      <c r="B4809" s="57" t="s">
        <v>579</v>
      </c>
    </row>
    <row r="4810" spans="1:2">
      <c r="A4810" s="57" t="s">
        <v>1258</v>
      </c>
      <c r="B4810" s="57" t="s">
        <v>579</v>
      </c>
    </row>
    <row r="4811" spans="1:2">
      <c r="A4811" s="58">
        <v>326897</v>
      </c>
      <c r="B4811" s="57" t="s">
        <v>579</v>
      </c>
    </row>
    <row r="4812" spans="1:2">
      <c r="A4812" s="58">
        <v>326898</v>
      </c>
      <c r="B4812" s="57" t="s">
        <v>579</v>
      </c>
    </row>
    <row r="4813" spans="1:2">
      <c r="A4813" s="58">
        <v>328493</v>
      </c>
      <c r="B4813" s="57" t="s">
        <v>579</v>
      </c>
    </row>
    <row r="4814" spans="1:2">
      <c r="A4814" s="58">
        <v>328506</v>
      </c>
      <c r="B4814" s="57" t="s">
        <v>579</v>
      </c>
    </row>
    <row r="4815" spans="1:2">
      <c r="A4815" s="58">
        <v>326904</v>
      </c>
      <c r="B4815" s="57" t="s">
        <v>579</v>
      </c>
    </row>
    <row r="4816" spans="1:2">
      <c r="A4816" s="58">
        <v>326907</v>
      </c>
      <c r="B4816" s="57" t="s">
        <v>579</v>
      </c>
    </row>
    <row r="4817" spans="1:2">
      <c r="A4817" s="58">
        <v>326916</v>
      </c>
      <c r="B4817" s="57" t="s">
        <v>579</v>
      </c>
    </row>
    <row r="4818" spans="1:2">
      <c r="A4818" s="58">
        <v>326937</v>
      </c>
      <c r="B4818" s="57" t="s">
        <v>579</v>
      </c>
    </row>
    <row r="4819" spans="1:2">
      <c r="A4819" s="58">
        <v>326953</v>
      </c>
      <c r="B4819" s="57" t="s">
        <v>579</v>
      </c>
    </row>
    <row r="4820" spans="1:2">
      <c r="A4820" s="58">
        <v>326963</v>
      </c>
      <c r="B4820" s="57" t="s">
        <v>579</v>
      </c>
    </row>
    <row r="4821" spans="1:2">
      <c r="A4821" s="58">
        <v>326969</v>
      </c>
      <c r="B4821" s="57" t="s">
        <v>696</v>
      </c>
    </row>
    <row r="4822" spans="1:2">
      <c r="A4822" s="58">
        <v>326974</v>
      </c>
      <c r="B4822" s="57" t="s">
        <v>579</v>
      </c>
    </row>
    <row r="4823" spans="1:2">
      <c r="A4823" s="58">
        <v>326976</v>
      </c>
      <c r="B4823" s="57" t="s">
        <v>696</v>
      </c>
    </row>
    <row r="4824" spans="1:2">
      <c r="A4824" s="58">
        <v>326978</v>
      </c>
      <c r="B4824" s="57" t="s">
        <v>696</v>
      </c>
    </row>
    <row r="4825" spans="1:2">
      <c r="A4825" s="58">
        <v>316851</v>
      </c>
      <c r="B4825" s="57" t="s">
        <v>579</v>
      </c>
    </row>
    <row r="4826" spans="1:2">
      <c r="A4826" s="58">
        <v>319889</v>
      </c>
      <c r="B4826" s="57" t="s">
        <v>579</v>
      </c>
    </row>
    <row r="4827" spans="1:2">
      <c r="A4827" s="58">
        <v>319890</v>
      </c>
      <c r="B4827" s="57" t="s">
        <v>579</v>
      </c>
    </row>
    <row r="4828" spans="1:2">
      <c r="A4828" s="58">
        <v>320014</v>
      </c>
      <c r="B4828" s="57" t="s">
        <v>579</v>
      </c>
    </row>
    <row r="4829" spans="1:2">
      <c r="A4829" s="58">
        <v>321196</v>
      </c>
      <c r="B4829" s="57" t="s">
        <v>581</v>
      </c>
    </row>
    <row r="4830" spans="1:2">
      <c r="A4830" s="58">
        <v>321197</v>
      </c>
      <c r="B4830" s="57" t="s">
        <v>696</v>
      </c>
    </row>
    <row r="4831" spans="1:2">
      <c r="A4831" s="58">
        <v>321188</v>
      </c>
      <c r="B4831" s="57" t="s">
        <v>579</v>
      </c>
    </row>
    <row r="4832" spans="1:2">
      <c r="A4832" s="58">
        <v>321189</v>
      </c>
      <c r="B4832" s="57" t="s">
        <v>579</v>
      </c>
    </row>
    <row r="4833" spans="1:2">
      <c r="A4833" s="58">
        <v>321190</v>
      </c>
      <c r="B4833" s="57" t="s">
        <v>579</v>
      </c>
    </row>
    <row r="4834" spans="1:2">
      <c r="A4834" s="58">
        <v>321191</v>
      </c>
      <c r="B4834" s="57" t="s">
        <v>579</v>
      </c>
    </row>
    <row r="4835" spans="1:2">
      <c r="A4835" s="58">
        <v>321202</v>
      </c>
      <c r="B4835" s="57" t="s">
        <v>579</v>
      </c>
    </row>
    <row r="4836" spans="1:2">
      <c r="A4836" s="58">
        <v>325563</v>
      </c>
      <c r="B4836" s="57" t="s">
        <v>579</v>
      </c>
    </row>
    <row r="4837" spans="1:2">
      <c r="A4837" s="58">
        <v>325572</v>
      </c>
      <c r="B4837" s="57" t="s">
        <v>579</v>
      </c>
    </row>
    <row r="4838" spans="1:2">
      <c r="A4838" s="58">
        <v>325598</v>
      </c>
      <c r="B4838" s="57" t="s">
        <v>579</v>
      </c>
    </row>
    <row r="4839" spans="1:2">
      <c r="A4839" s="58">
        <v>325611</v>
      </c>
      <c r="B4839" s="57" t="s">
        <v>579</v>
      </c>
    </row>
    <row r="4840" spans="1:2">
      <c r="A4840" s="58">
        <v>325614</v>
      </c>
      <c r="B4840" s="57" t="s">
        <v>579</v>
      </c>
    </row>
    <row r="4841" spans="1:2">
      <c r="A4841" s="58">
        <v>325619</v>
      </c>
      <c r="B4841" s="57" t="s">
        <v>579</v>
      </c>
    </row>
    <row r="4842" spans="1:3">
      <c r="A4842" s="58">
        <v>321192</v>
      </c>
      <c r="B4842" s="57" t="s">
        <v>579</v>
      </c>
      <c r="C4842" s="59" t="e">
        <f>VLOOKUP(#REF!,Plan2!$A$1:$F$92,5,FALSE)</f>
        <v>#REF!</v>
      </c>
    </row>
    <row r="4843" spans="1:2">
      <c r="A4843" s="58">
        <v>321194</v>
      </c>
      <c r="B4843" s="57" t="s">
        <v>579</v>
      </c>
    </row>
    <row r="4844" spans="1:2">
      <c r="A4844" s="58">
        <v>326031</v>
      </c>
      <c r="B4844" s="57" t="s">
        <v>579</v>
      </c>
    </row>
    <row r="4845" spans="1:2">
      <c r="A4845" s="58">
        <v>326033</v>
      </c>
      <c r="B4845" s="57" t="s">
        <v>579</v>
      </c>
    </row>
    <row r="4846" spans="1:2">
      <c r="A4846" s="58">
        <v>321193</v>
      </c>
      <c r="B4846" s="57" t="s">
        <v>579</v>
      </c>
    </row>
    <row r="4847" spans="1:2">
      <c r="A4847" s="58">
        <v>321195</v>
      </c>
      <c r="B4847" s="57" t="s">
        <v>579</v>
      </c>
    </row>
    <row r="4848" spans="1:2">
      <c r="A4848" s="58">
        <v>321198</v>
      </c>
      <c r="B4848" s="57" t="s">
        <v>579</v>
      </c>
    </row>
    <row r="4849" spans="1:2">
      <c r="A4849" s="58">
        <v>321200</v>
      </c>
      <c r="B4849" s="57" t="s">
        <v>579</v>
      </c>
    </row>
    <row r="4850" spans="1:2">
      <c r="A4850" s="58">
        <v>325885</v>
      </c>
      <c r="B4850" s="57" t="s">
        <v>579</v>
      </c>
    </row>
    <row r="4851" spans="1:3">
      <c r="A4851" s="58">
        <v>325892</v>
      </c>
      <c r="B4851" s="57" t="s">
        <v>579</v>
      </c>
      <c r="C4851" s="59"/>
    </row>
    <row r="4852" spans="1:2">
      <c r="A4852" s="58">
        <v>325896</v>
      </c>
      <c r="B4852" s="57" t="s">
        <v>579</v>
      </c>
    </row>
    <row r="4853" spans="1:2">
      <c r="A4853" s="58">
        <v>320082</v>
      </c>
      <c r="B4853" s="57" t="s">
        <v>579</v>
      </c>
    </row>
    <row r="4854" spans="1:2">
      <c r="A4854" s="58">
        <v>326644</v>
      </c>
      <c r="B4854" s="57" t="s">
        <v>579</v>
      </c>
    </row>
    <row r="4855" spans="1:2">
      <c r="A4855" s="58">
        <v>320080</v>
      </c>
      <c r="B4855" s="57" t="s">
        <v>579</v>
      </c>
    </row>
    <row r="4856" spans="1:2">
      <c r="A4856" s="58">
        <v>326777</v>
      </c>
      <c r="B4856" s="57" t="s">
        <v>579</v>
      </c>
    </row>
    <row r="4857" spans="1:2">
      <c r="A4857" s="58">
        <v>323750</v>
      </c>
      <c r="B4857" s="57" t="s">
        <v>579</v>
      </c>
    </row>
    <row r="4858" spans="1:2">
      <c r="A4858" s="58">
        <v>320888</v>
      </c>
      <c r="B4858" s="57" t="s">
        <v>579</v>
      </c>
    </row>
    <row r="4859" spans="1:2">
      <c r="A4859" s="58">
        <v>320890</v>
      </c>
      <c r="B4859" s="57" t="s">
        <v>579</v>
      </c>
    </row>
  </sheetData>
  <pageMargins left="0.511811024" right="0.511811024" top="0.787401575" bottom="0.787401575" header="0.31496062" footer="0.31496062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40"/>
  <sheetViews>
    <sheetView topLeftCell="A18" workbookViewId="0">
      <selection activeCell="C144" sqref="C144"/>
    </sheetView>
  </sheetViews>
  <sheetFormatPr defaultColWidth="9" defaultRowHeight="15.75"/>
  <cols>
    <col min="3" max="3" width="44.5733333333333" customWidth="1"/>
    <col min="9" max="9" width="20.2866666666667" customWidth="1"/>
  </cols>
  <sheetData>
    <row r="1" spans="1:9">
      <c r="A1" s="34" t="s">
        <v>1259</v>
      </c>
      <c r="B1" s="34" t="s">
        <v>1260</v>
      </c>
      <c r="C1" s="34" t="s">
        <v>1261</v>
      </c>
      <c r="D1" s="34" t="s">
        <v>1262</v>
      </c>
      <c r="E1" s="34" t="s">
        <v>1263</v>
      </c>
      <c r="F1" s="38" t="s">
        <v>1264</v>
      </c>
      <c r="G1" s="39" t="s">
        <v>1265</v>
      </c>
      <c r="H1" s="40" t="s">
        <v>1266</v>
      </c>
      <c r="I1" t="s">
        <v>1267</v>
      </c>
    </row>
    <row r="2" spans="1:9">
      <c r="A2" s="35">
        <v>203258</v>
      </c>
      <c r="B2" s="35">
        <v>3423030</v>
      </c>
      <c r="C2" s="36" t="s">
        <v>1268</v>
      </c>
      <c r="D2" s="37" t="s">
        <v>1269</v>
      </c>
      <c r="E2" s="37">
        <v>1</v>
      </c>
      <c r="F2" s="41"/>
      <c r="G2" s="41"/>
      <c r="H2" s="42">
        <v>1</v>
      </c>
      <c r="I2" t="str">
        <f>VLOOKUP(A2,Plan3!$A$2:$B$4859,2,FALSE)</f>
        <v>64 - EM CONSTRUCAO</v>
      </c>
    </row>
    <row r="3" spans="1:9">
      <c r="A3" s="35">
        <v>203258</v>
      </c>
      <c r="B3" s="35">
        <v>3430120</v>
      </c>
      <c r="C3" s="36" t="s">
        <v>1270</v>
      </c>
      <c r="D3" s="37" t="s">
        <v>1269</v>
      </c>
      <c r="E3" s="37">
        <v>1</v>
      </c>
      <c r="F3" s="41"/>
      <c r="G3" s="41"/>
      <c r="H3" s="42">
        <v>1</v>
      </c>
      <c r="I3" t="str">
        <f>VLOOKUP(A3,Plan3!$A$2:$B$4859,2,FALSE)</f>
        <v>64 - EM CONSTRUCAO</v>
      </c>
    </row>
    <row r="4" spans="1:9">
      <c r="A4" s="35">
        <v>203258</v>
      </c>
      <c r="B4" s="35">
        <v>2312000</v>
      </c>
      <c r="C4" s="36" t="s">
        <v>1271</v>
      </c>
      <c r="D4" s="37" t="s">
        <v>1269</v>
      </c>
      <c r="E4" s="37">
        <v>2</v>
      </c>
      <c r="F4" s="41"/>
      <c r="G4" s="41"/>
      <c r="H4" s="42">
        <v>2</v>
      </c>
      <c r="I4" t="str">
        <f>VLOOKUP(A4,Plan3!$A$2:$B$4859,2,FALSE)</f>
        <v>64 - EM CONSTRUCAO</v>
      </c>
    </row>
    <row r="5" spans="1:9">
      <c r="A5" s="35">
        <v>203258</v>
      </c>
      <c r="B5" s="35">
        <v>2322005</v>
      </c>
      <c r="C5" s="36" t="s">
        <v>1272</v>
      </c>
      <c r="D5" s="37" t="s">
        <v>1269</v>
      </c>
      <c r="E5" s="37">
        <v>1</v>
      </c>
      <c r="F5" s="41"/>
      <c r="G5" s="41"/>
      <c r="H5" s="42">
        <v>1</v>
      </c>
      <c r="I5" t="str">
        <f>VLOOKUP(A5,Plan3!$A$2:$B$4859,2,FALSE)</f>
        <v>64 - EM CONSTRUCAO</v>
      </c>
    </row>
    <row r="6" spans="1:9">
      <c r="A6" s="35">
        <v>203258</v>
      </c>
      <c r="B6" s="35">
        <v>3421010</v>
      </c>
      <c r="C6" s="36" t="s">
        <v>1273</v>
      </c>
      <c r="D6" s="37" t="s">
        <v>1269</v>
      </c>
      <c r="E6" s="37">
        <v>3</v>
      </c>
      <c r="F6" s="41"/>
      <c r="G6" s="41"/>
      <c r="H6" s="42">
        <v>3</v>
      </c>
      <c r="I6" t="str">
        <f>VLOOKUP(A6,Plan3!$A$2:$B$4859,2,FALSE)</f>
        <v>64 - EM CONSTRUCAO</v>
      </c>
    </row>
    <row r="7" spans="1:9">
      <c r="A7" s="35">
        <v>203258</v>
      </c>
      <c r="B7" s="35">
        <v>3420090</v>
      </c>
      <c r="C7" s="36" t="s">
        <v>1274</v>
      </c>
      <c r="D7" s="37" t="s">
        <v>1269</v>
      </c>
      <c r="E7" s="37">
        <v>1</v>
      </c>
      <c r="F7" s="41"/>
      <c r="G7" s="41"/>
      <c r="H7" s="42">
        <v>1</v>
      </c>
      <c r="I7" t="str">
        <f>VLOOKUP(A7,Plan3!$A$2:$B$4859,2,FALSE)</f>
        <v>64 - EM CONSTRUCAO</v>
      </c>
    </row>
    <row r="8" spans="1:9">
      <c r="A8" s="35">
        <v>203258</v>
      </c>
      <c r="B8" s="35">
        <v>3480305</v>
      </c>
      <c r="C8" s="36" t="s">
        <v>1275</v>
      </c>
      <c r="D8" s="37" t="s">
        <v>1269</v>
      </c>
      <c r="E8" s="37">
        <v>1</v>
      </c>
      <c r="F8" s="41"/>
      <c r="G8" s="41"/>
      <c r="H8" s="42">
        <v>1</v>
      </c>
      <c r="I8" t="str">
        <f>VLOOKUP(A8,Plan3!$A$2:$B$4859,2,FALSE)</f>
        <v>64 - EM CONSTRUCAO</v>
      </c>
    </row>
    <row r="9" spans="1:9">
      <c r="A9" s="35">
        <v>209169</v>
      </c>
      <c r="B9" s="35">
        <v>2322005</v>
      </c>
      <c r="C9" s="36" t="s">
        <v>1272</v>
      </c>
      <c r="D9" s="37" t="s">
        <v>1269</v>
      </c>
      <c r="E9" s="37">
        <v>1</v>
      </c>
      <c r="F9" s="41"/>
      <c r="G9" s="41"/>
      <c r="H9" s="42">
        <v>1</v>
      </c>
      <c r="I9" t="str">
        <f>VLOOKUP(A9,Plan3!$A$2:$B$4859,2,FALSE)</f>
        <v>64 - EM CONSTRUCAO</v>
      </c>
    </row>
    <row r="10" spans="1:9">
      <c r="A10" s="35">
        <v>209169</v>
      </c>
      <c r="B10" s="35">
        <v>3420090</v>
      </c>
      <c r="C10" s="36" t="s">
        <v>1274</v>
      </c>
      <c r="D10" s="37" t="s">
        <v>1269</v>
      </c>
      <c r="E10" s="37">
        <v>1</v>
      </c>
      <c r="F10" s="41"/>
      <c r="G10" s="41"/>
      <c r="H10" s="42">
        <v>1</v>
      </c>
      <c r="I10" t="str">
        <f>VLOOKUP(A10,Plan3!$A$2:$B$4859,2,FALSE)</f>
        <v>64 - EM CONSTRUCAO</v>
      </c>
    </row>
    <row r="11" spans="1:9">
      <c r="A11" s="35">
        <v>209169</v>
      </c>
      <c r="B11" s="35">
        <v>3430120</v>
      </c>
      <c r="C11" s="36" t="s">
        <v>1270</v>
      </c>
      <c r="D11" s="37" t="s">
        <v>1269</v>
      </c>
      <c r="E11" s="37">
        <v>1</v>
      </c>
      <c r="F11" s="41"/>
      <c r="G11" s="41"/>
      <c r="H11" s="42">
        <v>1</v>
      </c>
      <c r="I11" t="str">
        <f>VLOOKUP(A11,Plan3!$A$2:$B$4859,2,FALSE)</f>
        <v>64 - EM CONSTRUCAO</v>
      </c>
    </row>
    <row r="12" spans="1:9">
      <c r="A12" s="35">
        <v>209169</v>
      </c>
      <c r="B12" s="35">
        <v>3486040</v>
      </c>
      <c r="C12" s="36" t="s">
        <v>1276</v>
      </c>
      <c r="D12" s="37" t="s">
        <v>1269</v>
      </c>
      <c r="E12" s="37">
        <v>3</v>
      </c>
      <c r="F12" s="41"/>
      <c r="G12" s="41"/>
      <c r="H12" s="42">
        <v>1</v>
      </c>
      <c r="I12" t="str">
        <f>VLOOKUP(A12,Plan3!$A$2:$B$4859,2,FALSE)</f>
        <v>64 - EM CONSTRUCAO</v>
      </c>
    </row>
    <row r="13" spans="1:9">
      <c r="A13" s="35">
        <v>209169</v>
      </c>
      <c r="B13" s="35">
        <v>2414026</v>
      </c>
      <c r="C13" s="36" t="s">
        <v>1277</v>
      </c>
      <c r="D13" s="37" t="s">
        <v>1269</v>
      </c>
      <c r="E13" s="37">
        <v>2</v>
      </c>
      <c r="F13" s="41"/>
      <c r="G13" s="41"/>
      <c r="H13" s="42">
        <v>1</v>
      </c>
      <c r="I13" t="str">
        <f>VLOOKUP(A13,Plan3!$A$2:$B$4859,2,FALSE)</f>
        <v>64 - EM CONSTRUCAO</v>
      </c>
    </row>
    <row r="14" spans="1:9">
      <c r="A14" s="35">
        <v>209169</v>
      </c>
      <c r="B14" s="35">
        <v>3470070</v>
      </c>
      <c r="C14" s="36" t="s">
        <v>1278</v>
      </c>
      <c r="D14" s="37" t="s">
        <v>1269</v>
      </c>
      <c r="E14" s="37">
        <v>2</v>
      </c>
      <c r="F14" s="41"/>
      <c r="G14" s="41"/>
      <c r="H14" s="42">
        <v>1</v>
      </c>
      <c r="I14" t="str">
        <f>VLOOKUP(A14,Plan3!$A$2:$B$4859,2,FALSE)</f>
        <v>64 - EM CONSTRUCAO</v>
      </c>
    </row>
    <row r="15" spans="1:9">
      <c r="A15" s="35">
        <v>209169</v>
      </c>
      <c r="B15" s="35">
        <v>3423030</v>
      </c>
      <c r="C15" s="36" t="s">
        <v>1268</v>
      </c>
      <c r="D15" s="37" t="s">
        <v>1269</v>
      </c>
      <c r="E15" s="37">
        <v>1</v>
      </c>
      <c r="F15" s="41"/>
      <c r="G15" s="41"/>
      <c r="H15" s="42">
        <v>1</v>
      </c>
      <c r="I15" t="str">
        <f>VLOOKUP(A15,Plan3!$A$2:$B$4859,2,FALSE)</f>
        <v>64 - EM CONSTRUCAO</v>
      </c>
    </row>
    <row r="16" spans="1:9">
      <c r="A16" s="35">
        <v>286608</v>
      </c>
      <c r="B16" s="35">
        <v>3485167</v>
      </c>
      <c r="C16" s="36" t="s">
        <v>1279</v>
      </c>
      <c r="D16" s="37" t="s">
        <v>1269</v>
      </c>
      <c r="E16" s="37">
        <v>4</v>
      </c>
      <c r="F16" s="41"/>
      <c r="G16" s="41"/>
      <c r="H16" s="42">
        <v>6</v>
      </c>
      <c r="I16" t="str">
        <f>VLOOKUP(A16,Plan3!$A$2:$B$4859,2,FALSE)</f>
        <v>64 - EM CONSTRUCAO</v>
      </c>
    </row>
    <row r="17" spans="1:9">
      <c r="A17" s="35">
        <v>286608</v>
      </c>
      <c r="B17" s="35">
        <v>3480325</v>
      </c>
      <c r="C17" s="36" t="s">
        <v>1280</v>
      </c>
      <c r="D17" s="37" t="s">
        <v>1269</v>
      </c>
      <c r="E17" s="37">
        <v>15</v>
      </c>
      <c r="F17" s="41"/>
      <c r="G17" s="41"/>
      <c r="H17" s="42">
        <v>1</v>
      </c>
      <c r="I17" t="str">
        <f>VLOOKUP(A17,Plan3!$A$2:$B$4859,2,FALSE)</f>
        <v>64 - EM CONSTRUCAO</v>
      </c>
    </row>
    <row r="18" spans="1:9">
      <c r="A18" s="35">
        <v>286608</v>
      </c>
      <c r="B18" s="35">
        <v>3486040</v>
      </c>
      <c r="C18" s="36" t="s">
        <v>1276</v>
      </c>
      <c r="D18" s="37" t="s">
        <v>1269</v>
      </c>
      <c r="E18" s="37">
        <v>31</v>
      </c>
      <c r="F18" s="41"/>
      <c r="G18" s="41"/>
      <c r="H18" s="42">
        <v>1</v>
      </c>
      <c r="I18" t="str">
        <f>VLOOKUP(A18,Plan3!$A$2:$B$4859,2,FALSE)</f>
        <v>64 - EM CONSTRUCAO</v>
      </c>
    </row>
    <row r="19" hidden="1" spans="1:9">
      <c r="A19" s="35">
        <v>291759</v>
      </c>
      <c r="B19" s="35">
        <v>536779</v>
      </c>
      <c r="C19" s="36" t="s">
        <v>1281</v>
      </c>
      <c r="D19" s="37" t="s">
        <v>1269</v>
      </c>
      <c r="E19" s="37">
        <v>3</v>
      </c>
      <c r="F19" s="41"/>
      <c r="G19" s="41"/>
      <c r="H19" s="42">
        <v>1</v>
      </c>
      <c r="I19" t="str">
        <f>VLOOKUP(A19,Plan3!$A$2:$B$4859,2,FALSE)</f>
        <v>FA - EM FATURAMENTO</v>
      </c>
    </row>
    <row r="20" hidden="1" spans="1:9">
      <c r="A20" s="35">
        <v>291759</v>
      </c>
      <c r="B20" s="35">
        <v>3485167</v>
      </c>
      <c r="C20" s="36" t="s">
        <v>1279</v>
      </c>
      <c r="D20" s="37" t="s">
        <v>1269</v>
      </c>
      <c r="E20" s="37">
        <v>22</v>
      </c>
      <c r="F20" s="41"/>
      <c r="G20" s="41"/>
      <c r="H20" s="42">
        <v>3</v>
      </c>
      <c r="I20" t="str">
        <f>VLOOKUP(A20,Plan3!$A$2:$B$4859,2,FALSE)</f>
        <v>FA - EM FATURAMENTO</v>
      </c>
    </row>
    <row r="21" hidden="1" spans="1:9">
      <c r="A21" s="35">
        <v>291759</v>
      </c>
      <c r="B21" s="35">
        <v>5040005</v>
      </c>
      <c r="C21" s="36" t="s">
        <v>1282</v>
      </c>
      <c r="D21" s="37" t="s">
        <v>1269</v>
      </c>
      <c r="E21" s="37">
        <v>1</v>
      </c>
      <c r="F21" s="41"/>
      <c r="G21" s="41"/>
      <c r="H21" s="42">
        <v>1</v>
      </c>
      <c r="I21" t="str">
        <f>VLOOKUP(A21,Plan3!$A$2:$B$4859,2,FALSE)</f>
        <v>FA - EM FATURAMENTO</v>
      </c>
    </row>
    <row r="22" hidden="1" spans="1:9">
      <c r="A22" s="35">
        <v>291759</v>
      </c>
      <c r="B22" s="35">
        <v>530010</v>
      </c>
      <c r="C22" s="36" t="s">
        <v>1283</v>
      </c>
      <c r="D22" s="37" t="s">
        <v>1269</v>
      </c>
      <c r="E22" s="37">
        <v>3</v>
      </c>
      <c r="F22" s="41"/>
      <c r="G22" s="41"/>
      <c r="H22" s="42">
        <v>1</v>
      </c>
      <c r="I22" t="str">
        <f>VLOOKUP(A22,Plan3!$A$2:$B$4859,2,FALSE)</f>
        <v>FA - EM FATURAMENTO</v>
      </c>
    </row>
    <row r="23" hidden="1" spans="1:9">
      <c r="A23" s="35">
        <v>291759</v>
      </c>
      <c r="B23" s="35">
        <v>7511210</v>
      </c>
      <c r="C23" s="36" t="s">
        <v>1284</v>
      </c>
      <c r="D23" s="37" t="s">
        <v>1269</v>
      </c>
      <c r="E23" s="37">
        <v>1</v>
      </c>
      <c r="F23" s="41"/>
      <c r="G23" s="41"/>
      <c r="H23" s="42">
        <v>1</v>
      </c>
      <c r="I23" t="str">
        <f>VLOOKUP(A23,Plan3!$A$2:$B$4859,2,FALSE)</f>
        <v>FA - EM FATURAMENTO</v>
      </c>
    </row>
    <row r="24" hidden="1" spans="1:9">
      <c r="A24" s="35">
        <v>291759</v>
      </c>
      <c r="B24" s="35">
        <v>3480325</v>
      </c>
      <c r="C24" s="36" t="s">
        <v>1280</v>
      </c>
      <c r="D24" s="37" t="s">
        <v>1269</v>
      </c>
      <c r="E24" s="37">
        <v>14</v>
      </c>
      <c r="F24" s="41"/>
      <c r="G24" s="41"/>
      <c r="H24" s="42">
        <v>4</v>
      </c>
      <c r="I24" t="str">
        <f>VLOOKUP(A24,Plan3!$A$2:$B$4859,2,FALSE)</f>
        <v>FA - EM FATURAMENTO</v>
      </c>
    </row>
    <row r="25" spans="1:9">
      <c r="A25" s="35">
        <v>311213</v>
      </c>
      <c r="B25" s="35">
        <v>3430120</v>
      </c>
      <c r="C25" s="36" t="s">
        <v>1270</v>
      </c>
      <c r="D25" s="37" t="s">
        <v>1269</v>
      </c>
      <c r="E25" s="37">
        <v>10</v>
      </c>
      <c r="F25" s="41"/>
      <c r="G25" s="41"/>
      <c r="H25" s="42">
        <v>2</v>
      </c>
      <c r="I25" t="str">
        <f>VLOOKUP(A25,Plan3!$A$2:$B$4859,2,FALSE)</f>
        <v>64 - EM CONSTRUCAO</v>
      </c>
    </row>
    <row r="26" spans="1:9">
      <c r="A26" s="35">
        <v>311213</v>
      </c>
      <c r="B26" s="35">
        <v>2401000</v>
      </c>
      <c r="C26" s="36" t="s">
        <v>1285</v>
      </c>
      <c r="D26" s="37" t="s">
        <v>1269</v>
      </c>
      <c r="E26" s="37">
        <v>6</v>
      </c>
      <c r="F26" s="41"/>
      <c r="G26" s="41"/>
      <c r="H26" s="42">
        <v>2</v>
      </c>
      <c r="I26" t="str">
        <f>VLOOKUP(A26,Plan3!$A$2:$B$4859,2,FALSE)</f>
        <v>64 - EM CONSTRUCAO</v>
      </c>
    </row>
    <row r="27" hidden="1" spans="1:9">
      <c r="A27" s="35">
        <v>313954</v>
      </c>
      <c r="B27" s="35">
        <v>3421010</v>
      </c>
      <c r="C27" s="36" t="s">
        <v>1273</v>
      </c>
      <c r="D27" s="37" t="s">
        <v>1269</v>
      </c>
      <c r="E27" s="37">
        <v>20</v>
      </c>
      <c r="F27" s="41"/>
      <c r="G27" s="41"/>
      <c r="H27" s="42">
        <v>1</v>
      </c>
      <c r="I27" t="str">
        <f>VLOOKUP(A27,Plan3!$A$2:$B$4859,2,FALSE)</f>
        <v>61 - EM FISCALIZACAO</v>
      </c>
    </row>
    <row r="28" spans="1:9">
      <c r="A28" s="35">
        <v>316851</v>
      </c>
      <c r="B28" s="35">
        <v>536137</v>
      </c>
      <c r="C28" s="36" t="s">
        <v>1286</v>
      </c>
      <c r="D28" s="37" t="s">
        <v>1269</v>
      </c>
      <c r="E28" s="37">
        <v>3</v>
      </c>
      <c r="F28" s="41"/>
      <c r="G28" s="41"/>
      <c r="H28" s="42">
        <v>3</v>
      </c>
      <c r="I28" t="str">
        <f>VLOOKUP(A28,Plan3!$A$2:$B$4859,2,FALSE)</f>
        <v>64 - EM CONSTRUCAO</v>
      </c>
    </row>
    <row r="29" spans="1:9">
      <c r="A29" s="35">
        <v>316851</v>
      </c>
      <c r="B29" s="35">
        <v>3486040</v>
      </c>
      <c r="C29" s="36" t="s">
        <v>1276</v>
      </c>
      <c r="D29" s="37" t="s">
        <v>1269</v>
      </c>
      <c r="E29" s="37">
        <v>19</v>
      </c>
      <c r="F29" s="41"/>
      <c r="G29" s="41"/>
      <c r="H29" s="42">
        <v>1</v>
      </c>
      <c r="I29" t="str">
        <f>VLOOKUP(A29,Plan3!$A$2:$B$4859,2,FALSE)</f>
        <v>64 - EM CONSTRUCAO</v>
      </c>
    </row>
    <row r="30" spans="1:9">
      <c r="A30" s="35">
        <v>316851</v>
      </c>
      <c r="B30" s="35">
        <v>5040005</v>
      </c>
      <c r="C30" s="36" t="s">
        <v>1282</v>
      </c>
      <c r="D30" s="37" t="s">
        <v>1269</v>
      </c>
      <c r="E30" s="37">
        <v>1</v>
      </c>
      <c r="F30" s="41"/>
      <c r="G30" s="41"/>
      <c r="H30" s="42">
        <v>1</v>
      </c>
      <c r="I30" t="str">
        <f>VLOOKUP(A30,Plan3!$A$2:$B$4859,2,FALSE)</f>
        <v>64 - EM CONSTRUCAO</v>
      </c>
    </row>
    <row r="31" spans="1:9">
      <c r="A31" s="35">
        <v>319890</v>
      </c>
      <c r="B31" s="35">
        <v>3421010</v>
      </c>
      <c r="C31" s="36" t="s">
        <v>1273</v>
      </c>
      <c r="D31" s="37" t="s">
        <v>1269</v>
      </c>
      <c r="E31" s="37">
        <v>15</v>
      </c>
      <c r="F31" s="41"/>
      <c r="G31" s="41"/>
      <c r="H31" s="42">
        <v>5</v>
      </c>
      <c r="I31" t="str">
        <f>VLOOKUP(A31,Plan3!$A$2:$B$4859,2,FALSE)</f>
        <v>64 - EM CONSTRUCAO</v>
      </c>
    </row>
    <row r="32" spans="1:9">
      <c r="A32" s="35">
        <v>319890</v>
      </c>
      <c r="B32" s="35">
        <v>2401000</v>
      </c>
      <c r="C32" s="36" t="s">
        <v>1285</v>
      </c>
      <c r="D32" s="37" t="s">
        <v>1269</v>
      </c>
      <c r="E32" s="37">
        <v>6</v>
      </c>
      <c r="F32" s="41"/>
      <c r="G32" s="41"/>
      <c r="H32" s="42">
        <v>8</v>
      </c>
      <c r="I32" t="str">
        <f>VLOOKUP(A32,Plan3!$A$2:$B$4859,2,FALSE)</f>
        <v>64 - EM CONSTRUCAO</v>
      </c>
    </row>
    <row r="33" spans="1:9">
      <c r="A33" s="35">
        <v>319890</v>
      </c>
      <c r="B33" s="35">
        <v>3430520</v>
      </c>
      <c r="C33" s="36" t="s">
        <v>1287</v>
      </c>
      <c r="D33" s="37" t="s">
        <v>1269</v>
      </c>
      <c r="E33" s="37">
        <v>19</v>
      </c>
      <c r="F33" s="41"/>
      <c r="G33" s="41"/>
      <c r="H33" s="42">
        <v>3</v>
      </c>
      <c r="I33" t="str">
        <f>VLOOKUP(A33,Plan3!$A$2:$B$4859,2,FALSE)</f>
        <v>64 - EM CONSTRUCAO</v>
      </c>
    </row>
    <row r="34" spans="1:9">
      <c r="A34" s="35">
        <v>319890</v>
      </c>
      <c r="B34" s="35">
        <v>3431760</v>
      </c>
      <c r="C34" s="36" t="s">
        <v>1288</v>
      </c>
      <c r="D34" s="37" t="s">
        <v>1269</v>
      </c>
      <c r="E34" s="37">
        <v>15</v>
      </c>
      <c r="F34" s="41"/>
      <c r="G34" s="41"/>
      <c r="H34" s="42">
        <v>15</v>
      </c>
      <c r="I34" t="str">
        <f>VLOOKUP(A34,Plan3!$A$2:$B$4859,2,FALSE)</f>
        <v>64 - EM CONSTRUCAO</v>
      </c>
    </row>
    <row r="35" spans="1:9">
      <c r="A35" s="35">
        <v>319890</v>
      </c>
      <c r="B35" s="35">
        <v>2412003</v>
      </c>
      <c r="C35" s="36" t="s">
        <v>1289</v>
      </c>
      <c r="D35" s="37" t="s">
        <v>1269</v>
      </c>
      <c r="E35" s="37">
        <v>7</v>
      </c>
      <c r="F35" s="41"/>
      <c r="G35" s="41"/>
      <c r="H35" s="42">
        <v>53</v>
      </c>
      <c r="I35" t="str">
        <f>VLOOKUP(A35,Plan3!$A$2:$B$4859,2,FALSE)</f>
        <v>64 - EM CONSTRUCAO</v>
      </c>
    </row>
    <row r="36" spans="1:9">
      <c r="A36" s="35">
        <v>319890</v>
      </c>
      <c r="B36" s="35">
        <v>2412001</v>
      </c>
      <c r="C36" s="36" t="s">
        <v>1290</v>
      </c>
      <c r="D36" s="37" t="s">
        <v>1269</v>
      </c>
      <c r="E36" s="37">
        <v>175</v>
      </c>
      <c r="F36" s="41"/>
      <c r="G36" s="41"/>
      <c r="H36" s="42">
        <v>55</v>
      </c>
      <c r="I36" t="str">
        <f>VLOOKUP(A36,Plan3!$A$2:$B$4859,2,FALSE)</f>
        <v>64 - EM CONSTRUCAO</v>
      </c>
    </row>
    <row r="37" spans="1:9">
      <c r="A37" s="35">
        <v>319890</v>
      </c>
      <c r="B37" s="35">
        <v>3493315</v>
      </c>
      <c r="C37" s="36" t="s">
        <v>1291</v>
      </c>
      <c r="D37" s="37" t="s">
        <v>1269</v>
      </c>
      <c r="E37" s="37">
        <v>25</v>
      </c>
      <c r="F37" s="41"/>
      <c r="G37" s="41"/>
      <c r="H37" s="42">
        <v>26</v>
      </c>
      <c r="I37" t="str">
        <f>VLOOKUP(A37,Plan3!$A$2:$B$4859,2,FALSE)</f>
        <v>64 - EM CONSTRUCAO</v>
      </c>
    </row>
    <row r="38" spans="1:9">
      <c r="A38" s="35">
        <v>320448</v>
      </c>
      <c r="B38" s="35">
        <v>3300012</v>
      </c>
      <c r="C38" s="36" t="s">
        <v>1292</v>
      </c>
      <c r="D38" s="37" t="s">
        <v>1269</v>
      </c>
      <c r="E38" s="37">
        <v>4</v>
      </c>
      <c r="F38" s="41"/>
      <c r="G38" s="41"/>
      <c r="H38" s="42">
        <v>1</v>
      </c>
      <c r="I38" t="str">
        <f>VLOOKUP(A38,Plan3!$A$2:$B$4859,2,FALSE)</f>
        <v>64 - EM CONSTRUCAO</v>
      </c>
    </row>
    <row r="39" spans="1:9">
      <c r="A39" s="35">
        <v>320448</v>
      </c>
      <c r="B39" s="35">
        <v>2401000</v>
      </c>
      <c r="C39" s="36" t="s">
        <v>1285</v>
      </c>
      <c r="D39" s="37" t="s">
        <v>1269</v>
      </c>
      <c r="E39" s="37">
        <v>5</v>
      </c>
      <c r="F39" s="41"/>
      <c r="G39" s="41"/>
      <c r="H39" s="42">
        <v>4</v>
      </c>
      <c r="I39" t="str">
        <f>VLOOKUP(A39,Plan3!$A$2:$B$4859,2,FALSE)</f>
        <v>64 - EM CONSTRUCAO</v>
      </c>
    </row>
    <row r="40" spans="1:9">
      <c r="A40" s="35">
        <v>320562</v>
      </c>
      <c r="B40" s="35">
        <v>2401000</v>
      </c>
      <c r="C40" s="36" t="s">
        <v>1285</v>
      </c>
      <c r="D40" s="37" t="s">
        <v>1269</v>
      </c>
      <c r="E40" s="37">
        <v>3</v>
      </c>
      <c r="F40" s="41"/>
      <c r="G40" s="41"/>
      <c r="H40" s="42">
        <v>4</v>
      </c>
      <c r="I40" t="str">
        <f>VLOOKUP(A40,Plan3!$A$2:$B$4859,2,FALSE)</f>
        <v>64 - EM CONSTRUCAO</v>
      </c>
    </row>
    <row r="41" spans="1:9">
      <c r="A41" s="35">
        <v>320562</v>
      </c>
      <c r="B41" s="35">
        <v>2206000</v>
      </c>
      <c r="C41" s="36" t="s">
        <v>1293</v>
      </c>
      <c r="D41" s="37" t="s">
        <v>1294</v>
      </c>
      <c r="E41" s="37">
        <v>8.25</v>
      </c>
      <c r="F41" s="41"/>
      <c r="G41" s="41"/>
      <c r="H41" s="42">
        <v>10</v>
      </c>
      <c r="I41" t="str">
        <f>VLOOKUP(A41,Plan3!$A$2:$B$4859,2,FALSE)</f>
        <v>64 - EM CONSTRUCAO</v>
      </c>
    </row>
    <row r="42" spans="1:9">
      <c r="A42" s="35">
        <v>320562</v>
      </c>
      <c r="B42" s="35">
        <v>3430470</v>
      </c>
      <c r="C42" s="36" t="s">
        <v>1295</v>
      </c>
      <c r="D42" s="37" t="s">
        <v>1269</v>
      </c>
      <c r="E42" s="37">
        <v>20</v>
      </c>
      <c r="F42" s="41"/>
      <c r="G42" s="41"/>
      <c r="H42" s="42">
        <v>2</v>
      </c>
      <c r="I42" t="str">
        <f>VLOOKUP(A42,Plan3!$A$2:$B$4859,2,FALSE)</f>
        <v>64 - EM CONSTRUCAO</v>
      </c>
    </row>
    <row r="43" spans="1:9">
      <c r="A43" s="35">
        <v>321188</v>
      </c>
      <c r="B43" s="35">
        <v>2401000</v>
      </c>
      <c r="C43" s="36" t="s">
        <v>1285</v>
      </c>
      <c r="D43" s="37" t="s">
        <v>1269</v>
      </c>
      <c r="E43" s="37">
        <v>4</v>
      </c>
      <c r="F43" s="41"/>
      <c r="G43" s="41"/>
      <c r="H43" s="42">
        <v>2</v>
      </c>
      <c r="I43" t="str">
        <f>VLOOKUP(A43,Plan3!$A$2:$B$4859,2,FALSE)</f>
        <v>64 - EM CONSTRUCAO</v>
      </c>
    </row>
    <row r="44" spans="1:9">
      <c r="A44" s="35">
        <v>321188</v>
      </c>
      <c r="B44" s="35">
        <v>3486040</v>
      </c>
      <c r="C44" s="36" t="s">
        <v>1276</v>
      </c>
      <c r="D44" s="37" t="s">
        <v>1269</v>
      </c>
      <c r="E44" s="37">
        <v>34</v>
      </c>
      <c r="F44" s="41"/>
      <c r="G44" s="41"/>
      <c r="H44" s="42">
        <v>1</v>
      </c>
      <c r="I44" t="str">
        <f>VLOOKUP(A44,Plan3!$A$2:$B$4859,2,FALSE)</f>
        <v>64 - EM CONSTRUCAO</v>
      </c>
    </row>
    <row r="45" spans="1:9">
      <c r="A45" s="35">
        <v>321188</v>
      </c>
      <c r="B45" s="35">
        <v>3421010</v>
      </c>
      <c r="C45" s="36" t="s">
        <v>1273</v>
      </c>
      <c r="D45" s="37" t="s">
        <v>1269</v>
      </c>
      <c r="E45" s="37">
        <v>16</v>
      </c>
      <c r="F45" s="41"/>
      <c r="G45" s="41"/>
      <c r="H45" s="42">
        <v>10</v>
      </c>
      <c r="I45" t="str">
        <f>VLOOKUP(A45,Plan3!$A$2:$B$4859,2,FALSE)</f>
        <v>64 - EM CONSTRUCAO</v>
      </c>
    </row>
    <row r="46" spans="1:9">
      <c r="A46" s="35">
        <v>321190</v>
      </c>
      <c r="B46" s="35">
        <v>3431611</v>
      </c>
      <c r="C46" s="36" t="s">
        <v>1296</v>
      </c>
      <c r="D46" s="37" t="s">
        <v>1269</v>
      </c>
      <c r="E46" s="37">
        <v>18</v>
      </c>
      <c r="F46" s="41"/>
      <c r="G46" s="41"/>
      <c r="H46" s="42">
        <v>8</v>
      </c>
      <c r="I46" t="str">
        <f>VLOOKUP(A46,Plan3!$A$2:$B$4859,2,FALSE)</f>
        <v>64 - EM CONSTRUCAO</v>
      </c>
    </row>
    <row r="47" spans="1:9">
      <c r="A47" s="35">
        <v>321190</v>
      </c>
      <c r="B47" s="35">
        <v>2412001</v>
      </c>
      <c r="C47" s="36" t="s">
        <v>1290</v>
      </c>
      <c r="D47" s="37" t="s">
        <v>1269</v>
      </c>
      <c r="E47" s="37">
        <v>56</v>
      </c>
      <c r="F47" s="41"/>
      <c r="G47" s="41"/>
      <c r="H47" s="42">
        <v>10</v>
      </c>
      <c r="I47" t="str">
        <f>VLOOKUP(A47,Plan3!$A$2:$B$4859,2,FALSE)</f>
        <v>64 - EM CONSTRUCAO</v>
      </c>
    </row>
    <row r="48" spans="1:9">
      <c r="A48" s="35">
        <v>321192</v>
      </c>
      <c r="B48" s="35">
        <v>3431760</v>
      </c>
      <c r="C48" s="36" t="s">
        <v>1288</v>
      </c>
      <c r="D48" s="37" t="s">
        <v>1269</v>
      </c>
      <c r="E48" s="37">
        <v>2</v>
      </c>
      <c r="F48" s="41"/>
      <c r="G48" s="41"/>
      <c r="H48" s="42">
        <v>2</v>
      </c>
      <c r="I48" t="str">
        <f>VLOOKUP(A48,Plan3!$A$2:$B$4859,2,FALSE)</f>
        <v>64 - EM CONSTRUCAO</v>
      </c>
    </row>
    <row r="49" spans="1:9">
      <c r="A49" s="35">
        <v>321192</v>
      </c>
      <c r="B49" s="35">
        <v>3430520</v>
      </c>
      <c r="C49" s="36" t="s">
        <v>1287</v>
      </c>
      <c r="D49" s="37" t="s">
        <v>1269</v>
      </c>
      <c r="E49" s="37">
        <v>38</v>
      </c>
      <c r="F49" s="41"/>
      <c r="G49" s="41"/>
      <c r="H49" s="42">
        <v>7</v>
      </c>
      <c r="I49" t="str">
        <f>VLOOKUP(A49,Plan3!$A$2:$B$4859,2,FALSE)</f>
        <v>64 - EM CONSTRUCAO</v>
      </c>
    </row>
    <row r="50" spans="1:9">
      <c r="A50" s="35">
        <v>321194</v>
      </c>
      <c r="B50" s="35">
        <v>3431611</v>
      </c>
      <c r="C50" s="36" t="s">
        <v>1296</v>
      </c>
      <c r="D50" s="37" t="s">
        <v>1269</v>
      </c>
      <c r="E50" s="37">
        <v>4</v>
      </c>
      <c r="F50" s="41"/>
      <c r="G50" s="41"/>
      <c r="H50" s="42">
        <v>4</v>
      </c>
      <c r="I50" t="str">
        <f>VLOOKUP(A50,Plan3!$A$2:$B$4859,2,FALSE)</f>
        <v>64 - EM CONSTRUCAO</v>
      </c>
    </row>
    <row r="51" spans="1:9">
      <c r="A51" s="35">
        <v>321194</v>
      </c>
      <c r="B51" s="35">
        <v>3493325</v>
      </c>
      <c r="C51" s="36" t="s">
        <v>1297</v>
      </c>
      <c r="D51" s="37" t="s">
        <v>1269</v>
      </c>
      <c r="E51" s="37">
        <v>3</v>
      </c>
      <c r="F51" s="41"/>
      <c r="G51" s="41"/>
      <c r="H51" s="42">
        <v>1</v>
      </c>
      <c r="I51" t="str">
        <f>VLOOKUP(A51,Plan3!$A$2:$B$4859,2,FALSE)</f>
        <v>64 - EM CONSTRUCAO</v>
      </c>
    </row>
    <row r="52" spans="1:9">
      <c r="A52" s="35">
        <v>323130</v>
      </c>
      <c r="B52" s="35">
        <v>2401000</v>
      </c>
      <c r="C52" s="36" t="s">
        <v>1285</v>
      </c>
      <c r="D52" s="37" t="s">
        <v>1269</v>
      </c>
      <c r="E52" s="37">
        <v>7</v>
      </c>
      <c r="F52" s="41"/>
      <c r="G52" s="41"/>
      <c r="H52" s="42">
        <v>23</v>
      </c>
      <c r="I52" t="str">
        <f>VLOOKUP(A52,Plan3!$A$2:$B$4859,2,FALSE)</f>
        <v>64 - EM CONSTRUCAO</v>
      </c>
    </row>
    <row r="53" spans="1:9">
      <c r="A53" s="35">
        <v>324850</v>
      </c>
      <c r="B53" s="35">
        <v>3493315</v>
      </c>
      <c r="C53" s="36" t="s">
        <v>1291</v>
      </c>
      <c r="D53" s="37" t="s">
        <v>1269</v>
      </c>
      <c r="E53" s="37">
        <v>1</v>
      </c>
      <c r="F53" s="41"/>
      <c r="G53" s="41"/>
      <c r="H53" s="42">
        <v>2</v>
      </c>
      <c r="I53" t="str">
        <f>VLOOKUP(A53,Plan3!$A$2:$B$4859,2,FALSE)</f>
        <v>64 - EM CONSTRUCAO</v>
      </c>
    </row>
    <row r="54" spans="1:9">
      <c r="A54" s="35">
        <v>324850</v>
      </c>
      <c r="B54" s="35">
        <v>2412001</v>
      </c>
      <c r="C54" s="36" t="s">
        <v>1290</v>
      </c>
      <c r="D54" s="37" t="s">
        <v>1269</v>
      </c>
      <c r="E54" s="37">
        <v>2</v>
      </c>
      <c r="F54" s="41"/>
      <c r="G54" s="41"/>
      <c r="H54" s="42">
        <v>1</v>
      </c>
      <c r="I54" t="str">
        <f>VLOOKUP(A54,Plan3!$A$2:$B$4859,2,FALSE)</f>
        <v>64 - EM CONSTRUCAO</v>
      </c>
    </row>
    <row r="55" spans="1:9">
      <c r="A55" s="35">
        <v>324850</v>
      </c>
      <c r="B55" s="35">
        <v>3480310</v>
      </c>
      <c r="C55" s="36" t="s">
        <v>1298</v>
      </c>
      <c r="D55" s="37" t="s">
        <v>1269</v>
      </c>
      <c r="E55" s="37">
        <v>1</v>
      </c>
      <c r="F55" s="41"/>
      <c r="G55" s="41"/>
      <c r="H55" s="42">
        <v>2</v>
      </c>
      <c r="I55" t="str">
        <f>VLOOKUP(A55,Plan3!$A$2:$B$4859,2,FALSE)</f>
        <v>64 - EM CONSTRUCAO</v>
      </c>
    </row>
    <row r="56" spans="1:9">
      <c r="A56" s="35">
        <v>325563</v>
      </c>
      <c r="B56" s="35">
        <v>3470070</v>
      </c>
      <c r="C56" s="36" t="s">
        <v>1278</v>
      </c>
      <c r="D56" s="37" t="s">
        <v>1269</v>
      </c>
      <c r="E56" s="37">
        <v>9</v>
      </c>
      <c r="F56" s="41"/>
      <c r="G56" s="41"/>
      <c r="H56" s="42">
        <v>1</v>
      </c>
      <c r="I56" t="str">
        <f>VLOOKUP(A56,Plan3!$A$2:$B$4859,2,FALSE)</f>
        <v>64 - EM CONSTRUCAO</v>
      </c>
    </row>
    <row r="57" spans="1:9">
      <c r="A57" s="35">
        <v>325563</v>
      </c>
      <c r="B57" s="35">
        <v>2414026</v>
      </c>
      <c r="C57" s="36" t="s">
        <v>1277</v>
      </c>
      <c r="D57" s="37" t="s">
        <v>1269</v>
      </c>
      <c r="E57" s="37">
        <v>9</v>
      </c>
      <c r="F57" s="41"/>
      <c r="G57" s="41"/>
      <c r="H57" s="42">
        <v>1</v>
      </c>
      <c r="I57" t="str">
        <f>VLOOKUP(A57,Plan3!$A$2:$B$4859,2,FALSE)</f>
        <v>64 - EM CONSTRUCAO</v>
      </c>
    </row>
    <row r="58" spans="1:9">
      <c r="A58" s="35">
        <v>325563</v>
      </c>
      <c r="B58" s="35">
        <v>2401000</v>
      </c>
      <c r="C58" s="36" t="s">
        <v>1285</v>
      </c>
      <c r="D58" s="37" t="s">
        <v>1269</v>
      </c>
      <c r="E58" s="37">
        <v>6</v>
      </c>
      <c r="F58" s="41"/>
      <c r="G58" s="41"/>
      <c r="H58" s="42">
        <v>4</v>
      </c>
      <c r="I58" t="str">
        <f>VLOOKUP(A58,Plan3!$A$2:$B$4859,2,FALSE)</f>
        <v>64 - EM CONSTRUCAO</v>
      </c>
    </row>
    <row r="59" spans="1:9">
      <c r="A59" s="35">
        <v>325563</v>
      </c>
      <c r="B59" s="35">
        <v>3300012</v>
      </c>
      <c r="C59" s="36" t="s">
        <v>1292</v>
      </c>
      <c r="D59" s="37" t="s">
        <v>1269</v>
      </c>
      <c r="E59" s="37">
        <v>5</v>
      </c>
      <c r="F59" s="41"/>
      <c r="G59" s="41"/>
      <c r="H59" s="42">
        <v>1</v>
      </c>
      <c r="I59" t="str">
        <f>VLOOKUP(A59,Plan3!$A$2:$B$4859,2,FALSE)</f>
        <v>64 - EM CONSTRUCAO</v>
      </c>
    </row>
    <row r="60" spans="1:9">
      <c r="A60" s="35">
        <v>325563</v>
      </c>
      <c r="B60" s="35">
        <v>3431611</v>
      </c>
      <c r="C60" s="36" t="s">
        <v>1296</v>
      </c>
      <c r="D60" s="37" t="s">
        <v>1269</v>
      </c>
      <c r="E60" s="37">
        <v>15</v>
      </c>
      <c r="F60" s="41"/>
      <c r="G60" s="41"/>
      <c r="H60" s="42">
        <v>13</v>
      </c>
      <c r="I60" t="str">
        <f>VLOOKUP(A60,Plan3!$A$2:$B$4859,2,FALSE)</f>
        <v>64 - EM CONSTRUCAO</v>
      </c>
    </row>
    <row r="61" spans="1:9">
      <c r="A61" s="35">
        <v>326033</v>
      </c>
      <c r="B61" s="35">
        <v>3431611</v>
      </c>
      <c r="C61" s="36" t="s">
        <v>1296</v>
      </c>
      <c r="D61" s="37" t="s">
        <v>1269</v>
      </c>
      <c r="E61" s="37">
        <v>17</v>
      </c>
      <c r="F61" s="41"/>
      <c r="G61" s="41"/>
      <c r="H61" s="42">
        <v>14</v>
      </c>
      <c r="I61" t="str">
        <f>VLOOKUP(A61,Plan3!$A$2:$B$4859,2,FALSE)</f>
        <v>64 - EM CONSTRUCAO</v>
      </c>
    </row>
    <row r="62" spans="1:9">
      <c r="A62" s="35">
        <v>326033</v>
      </c>
      <c r="B62" s="35">
        <v>2401000</v>
      </c>
      <c r="C62" s="36" t="s">
        <v>1285</v>
      </c>
      <c r="D62" s="37" t="s">
        <v>1269</v>
      </c>
      <c r="E62" s="37">
        <v>4</v>
      </c>
      <c r="F62" s="41"/>
      <c r="G62" s="41"/>
      <c r="H62" s="42">
        <v>4</v>
      </c>
      <c r="I62" t="str">
        <f>VLOOKUP(A62,Plan3!$A$2:$B$4859,2,FALSE)</f>
        <v>64 - EM CONSTRUCAO</v>
      </c>
    </row>
    <row r="63" spans="1:9">
      <c r="A63" s="35">
        <v>326033</v>
      </c>
      <c r="B63" s="35">
        <v>3421010</v>
      </c>
      <c r="C63" s="36" t="s">
        <v>1273</v>
      </c>
      <c r="D63" s="37" t="s">
        <v>1269</v>
      </c>
      <c r="E63" s="37">
        <v>27</v>
      </c>
      <c r="F63" s="41"/>
      <c r="G63" s="41"/>
      <c r="H63" s="42">
        <v>30</v>
      </c>
      <c r="I63" t="str">
        <f>VLOOKUP(A63,Plan3!$A$2:$B$4859,2,FALSE)</f>
        <v>64 - EM CONSTRUCAO</v>
      </c>
    </row>
    <row r="64" spans="1:9">
      <c r="A64" s="35">
        <v>326033</v>
      </c>
      <c r="B64" s="35">
        <v>3493315</v>
      </c>
      <c r="C64" s="36" t="s">
        <v>1291</v>
      </c>
      <c r="D64" s="37" t="s">
        <v>1269</v>
      </c>
      <c r="E64" s="37">
        <v>22</v>
      </c>
      <c r="F64" s="41"/>
      <c r="G64" s="41"/>
      <c r="H64" s="42">
        <v>10</v>
      </c>
      <c r="I64" t="str">
        <f>VLOOKUP(A64,Plan3!$A$2:$B$4859,2,FALSE)</f>
        <v>64 - EM CONSTRUCAO</v>
      </c>
    </row>
    <row r="65" spans="1:9">
      <c r="A65" s="35">
        <v>326033</v>
      </c>
      <c r="B65" s="35">
        <v>2412001</v>
      </c>
      <c r="C65" s="36" t="s">
        <v>1290</v>
      </c>
      <c r="D65" s="37" t="s">
        <v>1269</v>
      </c>
      <c r="E65" s="37">
        <v>52</v>
      </c>
      <c r="F65" s="41"/>
      <c r="G65" s="41"/>
      <c r="H65" s="42">
        <v>10</v>
      </c>
      <c r="I65" t="str">
        <f>VLOOKUP(A65,Plan3!$A$2:$B$4859,2,FALSE)</f>
        <v>64 - EM CONSTRUCAO</v>
      </c>
    </row>
    <row r="66" spans="1:9">
      <c r="A66" s="35">
        <v>326440</v>
      </c>
      <c r="B66" s="35">
        <v>3480310</v>
      </c>
      <c r="C66" s="36" t="s">
        <v>1298</v>
      </c>
      <c r="D66" s="37" t="s">
        <v>1269</v>
      </c>
      <c r="E66" s="37">
        <v>16</v>
      </c>
      <c r="F66" s="41"/>
      <c r="G66" s="42">
        <v>14</v>
      </c>
      <c r="H66" s="51" t="s">
        <v>1299</v>
      </c>
      <c r="I66" t="str">
        <f>VLOOKUP(A66,Plan3!$A$2:$B$4859,2,FALSE)</f>
        <v>64 - EM CONSTRUCAO</v>
      </c>
    </row>
    <row r="67" spans="1:9">
      <c r="A67" s="35">
        <v>326440</v>
      </c>
      <c r="B67" s="35">
        <v>3431760</v>
      </c>
      <c r="C67" s="36" t="s">
        <v>1288</v>
      </c>
      <c r="D67" s="37" t="s">
        <v>1269</v>
      </c>
      <c r="E67" s="37">
        <v>7</v>
      </c>
      <c r="F67" s="41"/>
      <c r="G67" s="41"/>
      <c r="H67" s="42">
        <v>9</v>
      </c>
      <c r="I67" t="str">
        <f>VLOOKUP(A67,Plan3!$A$2:$B$4859,2,FALSE)</f>
        <v>64 - EM CONSTRUCAO</v>
      </c>
    </row>
    <row r="68" spans="1:9">
      <c r="A68" s="35">
        <v>326599</v>
      </c>
      <c r="B68" s="35">
        <v>3419083</v>
      </c>
      <c r="C68" s="36" t="s">
        <v>1300</v>
      </c>
      <c r="D68" s="37" t="s">
        <v>1269</v>
      </c>
      <c r="E68" s="37">
        <v>3</v>
      </c>
      <c r="F68" s="41"/>
      <c r="G68" s="41"/>
      <c r="H68" s="42">
        <v>2</v>
      </c>
      <c r="I68" t="str">
        <f>VLOOKUP(A68,Plan3!$A$2:$B$4859,2,FALSE)</f>
        <v>64 - EM CONSTRUCAO</v>
      </c>
    </row>
    <row r="69" spans="1:9">
      <c r="A69" s="35">
        <v>326599</v>
      </c>
      <c r="B69" s="35">
        <v>2415000</v>
      </c>
      <c r="C69" s="36" t="s">
        <v>1301</v>
      </c>
      <c r="D69" s="37" t="s">
        <v>1269</v>
      </c>
      <c r="E69" s="37">
        <v>1</v>
      </c>
      <c r="F69" s="41"/>
      <c r="G69" s="41"/>
      <c r="H69" s="42">
        <v>1</v>
      </c>
      <c r="I69" t="str">
        <f>VLOOKUP(A69,Plan3!$A$2:$B$4859,2,FALSE)</f>
        <v>64 - EM CONSTRUCAO</v>
      </c>
    </row>
    <row r="70" spans="1:9">
      <c r="A70" s="35">
        <v>326599</v>
      </c>
      <c r="B70" s="35">
        <v>2403000</v>
      </c>
      <c r="C70" s="36" t="s">
        <v>1302</v>
      </c>
      <c r="D70" s="37" t="s">
        <v>1269</v>
      </c>
      <c r="E70" s="37">
        <v>1</v>
      </c>
      <c r="F70" s="41"/>
      <c r="G70" s="41"/>
      <c r="H70" s="42">
        <v>1</v>
      </c>
      <c r="I70" t="str">
        <f>VLOOKUP(A70,Plan3!$A$2:$B$4859,2,FALSE)</f>
        <v>64 - EM CONSTRUCAO</v>
      </c>
    </row>
    <row r="71" spans="1:9">
      <c r="A71" s="35">
        <v>326599</v>
      </c>
      <c r="B71" s="35">
        <v>530010</v>
      </c>
      <c r="C71" s="36" t="s">
        <v>1283</v>
      </c>
      <c r="D71" s="37" t="s">
        <v>1269</v>
      </c>
      <c r="E71" s="37">
        <v>1</v>
      </c>
      <c r="F71" s="41"/>
      <c r="G71" s="41"/>
      <c r="H71" s="42">
        <v>1</v>
      </c>
      <c r="I71" t="str">
        <f>VLOOKUP(A71,Plan3!$A$2:$B$4859,2,FALSE)</f>
        <v>64 - EM CONSTRUCAO</v>
      </c>
    </row>
    <row r="72" spans="1:9">
      <c r="A72" s="35">
        <v>326599</v>
      </c>
      <c r="B72" s="35">
        <v>7511210</v>
      </c>
      <c r="C72" s="36" t="s">
        <v>1284</v>
      </c>
      <c r="D72" s="37" t="s">
        <v>1269</v>
      </c>
      <c r="E72" s="37">
        <v>1</v>
      </c>
      <c r="F72" s="41"/>
      <c r="G72" s="41"/>
      <c r="H72" s="42">
        <v>1</v>
      </c>
      <c r="I72" t="str">
        <f>VLOOKUP(A72,Plan3!$A$2:$B$4859,2,FALSE)</f>
        <v>64 - EM CONSTRUCAO</v>
      </c>
    </row>
    <row r="73" spans="1:9">
      <c r="A73" s="35">
        <v>326599</v>
      </c>
      <c r="B73" s="35">
        <v>536779</v>
      </c>
      <c r="C73" s="36" t="s">
        <v>1281</v>
      </c>
      <c r="D73" s="37" t="s">
        <v>1269</v>
      </c>
      <c r="E73" s="37">
        <v>1</v>
      </c>
      <c r="F73" s="41"/>
      <c r="G73" s="41"/>
      <c r="H73" s="42">
        <v>1</v>
      </c>
      <c r="I73" t="str">
        <f>VLOOKUP(A73,Plan3!$A$2:$B$4859,2,FALSE)</f>
        <v>64 - EM CONSTRUCAO</v>
      </c>
    </row>
    <row r="74" spans="1:9">
      <c r="A74" s="35">
        <v>326599</v>
      </c>
      <c r="B74" s="35">
        <v>2314003</v>
      </c>
      <c r="C74" s="36" t="s">
        <v>1303</v>
      </c>
      <c r="D74" s="37" t="s">
        <v>1269</v>
      </c>
      <c r="E74" s="37">
        <v>3</v>
      </c>
      <c r="F74" s="41"/>
      <c r="G74" s="41"/>
      <c r="H74" s="42">
        <v>2</v>
      </c>
      <c r="I74" t="str">
        <f>VLOOKUP(A74,Plan3!$A$2:$B$4859,2,FALSE)</f>
        <v>64 - EM CONSTRUCAO</v>
      </c>
    </row>
    <row r="75" spans="1:9">
      <c r="A75" s="35">
        <v>326599</v>
      </c>
      <c r="B75" s="35">
        <v>3485166</v>
      </c>
      <c r="C75" s="36" t="s">
        <v>1304</v>
      </c>
      <c r="D75" s="37" t="s">
        <v>1269</v>
      </c>
      <c r="E75" s="37">
        <v>2</v>
      </c>
      <c r="F75" s="41"/>
      <c r="G75" s="41"/>
      <c r="H75" s="42">
        <v>3</v>
      </c>
      <c r="I75" t="str">
        <f>VLOOKUP(A75,Plan3!$A$2:$B$4859,2,FALSE)</f>
        <v>64 - EM CONSTRUCAO</v>
      </c>
    </row>
    <row r="76" spans="1:9">
      <c r="A76" s="35">
        <v>326718</v>
      </c>
      <c r="B76" s="35">
        <v>3493315</v>
      </c>
      <c r="C76" s="36" t="s">
        <v>1291</v>
      </c>
      <c r="D76" s="37" t="s">
        <v>1269</v>
      </c>
      <c r="E76" s="37">
        <v>2</v>
      </c>
      <c r="F76" s="41"/>
      <c r="G76" s="41"/>
      <c r="H76" s="42">
        <v>2</v>
      </c>
      <c r="I76" t="str">
        <f>VLOOKUP(A76,Plan3!$A$2:$B$4859,2,FALSE)</f>
        <v>64 - EM CONSTRUCAO</v>
      </c>
    </row>
    <row r="77" spans="1:9">
      <c r="A77" s="35">
        <v>326739</v>
      </c>
      <c r="B77" s="35">
        <v>2412001</v>
      </c>
      <c r="C77" s="36" t="s">
        <v>1290</v>
      </c>
      <c r="D77" s="37" t="s">
        <v>1269</v>
      </c>
      <c r="E77" s="37">
        <v>6</v>
      </c>
      <c r="F77" s="41"/>
      <c r="G77" s="41"/>
      <c r="H77" s="42">
        <v>2</v>
      </c>
      <c r="I77" t="str">
        <f>VLOOKUP(A77,Plan3!$A$2:$B$4859,2,FALSE)</f>
        <v>64 - EM CONSTRUCAO</v>
      </c>
    </row>
    <row r="78" spans="1:9">
      <c r="A78" s="35">
        <v>326739</v>
      </c>
      <c r="B78" s="35">
        <v>3493315</v>
      </c>
      <c r="C78" s="36" t="s">
        <v>1291</v>
      </c>
      <c r="D78" s="37" t="s">
        <v>1269</v>
      </c>
      <c r="E78" s="37">
        <v>2</v>
      </c>
      <c r="F78" s="41"/>
      <c r="G78" s="41"/>
      <c r="H78" s="42">
        <v>3</v>
      </c>
      <c r="I78" t="str">
        <f>VLOOKUP(A78,Plan3!$A$2:$B$4859,2,FALSE)</f>
        <v>64 - EM CONSTRUCAO</v>
      </c>
    </row>
    <row r="79" spans="1:9">
      <c r="A79" s="35">
        <v>326739</v>
      </c>
      <c r="B79" s="35">
        <v>2401000</v>
      </c>
      <c r="C79" s="36" t="s">
        <v>1285</v>
      </c>
      <c r="D79" s="37" t="s">
        <v>1269</v>
      </c>
      <c r="E79" s="37">
        <v>1</v>
      </c>
      <c r="F79" s="41"/>
      <c r="G79" s="41"/>
      <c r="H79" s="42">
        <v>2</v>
      </c>
      <c r="I79" t="str">
        <f>VLOOKUP(A79,Plan3!$A$2:$B$4859,2,FALSE)</f>
        <v>64 - EM CONSTRUCAO</v>
      </c>
    </row>
    <row r="80" spans="1:9">
      <c r="A80" s="35">
        <v>326739</v>
      </c>
      <c r="B80" s="35">
        <v>2401002</v>
      </c>
      <c r="C80" s="36" t="s">
        <v>1305</v>
      </c>
      <c r="D80" s="37" t="s">
        <v>1269</v>
      </c>
      <c r="E80" s="37">
        <v>1</v>
      </c>
      <c r="F80" s="41"/>
      <c r="G80" s="41"/>
      <c r="H80" s="42">
        <v>1</v>
      </c>
      <c r="I80" t="str">
        <f>VLOOKUP(A80,Plan3!$A$2:$B$4859,2,FALSE)</f>
        <v>64 - EM CONSTRUCAO</v>
      </c>
    </row>
    <row r="81" spans="1:9">
      <c r="A81" s="35">
        <v>326755</v>
      </c>
      <c r="B81" s="35">
        <v>3486040</v>
      </c>
      <c r="C81" s="36" t="s">
        <v>1276</v>
      </c>
      <c r="D81" s="37" t="s">
        <v>1269</v>
      </c>
      <c r="E81" s="37">
        <v>1</v>
      </c>
      <c r="F81" s="41"/>
      <c r="G81" s="41"/>
      <c r="H81" s="42">
        <v>1</v>
      </c>
      <c r="I81" t="str">
        <f>VLOOKUP(A81,Plan3!$A$2:$B$4859,2,FALSE)</f>
        <v>64 - EM CONSTRUCAO</v>
      </c>
    </row>
    <row r="82" spans="1:9">
      <c r="A82" s="35">
        <v>326764</v>
      </c>
      <c r="B82" s="35">
        <v>2300000</v>
      </c>
      <c r="C82" s="36" t="s">
        <v>1306</v>
      </c>
      <c r="D82" s="37" t="s">
        <v>1269</v>
      </c>
      <c r="E82" s="37">
        <v>1</v>
      </c>
      <c r="F82" s="41"/>
      <c r="G82" s="41"/>
      <c r="H82" s="42">
        <v>1</v>
      </c>
      <c r="I82" t="str">
        <f>VLOOKUP(A82,Plan3!$A$2:$B$4859,2,FALSE)</f>
        <v>64 - EM CONSTRUCAO</v>
      </c>
    </row>
    <row r="83" hidden="1" spans="1:9">
      <c r="A83" s="35">
        <v>326767</v>
      </c>
      <c r="B83" s="35">
        <v>3493315</v>
      </c>
      <c r="C83" s="36" t="s">
        <v>1291</v>
      </c>
      <c r="D83" s="37" t="s">
        <v>1269</v>
      </c>
      <c r="E83" s="37">
        <v>3</v>
      </c>
      <c r="F83" s="41"/>
      <c r="G83" s="41"/>
      <c r="H83" s="42">
        <v>1</v>
      </c>
      <c r="I83" t="str">
        <f>VLOOKUP(A83,Plan3!$A$2:$B$4859,2,FALSE)</f>
        <v>61 - EM FISCALIZACAO</v>
      </c>
    </row>
    <row r="84" hidden="1" spans="1:9">
      <c r="A84" s="35">
        <v>326767</v>
      </c>
      <c r="B84" s="35">
        <v>3431760</v>
      </c>
      <c r="C84" s="36" t="s">
        <v>1288</v>
      </c>
      <c r="D84" s="37" t="s">
        <v>1269</v>
      </c>
      <c r="E84" s="37">
        <v>2</v>
      </c>
      <c r="F84" s="41"/>
      <c r="G84" s="41"/>
      <c r="H84" s="42">
        <v>2</v>
      </c>
      <c r="I84" t="str">
        <f>VLOOKUP(A84,Plan3!$A$2:$B$4859,2,FALSE)</f>
        <v>61 - EM FISCALIZACAO</v>
      </c>
    </row>
    <row r="85" spans="1:9">
      <c r="A85" s="35">
        <v>326770</v>
      </c>
      <c r="B85" s="35">
        <v>3430520</v>
      </c>
      <c r="C85" s="36" t="s">
        <v>1287</v>
      </c>
      <c r="D85" s="37" t="s">
        <v>1269</v>
      </c>
      <c r="E85" s="37">
        <v>1</v>
      </c>
      <c r="F85" s="41"/>
      <c r="G85" s="41"/>
      <c r="H85" s="52">
        <v>1</v>
      </c>
      <c r="I85" t="str">
        <f>VLOOKUP(A85,Plan3!$A$2:$B$4859,2,FALSE)</f>
        <v>64 - EM CONSTRUCAO</v>
      </c>
    </row>
    <row r="86" spans="1:9">
      <c r="A86" s="35">
        <v>326770</v>
      </c>
      <c r="B86" s="35">
        <v>3493315</v>
      </c>
      <c r="C86" s="36" t="s">
        <v>1291</v>
      </c>
      <c r="D86" s="37" t="s">
        <v>1269</v>
      </c>
      <c r="E86" s="37">
        <v>1</v>
      </c>
      <c r="F86" s="41"/>
      <c r="G86" s="41"/>
      <c r="H86" s="42">
        <v>1</v>
      </c>
      <c r="I86" t="str">
        <f>VLOOKUP(A86,Plan3!$A$2:$B$4859,2,FALSE)</f>
        <v>64 - EM CONSTRUCAO</v>
      </c>
    </row>
    <row r="87" spans="1:9">
      <c r="A87" s="35">
        <v>326784</v>
      </c>
      <c r="B87" s="35">
        <v>3486040</v>
      </c>
      <c r="C87" s="36" t="s">
        <v>1276</v>
      </c>
      <c r="D87" s="37" t="s">
        <v>1269</v>
      </c>
      <c r="E87" s="37">
        <v>1</v>
      </c>
      <c r="F87" s="41"/>
      <c r="G87" s="41"/>
      <c r="H87" s="42">
        <v>1</v>
      </c>
      <c r="I87" t="str">
        <f>VLOOKUP(A87,Plan3!$A$2:$B$4859,2,FALSE)</f>
        <v>64 - EM CONSTRUCAO</v>
      </c>
    </row>
    <row r="88" hidden="1" spans="1:9">
      <c r="A88" s="35">
        <v>326785</v>
      </c>
      <c r="B88" s="35">
        <v>3493315</v>
      </c>
      <c r="C88" s="36" t="s">
        <v>1291</v>
      </c>
      <c r="D88" s="37" t="s">
        <v>1269</v>
      </c>
      <c r="E88" s="37">
        <v>1</v>
      </c>
      <c r="F88" s="41"/>
      <c r="G88" s="41"/>
      <c r="H88" s="42">
        <v>2</v>
      </c>
      <c r="I88" t="str">
        <f>VLOOKUP(A88,Plan3!$A$2:$B$4859,2,FALSE)</f>
        <v>61 - EM FISCALIZACAO</v>
      </c>
    </row>
    <row r="89" spans="1:9">
      <c r="A89" s="35">
        <v>326788</v>
      </c>
      <c r="B89" s="35">
        <v>3421010</v>
      </c>
      <c r="C89" s="36" t="s">
        <v>1273</v>
      </c>
      <c r="D89" s="37" t="s">
        <v>1269</v>
      </c>
      <c r="E89" s="37">
        <v>1</v>
      </c>
      <c r="F89" s="41"/>
      <c r="G89" s="41"/>
      <c r="H89" s="42">
        <v>1</v>
      </c>
      <c r="I89" t="str">
        <f>VLOOKUP(A89,Plan3!$A$2:$B$4859,2,FALSE)</f>
        <v>64 - EM CONSTRUCAO</v>
      </c>
    </row>
    <row r="90" spans="1:9">
      <c r="A90" s="35">
        <v>326788</v>
      </c>
      <c r="B90" s="35">
        <v>3430470</v>
      </c>
      <c r="C90" s="36" t="s">
        <v>1295</v>
      </c>
      <c r="D90" s="37" t="s">
        <v>1269</v>
      </c>
      <c r="E90" s="37">
        <v>1</v>
      </c>
      <c r="F90" s="41"/>
      <c r="G90" s="41"/>
      <c r="H90" s="42">
        <v>1</v>
      </c>
      <c r="I90" t="str">
        <f>VLOOKUP(A90,Plan3!$A$2:$B$4859,2,FALSE)</f>
        <v>64 - EM CONSTRUCAO</v>
      </c>
    </row>
    <row r="91" spans="1:9">
      <c r="A91" s="35">
        <v>326788</v>
      </c>
      <c r="B91" s="35">
        <v>3493315</v>
      </c>
      <c r="C91" s="36" t="s">
        <v>1291</v>
      </c>
      <c r="D91" s="37" t="s">
        <v>1269</v>
      </c>
      <c r="E91" s="37">
        <v>1</v>
      </c>
      <c r="F91" s="41"/>
      <c r="G91" s="41"/>
      <c r="H91" s="42">
        <v>1</v>
      </c>
      <c r="I91" t="str">
        <f>VLOOKUP(A91,Plan3!$A$2:$B$4859,2,FALSE)</f>
        <v>64 - EM CONSTRUCAO</v>
      </c>
    </row>
    <row r="92" spans="1:9">
      <c r="A92" s="35">
        <v>326788</v>
      </c>
      <c r="B92" s="35">
        <v>3486040</v>
      </c>
      <c r="C92" s="36" t="s">
        <v>1276</v>
      </c>
      <c r="D92" s="37" t="s">
        <v>1269</v>
      </c>
      <c r="E92" s="37">
        <v>3</v>
      </c>
      <c r="F92" s="41"/>
      <c r="G92" s="41"/>
      <c r="H92" s="42">
        <v>1</v>
      </c>
      <c r="I92" t="str">
        <f>VLOOKUP(A92,Plan3!$A$2:$B$4859,2,FALSE)</f>
        <v>64 - EM CONSTRUCAO</v>
      </c>
    </row>
    <row r="93" spans="1:9">
      <c r="A93" s="35">
        <v>326788</v>
      </c>
      <c r="B93" s="35">
        <v>2401000</v>
      </c>
      <c r="C93" s="36" t="s">
        <v>1285</v>
      </c>
      <c r="D93" s="37" t="s">
        <v>1269</v>
      </c>
      <c r="E93" s="37">
        <v>1</v>
      </c>
      <c r="F93" s="41"/>
      <c r="G93" s="41"/>
      <c r="H93" s="42">
        <v>2</v>
      </c>
      <c r="I93" t="str">
        <f>VLOOKUP(A93,Plan3!$A$2:$B$4859,2,FALSE)</f>
        <v>64 - EM CONSTRUCAO</v>
      </c>
    </row>
    <row r="94" spans="1:9">
      <c r="A94" s="35">
        <v>326788</v>
      </c>
      <c r="B94" s="35">
        <v>2230050</v>
      </c>
      <c r="C94" s="36" t="s">
        <v>1307</v>
      </c>
      <c r="D94" s="37" t="s">
        <v>1308</v>
      </c>
      <c r="E94" s="37">
        <v>1</v>
      </c>
      <c r="F94" s="41"/>
      <c r="G94" s="41"/>
      <c r="H94" s="42">
        <v>45</v>
      </c>
      <c r="I94" t="str">
        <f>VLOOKUP(A94,Plan3!$A$2:$B$4859,2,FALSE)</f>
        <v>64 - EM CONSTRUCAO</v>
      </c>
    </row>
    <row r="95" spans="1:9">
      <c r="A95" s="35">
        <v>326793</v>
      </c>
      <c r="B95" s="35">
        <v>3485167</v>
      </c>
      <c r="C95" s="36" t="s">
        <v>1279</v>
      </c>
      <c r="D95" s="37" t="s">
        <v>1269</v>
      </c>
      <c r="E95" s="37">
        <v>6</v>
      </c>
      <c r="F95" s="41"/>
      <c r="G95" s="41"/>
      <c r="H95" s="42">
        <v>2</v>
      </c>
      <c r="I95" t="str">
        <f>VLOOKUP(A95,Plan3!$A$2:$B$4859,2,FALSE)</f>
        <v>64 - EM CONSTRUCAO</v>
      </c>
    </row>
    <row r="96" spans="1:9">
      <c r="A96" s="35">
        <v>326793</v>
      </c>
      <c r="B96" s="35">
        <v>2401000</v>
      </c>
      <c r="C96" s="36" t="s">
        <v>1285</v>
      </c>
      <c r="D96" s="37" t="s">
        <v>1269</v>
      </c>
      <c r="E96" s="37">
        <v>3</v>
      </c>
      <c r="F96" s="41"/>
      <c r="G96" s="41"/>
      <c r="H96" s="42">
        <v>5</v>
      </c>
      <c r="I96" t="str">
        <f>VLOOKUP(A96,Plan3!$A$2:$B$4859,2,FALSE)</f>
        <v>64 - EM CONSTRUCAO</v>
      </c>
    </row>
    <row r="97" spans="1:9">
      <c r="A97" s="35">
        <v>326793</v>
      </c>
      <c r="B97" s="35">
        <v>7511210</v>
      </c>
      <c r="C97" s="36" t="s">
        <v>1284</v>
      </c>
      <c r="D97" s="37" t="s">
        <v>1269</v>
      </c>
      <c r="E97" s="37">
        <v>1</v>
      </c>
      <c r="F97" s="41"/>
      <c r="G97" s="41"/>
      <c r="H97" s="42">
        <v>1</v>
      </c>
      <c r="I97" t="str">
        <f>VLOOKUP(A97,Plan3!$A$2:$B$4859,2,FALSE)</f>
        <v>64 - EM CONSTRUCAO</v>
      </c>
    </row>
    <row r="98" spans="1:9">
      <c r="A98" s="35">
        <v>326793</v>
      </c>
      <c r="B98" s="35">
        <v>2314003</v>
      </c>
      <c r="C98" s="36" t="s">
        <v>1303</v>
      </c>
      <c r="D98" s="37" t="s">
        <v>1269</v>
      </c>
      <c r="E98" s="37">
        <v>6</v>
      </c>
      <c r="F98" s="41"/>
      <c r="G98" s="41"/>
      <c r="H98" s="42">
        <v>2</v>
      </c>
      <c r="I98" t="str">
        <f>VLOOKUP(A98,Plan3!$A$2:$B$4859,2,FALSE)</f>
        <v>64 - EM CONSTRUCAO</v>
      </c>
    </row>
    <row r="99" spans="1:9">
      <c r="A99" s="35">
        <v>326798</v>
      </c>
      <c r="B99" s="35">
        <v>530010</v>
      </c>
      <c r="C99" s="36" t="s">
        <v>1283</v>
      </c>
      <c r="D99" s="37" t="s">
        <v>1269</v>
      </c>
      <c r="E99" s="37">
        <v>1</v>
      </c>
      <c r="F99" s="41"/>
      <c r="G99" s="41"/>
      <c r="H99" s="42">
        <v>1</v>
      </c>
      <c r="I99" t="str">
        <f>VLOOKUP(A99,Plan3!$A$2:$B$4859,2,FALSE)</f>
        <v>64 - EM CONSTRUCAO</v>
      </c>
    </row>
    <row r="100" spans="1:9">
      <c r="A100" s="35">
        <v>326798</v>
      </c>
      <c r="B100" s="35">
        <v>3430120</v>
      </c>
      <c r="C100" s="36" t="s">
        <v>1270</v>
      </c>
      <c r="D100" s="37" t="s">
        <v>1269</v>
      </c>
      <c r="E100" s="37">
        <v>4</v>
      </c>
      <c r="F100" s="41"/>
      <c r="G100" s="41"/>
      <c r="H100" s="42">
        <v>2</v>
      </c>
      <c r="I100" t="str">
        <f>VLOOKUP(A100,Plan3!$A$2:$B$4859,2,FALSE)</f>
        <v>64 - EM CONSTRUCAO</v>
      </c>
    </row>
    <row r="101" spans="1:9">
      <c r="A101" s="35">
        <v>326805</v>
      </c>
      <c r="B101" s="35">
        <v>3493315</v>
      </c>
      <c r="C101" s="36" t="s">
        <v>1291</v>
      </c>
      <c r="D101" s="37" t="s">
        <v>1269</v>
      </c>
      <c r="E101" s="37">
        <v>1</v>
      </c>
      <c r="F101" s="41"/>
      <c r="G101" s="41"/>
      <c r="H101" s="42">
        <v>2</v>
      </c>
      <c r="I101" t="str">
        <f>VLOOKUP(A101,Plan3!$A$2:$B$4859,2,FALSE)</f>
        <v>64 - EM CONSTRUCAO</v>
      </c>
    </row>
    <row r="102" hidden="1" spans="1:9">
      <c r="A102" s="35">
        <v>326816</v>
      </c>
      <c r="B102" s="35">
        <v>2300000</v>
      </c>
      <c r="C102" s="36" t="s">
        <v>1306</v>
      </c>
      <c r="D102" s="37" t="s">
        <v>1269</v>
      </c>
      <c r="E102" s="37">
        <v>1</v>
      </c>
      <c r="F102" s="41"/>
      <c r="G102" s="41"/>
      <c r="H102" s="42">
        <v>1</v>
      </c>
      <c r="I102" t="str">
        <f>VLOOKUP(A102,Plan3!$A$2:$B$4859,2,FALSE)</f>
        <v>61 - EM FISCALIZACAO</v>
      </c>
    </row>
    <row r="103" hidden="1" spans="1:9">
      <c r="A103" s="35">
        <v>326816</v>
      </c>
      <c r="B103" s="35">
        <v>2412001</v>
      </c>
      <c r="C103" s="36" t="s">
        <v>1290</v>
      </c>
      <c r="D103" s="37" t="s">
        <v>1269</v>
      </c>
      <c r="E103" s="37">
        <v>4</v>
      </c>
      <c r="F103" s="41"/>
      <c r="G103" s="41"/>
      <c r="H103" s="42">
        <v>3</v>
      </c>
      <c r="I103" t="str">
        <f>VLOOKUP(A103,Plan3!$A$2:$B$4859,2,FALSE)</f>
        <v>61 - EM FISCALIZACAO</v>
      </c>
    </row>
    <row r="104" spans="1:9">
      <c r="A104" s="35">
        <v>326823</v>
      </c>
      <c r="B104" s="35">
        <v>3493315</v>
      </c>
      <c r="C104" s="36" t="s">
        <v>1291</v>
      </c>
      <c r="D104" s="37" t="s">
        <v>1269</v>
      </c>
      <c r="E104" s="37">
        <v>2</v>
      </c>
      <c r="F104" s="41"/>
      <c r="G104" s="41"/>
      <c r="H104" s="42">
        <v>1</v>
      </c>
      <c r="I104" t="str">
        <f>VLOOKUP(A104,Plan3!$A$2:$B$4859,2,FALSE)</f>
        <v>64 - EM CONSTRUCAO</v>
      </c>
    </row>
    <row r="105" spans="1:9">
      <c r="A105" s="35">
        <v>326826</v>
      </c>
      <c r="B105" s="35">
        <v>2230050</v>
      </c>
      <c r="C105" s="36" t="s">
        <v>1307</v>
      </c>
      <c r="D105" s="37" t="s">
        <v>1308</v>
      </c>
      <c r="E105" s="37">
        <v>1</v>
      </c>
      <c r="F105" s="41"/>
      <c r="G105" s="41"/>
      <c r="H105" s="42">
        <v>125</v>
      </c>
      <c r="I105" t="str">
        <f>VLOOKUP(A105,Plan3!$A$2:$B$4859,2,FALSE)</f>
        <v>64 - EM CONSTRUCAO</v>
      </c>
    </row>
    <row r="106" spans="1:9">
      <c r="A106" s="35">
        <v>326826</v>
      </c>
      <c r="B106" s="35">
        <v>2412001</v>
      </c>
      <c r="C106" s="36" t="s">
        <v>1290</v>
      </c>
      <c r="D106" s="37" t="s">
        <v>1269</v>
      </c>
      <c r="E106" s="37">
        <v>2</v>
      </c>
      <c r="F106" s="41"/>
      <c r="G106" s="41"/>
      <c r="H106" s="42">
        <v>2</v>
      </c>
      <c r="I106" t="str">
        <f>VLOOKUP(A106,Plan3!$A$2:$B$4859,2,FALSE)</f>
        <v>64 - EM CONSTRUCAO</v>
      </c>
    </row>
    <row r="107" spans="1:9">
      <c r="A107" s="35">
        <v>326856</v>
      </c>
      <c r="B107" s="35">
        <v>3493315</v>
      </c>
      <c r="C107" s="36" t="s">
        <v>1291</v>
      </c>
      <c r="D107" s="37" t="s">
        <v>1269</v>
      </c>
      <c r="E107" s="37">
        <v>4</v>
      </c>
      <c r="F107" s="41"/>
      <c r="G107" s="41"/>
      <c r="H107" s="42">
        <v>2</v>
      </c>
      <c r="I107" t="str">
        <f>VLOOKUP(A107,Plan3!$A$2:$B$4859,2,FALSE)</f>
        <v>64 - EM CONSTRUCAO</v>
      </c>
    </row>
    <row r="108" spans="1:9">
      <c r="A108" s="35">
        <v>326866</v>
      </c>
      <c r="B108" s="35">
        <v>2414026</v>
      </c>
      <c r="C108" s="36" t="s">
        <v>1277</v>
      </c>
      <c r="D108" s="37" t="s">
        <v>1269</v>
      </c>
      <c r="E108" s="37">
        <v>2</v>
      </c>
      <c r="F108" s="41"/>
      <c r="G108" s="41"/>
      <c r="H108" s="42">
        <v>1</v>
      </c>
      <c r="I108" t="str">
        <f>VLOOKUP(A108,Plan3!$A$2:$B$4859,2,FALSE)</f>
        <v>64 - EM CONSTRUCAO</v>
      </c>
    </row>
    <row r="109" spans="1:9">
      <c r="A109" s="35">
        <v>326866</v>
      </c>
      <c r="B109" s="35">
        <v>3493315</v>
      </c>
      <c r="C109" s="36" t="s">
        <v>1291</v>
      </c>
      <c r="D109" s="37" t="s">
        <v>1269</v>
      </c>
      <c r="E109" s="37">
        <v>2</v>
      </c>
      <c r="F109" s="41"/>
      <c r="G109" s="41"/>
      <c r="H109" s="42">
        <v>3</v>
      </c>
      <c r="I109" t="str">
        <f>VLOOKUP(A109,Plan3!$A$2:$B$4859,2,FALSE)</f>
        <v>64 - EM CONSTRUCAO</v>
      </c>
    </row>
    <row r="110" spans="1:9">
      <c r="A110" s="35">
        <v>326866</v>
      </c>
      <c r="B110" s="35">
        <v>3470070</v>
      </c>
      <c r="C110" s="36" t="s">
        <v>1278</v>
      </c>
      <c r="D110" s="37" t="s">
        <v>1269</v>
      </c>
      <c r="E110" s="37">
        <v>2</v>
      </c>
      <c r="F110" s="41"/>
      <c r="G110" s="41"/>
      <c r="H110" s="42">
        <v>1</v>
      </c>
      <c r="I110" t="str">
        <f>VLOOKUP(A110,Plan3!$A$2:$B$4859,2,FALSE)</f>
        <v>64 - EM CONSTRUCAO</v>
      </c>
    </row>
    <row r="111" spans="1:9">
      <c r="A111" s="35">
        <v>326897</v>
      </c>
      <c r="B111" s="35">
        <v>2401000</v>
      </c>
      <c r="C111" s="36" t="s">
        <v>1285</v>
      </c>
      <c r="D111" s="37" t="s">
        <v>1269</v>
      </c>
      <c r="E111" s="37">
        <v>1</v>
      </c>
      <c r="F111" s="41"/>
      <c r="G111" s="41"/>
      <c r="H111" s="42">
        <v>1</v>
      </c>
      <c r="I111" t="str">
        <f>VLOOKUP(A111,Plan3!$A$2:$B$4859,2,FALSE)</f>
        <v>64 - EM CONSTRUCAO</v>
      </c>
    </row>
    <row r="112" spans="1:9">
      <c r="A112" s="35">
        <v>326937</v>
      </c>
      <c r="B112" s="35">
        <v>2401000</v>
      </c>
      <c r="C112" s="36" t="s">
        <v>1285</v>
      </c>
      <c r="D112" s="37" t="s">
        <v>1269</v>
      </c>
      <c r="E112" s="37">
        <v>2</v>
      </c>
      <c r="F112" s="41"/>
      <c r="G112" s="41"/>
      <c r="H112" s="42">
        <v>1</v>
      </c>
      <c r="I112" t="str">
        <f>VLOOKUP(A112,Plan3!$A$2:$B$4859,2,FALSE)</f>
        <v>64 - EM CONSTRUCAO</v>
      </c>
    </row>
    <row r="113" hidden="1" spans="1:9">
      <c r="A113" s="35">
        <v>326969</v>
      </c>
      <c r="B113" s="35">
        <v>3493315</v>
      </c>
      <c r="C113" s="36" t="s">
        <v>1291</v>
      </c>
      <c r="D113" s="37" t="s">
        <v>1269</v>
      </c>
      <c r="E113" s="37">
        <v>1</v>
      </c>
      <c r="F113" s="41"/>
      <c r="G113" s="41"/>
      <c r="H113" s="42">
        <v>4</v>
      </c>
      <c r="I113" t="str">
        <f>VLOOKUP(A113,Plan3!$A$2:$B$4859,2,FALSE)</f>
        <v>61 - EM FISCALIZACAO</v>
      </c>
    </row>
    <row r="114" hidden="1" spans="1:9">
      <c r="A114" s="35">
        <v>326971</v>
      </c>
      <c r="B114" s="35">
        <v>2412001</v>
      </c>
      <c r="C114" s="36" t="s">
        <v>1290</v>
      </c>
      <c r="D114" s="37" t="s">
        <v>1269</v>
      </c>
      <c r="E114" s="37">
        <v>4</v>
      </c>
      <c r="F114" s="41"/>
      <c r="G114" s="41"/>
      <c r="H114" s="42">
        <v>3</v>
      </c>
      <c r="I114" t="str">
        <f>VLOOKUP(A114,Plan3!$A$2:$B$4859,2,FALSE)</f>
        <v>61 - EM FISCALIZACAO</v>
      </c>
    </row>
    <row r="115" hidden="1" spans="1:9">
      <c r="A115" s="35">
        <v>326971</v>
      </c>
      <c r="B115" s="35">
        <v>3480315</v>
      </c>
      <c r="C115" s="36" t="s">
        <v>1309</v>
      </c>
      <c r="D115" s="37" t="s">
        <v>1269</v>
      </c>
      <c r="E115" s="37">
        <v>4</v>
      </c>
      <c r="F115" s="41"/>
      <c r="G115" s="41"/>
      <c r="H115" s="42">
        <v>1</v>
      </c>
      <c r="I115" t="str">
        <f>VLOOKUP(A115,Plan3!$A$2:$B$4859,2,FALSE)</f>
        <v>61 - EM FISCALIZACAO</v>
      </c>
    </row>
    <row r="116" spans="1:9">
      <c r="A116" s="35">
        <v>326974</v>
      </c>
      <c r="B116" s="35">
        <v>2412001</v>
      </c>
      <c r="C116" s="36" t="s">
        <v>1290</v>
      </c>
      <c r="D116" s="37" t="s">
        <v>1269</v>
      </c>
      <c r="E116" s="37">
        <v>2</v>
      </c>
      <c r="F116" s="41"/>
      <c r="G116" s="41"/>
      <c r="H116" s="42">
        <v>1</v>
      </c>
      <c r="I116" t="str">
        <f>VLOOKUP(A116,Plan3!$A$2:$B$4859,2,FALSE)</f>
        <v>64 - EM CONSTRUCAO</v>
      </c>
    </row>
    <row r="117" spans="1:9">
      <c r="A117" s="35">
        <v>326974</v>
      </c>
      <c r="B117" s="35">
        <v>2300000</v>
      </c>
      <c r="C117" s="36" t="s">
        <v>1306</v>
      </c>
      <c r="D117" s="37" t="s">
        <v>1269</v>
      </c>
      <c r="E117" s="37">
        <v>1</v>
      </c>
      <c r="F117" s="41"/>
      <c r="G117" s="41"/>
      <c r="H117" s="42">
        <v>2</v>
      </c>
      <c r="I117" t="str">
        <f>VLOOKUP(A117,Plan3!$A$2:$B$4859,2,FALSE)</f>
        <v>64 - EM CONSTRUCAO</v>
      </c>
    </row>
    <row r="118" spans="1:9">
      <c r="A118" s="35">
        <v>326974</v>
      </c>
      <c r="B118" s="35">
        <v>3421010</v>
      </c>
      <c r="C118" s="36" t="s">
        <v>1273</v>
      </c>
      <c r="D118" s="37" t="s">
        <v>1269</v>
      </c>
      <c r="E118" s="37">
        <v>1</v>
      </c>
      <c r="F118" s="41"/>
      <c r="G118" s="41"/>
      <c r="H118" s="42">
        <v>1</v>
      </c>
      <c r="I118" t="str">
        <f>VLOOKUP(A118,Plan3!$A$2:$B$4859,2,FALSE)</f>
        <v>64 - EM CONSTRUCAO</v>
      </c>
    </row>
    <row r="119" spans="1:9">
      <c r="A119" s="35">
        <v>326974</v>
      </c>
      <c r="B119" s="35">
        <v>3430470</v>
      </c>
      <c r="C119" s="36" t="s">
        <v>1295</v>
      </c>
      <c r="D119" s="37" t="s">
        <v>1269</v>
      </c>
      <c r="E119" s="37">
        <v>1</v>
      </c>
      <c r="F119" s="41"/>
      <c r="G119" s="41"/>
      <c r="H119" s="42">
        <v>1</v>
      </c>
      <c r="I119" t="str">
        <f>VLOOKUP(A119,Plan3!$A$2:$B$4859,2,FALSE)</f>
        <v>64 - EM CONSTRUCAO</v>
      </c>
    </row>
    <row r="120" spans="1:9">
      <c r="A120" s="35">
        <v>326974</v>
      </c>
      <c r="B120" s="35">
        <v>3417025</v>
      </c>
      <c r="C120" s="36" t="s">
        <v>1310</v>
      </c>
      <c r="D120" s="37" t="s">
        <v>1269</v>
      </c>
      <c r="E120" s="37">
        <v>1</v>
      </c>
      <c r="F120" s="41"/>
      <c r="G120" s="41"/>
      <c r="H120" s="42">
        <v>2</v>
      </c>
      <c r="I120" t="str">
        <f>VLOOKUP(A120,Plan3!$A$2:$B$4859,2,FALSE)</f>
        <v>64 - EM CONSTRUCAO</v>
      </c>
    </row>
    <row r="121" ht="16.5" spans="1:9">
      <c r="A121" s="35">
        <v>326974</v>
      </c>
      <c r="B121" s="35">
        <v>3486040</v>
      </c>
      <c r="C121" s="36" t="s">
        <v>1276</v>
      </c>
      <c r="D121" s="37" t="s">
        <v>1269</v>
      </c>
      <c r="E121" s="37">
        <v>3</v>
      </c>
      <c r="F121" s="41"/>
      <c r="G121" s="41"/>
      <c r="H121" s="42">
        <v>1</v>
      </c>
      <c r="I121" t="str">
        <f>VLOOKUP(A121,Plan3!$A$2:$B$4859,2,FALSE)</f>
        <v>64 - EM CONSTRUCAO</v>
      </c>
    </row>
    <row r="122" hidden="1" spans="1:9">
      <c r="A122" s="35">
        <v>326976</v>
      </c>
      <c r="B122" s="35">
        <v>3493315</v>
      </c>
      <c r="C122" s="36" t="s">
        <v>1291</v>
      </c>
      <c r="D122" s="37" t="s">
        <v>1269</v>
      </c>
      <c r="E122" s="37">
        <v>1</v>
      </c>
      <c r="F122" s="41"/>
      <c r="G122" s="41"/>
      <c r="H122" s="42">
        <v>2</v>
      </c>
      <c r="I122" t="str">
        <f>VLOOKUP(A122,Plan3!$A$2:$B$4859,2,FALSE)</f>
        <v>61 - EM FISCALIZACAO</v>
      </c>
    </row>
    <row r="123" hidden="1" spans="1:9">
      <c r="A123" s="35">
        <v>326978</v>
      </c>
      <c r="B123" s="35">
        <v>3420090</v>
      </c>
      <c r="C123" s="36" t="s">
        <v>1274</v>
      </c>
      <c r="D123" s="37" t="s">
        <v>1269</v>
      </c>
      <c r="E123" s="37">
        <v>1</v>
      </c>
      <c r="F123" s="41"/>
      <c r="G123" s="41"/>
      <c r="H123" s="42">
        <v>1</v>
      </c>
      <c r="I123" t="str">
        <f>VLOOKUP(A123,Plan3!$A$2:$B$4859,2,FALSE)</f>
        <v>61 - EM FISCALIZACAO</v>
      </c>
    </row>
    <row r="124" ht="16.5" hidden="1" spans="1:9">
      <c r="A124" s="35">
        <v>326978</v>
      </c>
      <c r="B124" s="35">
        <v>3486040</v>
      </c>
      <c r="C124" s="36" t="s">
        <v>1276</v>
      </c>
      <c r="D124" s="37" t="s">
        <v>1269</v>
      </c>
      <c r="E124" s="37">
        <v>3</v>
      </c>
      <c r="F124" s="41"/>
      <c r="G124" s="41"/>
      <c r="H124" s="42">
        <v>1</v>
      </c>
      <c r="I124" t="str">
        <f>VLOOKUP(A124,Plan3!$A$2:$B$4859,2,FALSE)</f>
        <v>61 - EM FISCALIZACAO</v>
      </c>
    </row>
    <row r="125" ht="16.5" spans="1:9">
      <c r="A125" s="43">
        <v>203258</v>
      </c>
      <c r="B125" s="44">
        <v>3423030</v>
      </c>
      <c r="C125" s="45" t="s">
        <v>1268</v>
      </c>
      <c r="D125" s="46" t="s">
        <v>1269</v>
      </c>
      <c r="E125" s="46">
        <v>1</v>
      </c>
      <c r="F125" s="53"/>
      <c r="G125" s="53"/>
      <c r="H125" s="54">
        <v>1</v>
      </c>
      <c r="I125" t="str">
        <f>VLOOKUP(A125,Plan3!$A$2:$B$4859,2,FALSE)</f>
        <v>64 - EM CONSTRUCAO</v>
      </c>
    </row>
    <row r="126" ht="16.5" spans="1:9">
      <c r="A126" s="47">
        <v>305360</v>
      </c>
      <c r="B126" s="48">
        <v>3480325</v>
      </c>
      <c r="C126" s="49" t="s">
        <v>1280</v>
      </c>
      <c r="D126" s="50" t="s">
        <v>1269</v>
      </c>
      <c r="E126" s="50">
        <v>2</v>
      </c>
      <c r="F126" s="53"/>
      <c r="G126" s="53"/>
      <c r="H126" s="54">
        <v>2</v>
      </c>
      <c r="I126" t="str">
        <f>VLOOKUP(A126,Plan3!$A$2:$B$4859,2,FALSE)</f>
        <v>64 - EM CONSTRUCAO</v>
      </c>
    </row>
    <row r="127" ht="16.5" spans="1:9">
      <c r="A127" s="47">
        <v>305360</v>
      </c>
      <c r="B127" s="48">
        <v>2412001</v>
      </c>
      <c r="C127" s="49" t="s">
        <v>1290</v>
      </c>
      <c r="D127" s="50" t="s">
        <v>1269</v>
      </c>
      <c r="E127" s="50">
        <v>6</v>
      </c>
      <c r="F127" s="53"/>
      <c r="G127" s="53"/>
      <c r="H127" s="54">
        <v>3</v>
      </c>
      <c r="I127" t="str">
        <f>VLOOKUP(A127,Plan3!$A$2:$B$4859,2,FALSE)</f>
        <v>64 - EM CONSTRUCAO</v>
      </c>
    </row>
    <row r="128" ht="16.5" spans="1:9">
      <c r="A128" s="47">
        <v>305360</v>
      </c>
      <c r="B128" s="48">
        <v>2401000</v>
      </c>
      <c r="C128" s="49" t="s">
        <v>1285</v>
      </c>
      <c r="D128" s="50" t="s">
        <v>1269</v>
      </c>
      <c r="E128" s="50">
        <v>11</v>
      </c>
      <c r="F128" s="53"/>
      <c r="G128" s="53"/>
      <c r="H128" s="54">
        <v>4</v>
      </c>
      <c r="I128" t="str">
        <f>VLOOKUP(A128,Plan3!$A$2:$B$4859,2,FALSE)</f>
        <v>64 - EM CONSTRUCAO</v>
      </c>
    </row>
    <row r="129" ht="16.5" spans="1:9">
      <c r="A129" s="47">
        <v>305360</v>
      </c>
      <c r="B129" s="48">
        <v>2414026</v>
      </c>
      <c r="C129" s="49" t="s">
        <v>1277</v>
      </c>
      <c r="D129" s="50" t="s">
        <v>1269</v>
      </c>
      <c r="E129" s="50">
        <v>2</v>
      </c>
      <c r="F129" s="53"/>
      <c r="G129" s="53"/>
      <c r="H129" s="54">
        <v>1</v>
      </c>
      <c r="I129" t="str">
        <f>VLOOKUP(A129,Plan3!$A$2:$B$4859,2,FALSE)</f>
        <v>64 - EM CONSTRUCAO</v>
      </c>
    </row>
    <row r="130" ht="16.5" spans="1:9">
      <c r="A130" s="47">
        <v>305360</v>
      </c>
      <c r="B130" s="48">
        <v>3480065</v>
      </c>
      <c r="C130" s="49" t="s">
        <v>1311</v>
      </c>
      <c r="D130" s="50" t="s">
        <v>1269</v>
      </c>
      <c r="E130" s="50">
        <v>2</v>
      </c>
      <c r="F130" s="53"/>
      <c r="G130" s="53"/>
      <c r="H130" s="54">
        <v>2</v>
      </c>
      <c r="I130" t="str">
        <f>VLOOKUP(A130,Plan3!$A$2:$B$4859,2,FALSE)</f>
        <v>64 - EM CONSTRUCAO</v>
      </c>
    </row>
    <row r="131" ht="16.5" spans="1:9">
      <c r="A131" s="47">
        <v>314571</v>
      </c>
      <c r="B131" s="48">
        <v>2412003</v>
      </c>
      <c r="C131" s="49" t="s">
        <v>1289</v>
      </c>
      <c r="D131" s="50" t="s">
        <v>1269</v>
      </c>
      <c r="E131" s="50">
        <v>1</v>
      </c>
      <c r="F131" s="53"/>
      <c r="G131" s="53"/>
      <c r="H131" s="54">
        <v>2</v>
      </c>
      <c r="I131" t="str">
        <f>VLOOKUP(A131,Plan3!$A$2:$B$4859,2,FALSE)</f>
        <v>64 - EM CONSTRUCAO</v>
      </c>
    </row>
    <row r="132" ht="16.5" spans="1:9">
      <c r="A132" s="47">
        <v>314571</v>
      </c>
      <c r="B132" s="48">
        <v>3493315</v>
      </c>
      <c r="C132" s="49" t="s">
        <v>1291</v>
      </c>
      <c r="D132" s="50" t="s">
        <v>1269</v>
      </c>
      <c r="E132" s="50">
        <v>5</v>
      </c>
      <c r="F132" s="53"/>
      <c r="G132" s="53"/>
      <c r="H132" s="54">
        <v>1</v>
      </c>
      <c r="I132" t="str">
        <f>VLOOKUP(A132,Plan3!$A$2:$B$4859,2,FALSE)</f>
        <v>64 - EM CONSTRUCAO</v>
      </c>
    </row>
    <row r="133" ht="16.5" spans="1:9">
      <c r="A133" s="47">
        <v>319453</v>
      </c>
      <c r="B133" s="48">
        <v>2412001</v>
      </c>
      <c r="C133" s="49" t="s">
        <v>1290</v>
      </c>
      <c r="D133" s="50" t="s">
        <v>1269</v>
      </c>
      <c r="E133" s="50">
        <v>2</v>
      </c>
      <c r="F133" s="53"/>
      <c r="G133" s="53"/>
      <c r="H133" s="54">
        <v>1</v>
      </c>
      <c r="I133" t="str">
        <f>VLOOKUP(A133,Plan3!$A$2:$B$4859,2,FALSE)</f>
        <v>64 - EM CONSTRUCAO</v>
      </c>
    </row>
    <row r="134" ht="16.5" spans="1:9">
      <c r="A134" s="47">
        <v>319453</v>
      </c>
      <c r="B134" s="48">
        <v>3493315</v>
      </c>
      <c r="C134" s="49" t="s">
        <v>1291</v>
      </c>
      <c r="D134" s="50" t="s">
        <v>1269</v>
      </c>
      <c r="E134" s="50">
        <v>3</v>
      </c>
      <c r="F134" s="53"/>
      <c r="G134" s="53"/>
      <c r="H134" s="54">
        <v>4</v>
      </c>
      <c r="I134" t="str">
        <f>VLOOKUP(A134,Plan3!$A$2:$B$4859,2,FALSE)</f>
        <v>64 - EM CONSTRUCAO</v>
      </c>
    </row>
    <row r="135" ht="16.5" spans="1:9">
      <c r="A135" s="47">
        <v>319453</v>
      </c>
      <c r="B135" s="48">
        <v>3480310</v>
      </c>
      <c r="C135" s="49" t="s">
        <v>1298</v>
      </c>
      <c r="D135" s="50" t="s">
        <v>1269</v>
      </c>
      <c r="E135" s="50">
        <v>2</v>
      </c>
      <c r="F135" s="53"/>
      <c r="G135" s="53"/>
      <c r="H135" s="54">
        <v>3</v>
      </c>
      <c r="I135" t="str">
        <f>VLOOKUP(A135,Plan3!$A$2:$B$4859,2,FALSE)</f>
        <v>64 - EM CONSTRUCAO</v>
      </c>
    </row>
    <row r="136" ht="16.5" spans="1:9">
      <c r="A136" s="47">
        <v>320080</v>
      </c>
      <c r="B136" s="48">
        <v>3412020</v>
      </c>
      <c r="C136" s="49" t="s">
        <v>1312</v>
      </c>
      <c r="D136" s="50" t="s">
        <v>1269</v>
      </c>
      <c r="E136" s="50">
        <v>19</v>
      </c>
      <c r="F136" s="53"/>
      <c r="G136" s="53"/>
      <c r="H136" s="54">
        <v>1</v>
      </c>
      <c r="I136" t="str">
        <f>VLOOKUP(A136,Plan3!$A$2:$B$4859,2,FALSE)</f>
        <v>64 - EM CONSTRUCAO</v>
      </c>
    </row>
    <row r="137" ht="16.5" spans="1:9">
      <c r="A137" s="47">
        <v>320080</v>
      </c>
      <c r="B137" s="48">
        <v>2221015</v>
      </c>
      <c r="C137" s="49" t="s">
        <v>1313</v>
      </c>
      <c r="D137" s="50" t="s">
        <v>1308</v>
      </c>
      <c r="E137" s="50">
        <v>4.5</v>
      </c>
      <c r="F137" s="53"/>
      <c r="G137" s="53"/>
      <c r="H137" s="54">
        <v>1.5</v>
      </c>
      <c r="I137" t="str">
        <f>VLOOKUP(A137,Plan3!$A$2:$B$4859,2,FALSE)</f>
        <v>64 - EM CONSTRUCAO</v>
      </c>
    </row>
    <row r="138" ht="16.5" spans="1:9">
      <c r="A138" s="47">
        <v>320888</v>
      </c>
      <c r="B138" s="48">
        <v>3412020</v>
      </c>
      <c r="C138" s="49" t="s">
        <v>1312</v>
      </c>
      <c r="D138" s="50" t="s">
        <v>1269</v>
      </c>
      <c r="E138" s="50">
        <v>14</v>
      </c>
      <c r="F138" s="53"/>
      <c r="G138" s="53"/>
      <c r="H138" s="54">
        <v>13</v>
      </c>
      <c r="I138" t="str">
        <f>VLOOKUP(A138,Plan3!$A$2:$B$4859,2,FALSE)</f>
        <v>64 - EM CONSTRUCAO</v>
      </c>
    </row>
    <row r="139" ht="16.5" spans="1:9">
      <c r="A139" s="47">
        <v>320888</v>
      </c>
      <c r="B139" s="48">
        <v>3470070</v>
      </c>
      <c r="C139" s="49" t="s">
        <v>1278</v>
      </c>
      <c r="D139" s="50" t="s">
        <v>1269</v>
      </c>
      <c r="E139" s="50">
        <v>19</v>
      </c>
      <c r="F139" s="53"/>
      <c r="G139" s="53"/>
      <c r="H139" s="54">
        <v>4</v>
      </c>
      <c r="I139" t="str">
        <f>VLOOKUP(A139,Plan3!$A$2:$B$4859,2,FALSE)</f>
        <v>64 - EM CONSTRUCAO</v>
      </c>
    </row>
    <row r="140" ht="16.5" spans="1:9">
      <c r="A140" s="47">
        <v>320888</v>
      </c>
      <c r="B140" s="48">
        <v>3480070</v>
      </c>
      <c r="C140" s="49" t="s">
        <v>1314</v>
      </c>
      <c r="D140" s="50" t="s">
        <v>1269</v>
      </c>
      <c r="E140" s="50">
        <v>58</v>
      </c>
      <c r="F140" s="53"/>
      <c r="G140" s="53"/>
      <c r="H140" s="54">
        <v>5</v>
      </c>
      <c r="I140" t="str">
        <f>VLOOKUP(A140,Plan3!$A$2:$B$4859,2,FALSE)</f>
        <v>64 - EM CONSTRUCAO</v>
      </c>
    </row>
    <row r="141" ht="16.5" spans="1:9">
      <c r="A141" s="47">
        <v>320888</v>
      </c>
      <c r="B141" s="48">
        <v>3480075</v>
      </c>
      <c r="C141" s="49" t="s">
        <v>1315</v>
      </c>
      <c r="D141" s="50" t="s">
        <v>1269</v>
      </c>
      <c r="E141" s="50">
        <v>34</v>
      </c>
      <c r="F141" s="53"/>
      <c r="G141" s="53"/>
      <c r="H141" s="54">
        <v>5</v>
      </c>
      <c r="I141" t="str">
        <f>VLOOKUP(A141,Plan3!$A$2:$B$4859,2,FALSE)</f>
        <v>64 - EM CONSTRUCAO</v>
      </c>
    </row>
    <row r="142" ht="16.5" spans="1:9">
      <c r="A142" s="47">
        <v>320888</v>
      </c>
      <c r="B142" s="48">
        <v>4401035</v>
      </c>
      <c r="C142" s="49" t="s">
        <v>1316</v>
      </c>
      <c r="D142" s="50" t="s">
        <v>1308</v>
      </c>
      <c r="E142" s="50">
        <v>1260</v>
      </c>
      <c r="F142" s="53"/>
      <c r="G142" s="53"/>
      <c r="H142" s="53" t="s">
        <v>1317</v>
      </c>
      <c r="I142" t="str">
        <f>VLOOKUP(A142,Plan3!$A$2:$B$4859,2,FALSE)</f>
        <v>64 - EM CONSTRUCAO</v>
      </c>
    </row>
    <row r="143" ht="16.5" spans="1:9">
      <c r="A143" s="47">
        <v>320888</v>
      </c>
      <c r="B143" s="48">
        <v>3480270</v>
      </c>
      <c r="C143" s="49" t="s">
        <v>1318</v>
      </c>
      <c r="D143" s="50" t="s">
        <v>1269</v>
      </c>
      <c r="E143" s="50">
        <v>122</v>
      </c>
      <c r="F143" s="53"/>
      <c r="G143" s="53"/>
      <c r="H143" s="54">
        <v>10</v>
      </c>
      <c r="I143" t="str">
        <f>VLOOKUP(A143,Plan3!$A$2:$B$4859,2,FALSE)</f>
        <v>64 - EM CONSTRUCAO</v>
      </c>
    </row>
    <row r="144" ht="16.5" spans="1:9">
      <c r="A144" s="47">
        <v>320888</v>
      </c>
      <c r="B144" s="48">
        <v>3480280</v>
      </c>
      <c r="C144" s="49" t="s">
        <v>1319</v>
      </c>
      <c r="D144" s="50" t="s">
        <v>1269</v>
      </c>
      <c r="E144" s="50">
        <v>16</v>
      </c>
      <c r="F144" s="53"/>
      <c r="G144" s="53"/>
      <c r="H144" s="54">
        <v>4</v>
      </c>
      <c r="I144" t="str">
        <f>VLOOKUP(A144,Plan3!$A$2:$B$4859,2,FALSE)</f>
        <v>64 - EM CONSTRUCAO</v>
      </c>
    </row>
    <row r="145" ht="16.5" spans="1:9">
      <c r="A145" s="47">
        <v>320888</v>
      </c>
      <c r="B145" s="48">
        <v>3410080</v>
      </c>
      <c r="C145" s="49" t="s">
        <v>1320</v>
      </c>
      <c r="D145" s="50" t="s">
        <v>1269</v>
      </c>
      <c r="E145" s="50">
        <v>12</v>
      </c>
      <c r="F145" s="53"/>
      <c r="G145" s="53"/>
      <c r="H145" s="54">
        <v>6</v>
      </c>
      <c r="I145" t="str">
        <f>VLOOKUP(A145,Plan3!$A$2:$B$4859,2,FALSE)</f>
        <v>64 - EM CONSTRUCAO</v>
      </c>
    </row>
    <row r="146" ht="16.5" spans="1:9">
      <c r="A146" s="47">
        <v>320888</v>
      </c>
      <c r="B146" s="48">
        <v>2412008</v>
      </c>
      <c r="C146" s="49" t="s">
        <v>1321</v>
      </c>
      <c r="D146" s="50" t="s">
        <v>1269</v>
      </c>
      <c r="E146" s="50">
        <v>2</v>
      </c>
      <c r="F146" s="53"/>
      <c r="G146" s="53"/>
      <c r="H146" s="54">
        <v>40</v>
      </c>
      <c r="I146" t="str">
        <f>VLOOKUP(A146,Plan3!$A$2:$B$4859,2,FALSE)</f>
        <v>64 - EM CONSTRUCAO</v>
      </c>
    </row>
    <row r="147" ht="16.5" spans="1:9">
      <c r="A147" s="47">
        <v>320888</v>
      </c>
      <c r="B147" s="48">
        <v>3486040</v>
      </c>
      <c r="C147" s="49" t="s">
        <v>1276</v>
      </c>
      <c r="D147" s="50" t="s">
        <v>1269</v>
      </c>
      <c r="E147" s="50">
        <v>132</v>
      </c>
      <c r="F147" s="53"/>
      <c r="G147" s="53"/>
      <c r="H147" s="54">
        <v>5</v>
      </c>
      <c r="I147" t="str">
        <f>VLOOKUP(A147,Plan3!$A$2:$B$4859,2,FALSE)</f>
        <v>64 - EM CONSTRUCAO</v>
      </c>
    </row>
    <row r="148" ht="16.5" spans="1:9">
      <c r="A148" s="47">
        <v>320888</v>
      </c>
      <c r="B148" s="48">
        <v>2212011</v>
      </c>
      <c r="C148" s="49" t="s">
        <v>1322</v>
      </c>
      <c r="D148" s="50" t="s">
        <v>1308</v>
      </c>
      <c r="E148" s="50">
        <v>3480</v>
      </c>
      <c r="F148" s="53"/>
      <c r="G148" s="53"/>
      <c r="H148" s="53" t="s">
        <v>1323</v>
      </c>
      <c r="I148" t="str">
        <f>VLOOKUP(A148,Plan3!$A$2:$B$4859,2,FALSE)</f>
        <v>64 - EM CONSTRUCAO</v>
      </c>
    </row>
    <row r="149" ht="16.5" spans="1:9">
      <c r="A149" s="47">
        <v>320888</v>
      </c>
      <c r="B149" s="48">
        <v>3431611</v>
      </c>
      <c r="C149" s="49" t="s">
        <v>1296</v>
      </c>
      <c r="D149" s="50" t="s">
        <v>1269</v>
      </c>
      <c r="E149" s="50">
        <v>4</v>
      </c>
      <c r="F149" s="53"/>
      <c r="G149" s="53"/>
      <c r="H149" s="54">
        <v>2</v>
      </c>
      <c r="I149" t="str">
        <f>VLOOKUP(A149,Plan3!$A$2:$B$4859,2,FALSE)</f>
        <v>64 - EM CONSTRUCAO</v>
      </c>
    </row>
    <row r="150" ht="16.5" spans="1:9">
      <c r="A150" s="47">
        <v>320888</v>
      </c>
      <c r="B150" s="48">
        <v>2414026</v>
      </c>
      <c r="C150" s="49" t="s">
        <v>1277</v>
      </c>
      <c r="D150" s="50" t="s">
        <v>1269</v>
      </c>
      <c r="E150" s="50">
        <v>19</v>
      </c>
      <c r="F150" s="53"/>
      <c r="G150" s="53"/>
      <c r="H150" s="54">
        <v>3</v>
      </c>
      <c r="I150" t="str">
        <f>VLOOKUP(A150,Plan3!$A$2:$B$4859,2,FALSE)</f>
        <v>64 - EM CONSTRUCAO</v>
      </c>
    </row>
    <row r="151" ht="16.5" hidden="1" spans="1:9">
      <c r="A151" s="47">
        <v>321197</v>
      </c>
      <c r="B151" s="48">
        <v>3431760</v>
      </c>
      <c r="C151" s="49" t="s">
        <v>1288</v>
      </c>
      <c r="D151" s="50" t="s">
        <v>1269</v>
      </c>
      <c r="E151" s="50">
        <v>13</v>
      </c>
      <c r="F151" s="53"/>
      <c r="G151" s="53"/>
      <c r="H151" s="54">
        <v>6</v>
      </c>
      <c r="I151" t="str">
        <f>VLOOKUP(A151,Plan3!$A$2:$B$4859,2,FALSE)</f>
        <v>61 - EM FISCALIZACAO</v>
      </c>
    </row>
    <row r="152" ht="16.5" hidden="1" spans="1:9">
      <c r="A152" s="47">
        <v>321197</v>
      </c>
      <c r="B152" s="48">
        <v>3486040</v>
      </c>
      <c r="C152" s="49" t="s">
        <v>1276</v>
      </c>
      <c r="D152" s="50" t="s">
        <v>1269</v>
      </c>
      <c r="E152" s="50">
        <v>44</v>
      </c>
      <c r="F152" s="53"/>
      <c r="G152" s="53"/>
      <c r="H152" s="54">
        <v>1</v>
      </c>
      <c r="I152" t="str">
        <f>VLOOKUP(A152,Plan3!$A$2:$B$4859,2,FALSE)</f>
        <v>61 - EM FISCALIZACAO</v>
      </c>
    </row>
    <row r="153" ht="16.5" hidden="1" spans="1:9">
      <c r="A153" s="47">
        <v>321197</v>
      </c>
      <c r="B153" s="48">
        <v>3430520</v>
      </c>
      <c r="C153" s="49" t="s">
        <v>1287</v>
      </c>
      <c r="D153" s="50" t="s">
        <v>1269</v>
      </c>
      <c r="E153" s="50">
        <v>32</v>
      </c>
      <c r="F153" s="53"/>
      <c r="G153" s="53"/>
      <c r="H153" s="54">
        <v>18</v>
      </c>
      <c r="I153" t="str">
        <f>VLOOKUP(A153,Plan3!$A$2:$B$4859,2,FALSE)</f>
        <v>61 - EM FISCALIZACAO</v>
      </c>
    </row>
    <row r="154" ht="16.5" spans="1:9">
      <c r="A154" s="47">
        <v>321198</v>
      </c>
      <c r="B154" s="48">
        <v>3493315</v>
      </c>
      <c r="C154" s="55" t="s">
        <v>1291</v>
      </c>
      <c r="D154" s="50" t="s">
        <v>1269</v>
      </c>
      <c r="E154" s="50">
        <v>85</v>
      </c>
      <c r="F154" s="53"/>
      <c r="G154" s="53"/>
      <c r="H154" s="54">
        <v>36</v>
      </c>
      <c r="I154" t="str">
        <f>VLOOKUP(A154,Plan3!$A$2:$B$4859,2,FALSE)</f>
        <v>64 - EM CONSTRUCAO</v>
      </c>
    </row>
    <row r="155" ht="16.5" spans="1:9">
      <c r="A155" s="47">
        <v>321198</v>
      </c>
      <c r="B155" s="48">
        <v>3430520</v>
      </c>
      <c r="C155" s="55" t="s">
        <v>1287</v>
      </c>
      <c r="D155" s="50" t="s">
        <v>1269</v>
      </c>
      <c r="E155" s="50">
        <v>31</v>
      </c>
      <c r="F155" s="53"/>
      <c r="G155" s="53"/>
      <c r="H155" s="54">
        <v>3</v>
      </c>
      <c r="I155" t="str">
        <f>VLOOKUP(A155,Plan3!$A$2:$B$4859,2,FALSE)</f>
        <v>64 - EM CONSTRUCAO</v>
      </c>
    </row>
    <row r="156" ht="16.5" spans="1:9">
      <c r="A156" s="47">
        <v>321198</v>
      </c>
      <c r="B156" s="48">
        <v>3420090</v>
      </c>
      <c r="C156" s="55" t="s">
        <v>1274</v>
      </c>
      <c r="D156" s="50" t="s">
        <v>1269</v>
      </c>
      <c r="E156" s="50">
        <v>33</v>
      </c>
      <c r="F156" s="53"/>
      <c r="G156" s="53"/>
      <c r="H156" s="54">
        <v>1</v>
      </c>
      <c r="I156" t="str">
        <f>VLOOKUP(A156,Plan3!$A$2:$B$4859,2,FALSE)</f>
        <v>64 - EM CONSTRUCAO</v>
      </c>
    </row>
    <row r="157" ht="16.5" spans="1:9">
      <c r="A157" s="47">
        <v>321198</v>
      </c>
      <c r="B157" s="48">
        <v>2412008</v>
      </c>
      <c r="C157" s="55" t="s">
        <v>1321</v>
      </c>
      <c r="D157" s="50" t="s">
        <v>1269</v>
      </c>
      <c r="E157" s="50">
        <v>22</v>
      </c>
      <c r="F157" s="53"/>
      <c r="G157" s="53"/>
      <c r="H157" s="54">
        <v>75</v>
      </c>
      <c r="I157" t="str">
        <f>VLOOKUP(A157,Plan3!$A$2:$B$4859,2,FALSE)</f>
        <v>64 - EM CONSTRUCAO</v>
      </c>
    </row>
    <row r="158" ht="16.5" spans="1:9">
      <c r="A158" s="47">
        <v>321198</v>
      </c>
      <c r="B158" s="48">
        <v>3417025</v>
      </c>
      <c r="C158" s="55" t="s">
        <v>1310</v>
      </c>
      <c r="D158" s="50" t="s">
        <v>1269</v>
      </c>
      <c r="E158" s="50">
        <v>85</v>
      </c>
      <c r="F158" s="53"/>
      <c r="G158" s="53"/>
      <c r="H158" s="54">
        <v>10</v>
      </c>
      <c r="I158" t="str">
        <f>VLOOKUP(A158,Plan3!$A$2:$B$4859,2,FALSE)</f>
        <v>64 - EM CONSTRUCAO</v>
      </c>
    </row>
    <row r="159" ht="16.5" spans="1:9">
      <c r="A159" s="47">
        <v>321649</v>
      </c>
      <c r="B159" s="48">
        <v>3486040</v>
      </c>
      <c r="C159" s="49" t="s">
        <v>1276</v>
      </c>
      <c r="D159" s="50" t="s">
        <v>1269</v>
      </c>
      <c r="E159" s="50">
        <v>63</v>
      </c>
      <c r="F159" s="53"/>
      <c r="G159" s="53"/>
      <c r="H159" s="54">
        <v>5</v>
      </c>
      <c r="I159" t="str">
        <f>VLOOKUP(A159,Plan3!$A$2:$B$4859,2,FALSE)</f>
        <v>64 - EM CONSTRUCAO</v>
      </c>
    </row>
    <row r="160" ht="16.5" spans="1:9">
      <c r="A160" s="47">
        <v>321649</v>
      </c>
      <c r="B160" s="48">
        <v>3412020</v>
      </c>
      <c r="C160" s="49" t="s">
        <v>1312</v>
      </c>
      <c r="D160" s="50" t="s">
        <v>1269</v>
      </c>
      <c r="E160" s="50">
        <v>7</v>
      </c>
      <c r="F160" s="53"/>
      <c r="G160" s="53"/>
      <c r="H160" s="54">
        <v>4</v>
      </c>
      <c r="I160" t="str">
        <f>VLOOKUP(A160,Plan3!$A$2:$B$4859,2,FALSE)</f>
        <v>64 - EM CONSTRUCAO</v>
      </c>
    </row>
    <row r="161" ht="16.5" spans="1:9">
      <c r="A161" s="47">
        <v>321649</v>
      </c>
      <c r="B161" s="48">
        <v>3412030</v>
      </c>
      <c r="C161" s="49" t="s">
        <v>1324</v>
      </c>
      <c r="D161" s="50" t="s">
        <v>1269</v>
      </c>
      <c r="E161" s="50">
        <v>5</v>
      </c>
      <c r="F161" s="53"/>
      <c r="G161" s="53"/>
      <c r="H161" s="54">
        <v>1</v>
      </c>
      <c r="I161" t="str">
        <f>VLOOKUP(A161,Plan3!$A$2:$B$4859,2,FALSE)</f>
        <v>64 - EM CONSTRUCAO</v>
      </c>
    </row>
    <row r="162" ht="16.5" spans="1:9">
      <c r="A162" s="47">
        <v>321649</v>
      </c>
      <c r="B162" s="48">
        <v>2461009</v>
      </c>
      <c r="C162" s="49" t="s">
        <v>1325</v>
      </c>
      <c r="D162" s="50" t="s">
        <v>1269</v>
      </c>
      <c r="E162" s="50">
        <v>3</v>
      </c>
      <c r="F162" s="53"/>
      <c r="G162" s="53"/>
      <c r="H162" s="54">
        <v>9</v>
      </c>
      <c r="I162" t="str">
        <f>VLOOKUP(A162,Plan3!$A$2:$B$4859,2,FALSE)</f>
        <v>64 - EM CONSTRUCAO</v>
      </c>
    </row>
    <row r="163" ht="16.5" spans="1:9">
      <c r="A163" s="47">
        <v>321649</v>
      </c>
      <c r="B163" s="48">
        <v>3480325</v>
      </c>
      <c r="C163" s="49" t="s">
        <v>1280</v>
      </c>
      <c r="D163" s="50" t="s">
        <v>1269</v>
      </c>
      <c r="E163" s="50">
        <v>20</v>
      </c>
      <c r="F163" s="53"/>
      <c r="G163" s="53"/>
      <c r="H163" s="54">
        <v>12</v>
      </c>
      <c r="I163" t="str">
        <f>VLOOKUP(A163,Plan3!$A$2:$B$4859,2,FALSE)</f>
        <v>64 - EM CONSTRUCAO</v>
      </c>
    </row>
    <row r="164" ht="16.5" spans="1:9">
      <c r="A164" s="47">
        <v>321649</v>
      </c>
      <c r="B164" s="48">
        <v>3416090</v>
      </c>
      <c r="C164" s="49" t="s">
        <v>1326</v>
      </c>
      <c r="D164" s="50" t="s">
        <v>1269</v>
      </c>
      <c r="E164" s="50">
        <v>3</v>
      </c>
      <c r="F164" s="53"/>
      <c r="G164" s="53"/>
      <c r="H164" s="54">
        <v>3</v>
      </c>
      <c r="I164" t="str">
        <f>VLOOKUP(A164,Plan3!$A$2:$B$4859,2,FALSE)</f>
        <v>64 - EM CONSTRUCAO</v>
      </c>
    </row>
    <row r="165" ht="16.5" spans="1:9">
      <c r="A165" s="47">
        <v>321649</v>
      </c>
      <c r="B165" s="48">
        <v>3480310</v>
      </c>
      <c r="C165" s="49" t="s">
        <v>1298</v>
      </c>
      <c r="D165" s="50" t="s">
        <v>1269</v>
      </c>
      <c r="E165" s="50">
        <v>22</v>
      </c>
      <c r="F165" s="53"/>
      <c r="G165" s="53"/>
      <c r="H165" s="54">
        <v>8</v>
      </c>
      <c r="I165" t="str">
        <f>VLOOKUP(A165,Plan3!$A$2:$B$4859,2,FALSE)</f>
        <v>64 - EM CONSTRUCAO</v>
      </c>
    </row>
    <row r="166" ht="16.5" spans="1:9">
      <c r="A166" s="47">
        <v>322552</v>
      </c>
      <c r="B166" s="48">
        <v>3431760</v>
      </c>
      <c r="C166" s="49" t="s">
        <v>1288</v>
      </c>
      <c r="D166" s="50" t="s">
        <v>1269</v>
      </c>
      <c r="E166" s="50">
        <v>2</v>
      </c>
      <c r="F166" s="53"/>
      <c r="G166" s="53"/>
      <c r="H166" s="54">
        <v>2</v>
      </c>
      <c r="I166" t="str">
        <f>VLOOKUP(A166,Plan3!$A$2:$B$4859,2,FALSE)</f>
        <v>64 - EM CONSTRUCAO</v>
      </c>
    </row>
    <row r="167" ht="16.5" hidden="1" spans="1:9">
      <c r="A167" s="47">
        <v>323562</v>
      </c>
      <c r="B167" s="48">
        <v>3493315</v>
      </c>
      <c r="C167" s="49" t="s">
        <v>1291</v>
      </c>
      <c r="D167" s="50" t="s">
        <v>1269</v>
      </c>
      <c r="E167" s="50">
        <v>2</v>
      </c>
      <c r="F167" s="53"/>
      <c r="G167" s="53"/>
      <c r="H167" s="54">
        <v>1</v>
      </c>
      <c r="I167" t="str">
        <f>VLOOKUP(A167,Plan3!$A$2:$B$4859,2,FALSE)</f>
        <v>61 - EM FISCALIZACAO</v>
      </c>
    </row>
    <row r="168" ht="16.5" spans="1:9">
      <c r="A168" s="47">
        <v>323750</v>
      </c>
      <c r="B168" s="48">
        <v>3420110</v>
      </c>
      <c r="C168" s="49" t="s">
        <v>1327</v>
      </c>
      <c r="D168" s="50" t="s">
        <v>1269</v>
      </c>
      <c r="E168" s="50">
        <v>9</v>
      </c>
      <c r="F168" s="53"/>
      <c r="G168" s="53"/>
      <c r="H168" s="54">
        <v>2</v>
      </c>
      <c r="I168" t="str">
        <f>VLOOKUP(A168,Plan3!$A$2:$B$4859,2,FALSE)</f>
        <v>64 - EM CONSTRUCAO</v>
      </c>
    </row>
    <row r="169" ht="16.5" spans="1:9">
      <c r="A169" s="47">
        <v>323750</v>
      </c>
      <c r="B169" s="48">
        <v>3480325</v>
      </c>
      <c r="C169" s="49" t="s">
        <v>1280</v>
      </c>
      <c r="D169" s="50" t="s">
        <v>1269</v>
      </c>
      <c r="E169" s="50">
        <v>1</v>
      </c>
      <c r="F169" s="53"/>
      <c r="G169" s="53"/>
      <c r="H169" s="54">
        <v>3</v>
      </c>
      <c r="I169" t="str">
        <f>VLOOKUP(A169,Plan3!$A$2:$B$4859,2,FALSE)</f>
        <v>64 - EM CONSTRUCAO</v>
      </c>
    </row>
    <row r="170" ht="16.5" spans="1:9">
      <c r="A170" s="47">
        <v>323750</v>
      </c>
      <c r="B170" s="48">
        <v>2312000</v>
      </c>
      <c r="C170" s="49" t="s">
        <v>1271</v>
      </c>
      <c r="D170" s="50" t="s">
        <v>1269</v>
      </c>
      <c r="E170" s="50">
        <v>26</v>
      </c>
      <c r="F170" s="53"/>
      <c r="G170" s="53"/>
      <c r="H170" s="54">
        <v>1</v>
      </c>
      <c r="I170" t="str">
        <f>VLOOKUP(A170,Plan3!$A$2:$B$4859,2,FALSE)</f>
        <v>64 - EM CONSTRUCAO</v>
      </c>
    </row>
    <row r="171" ht="16.5" spans="1:9">
      <c r="A171" s="47">
        <v>323750</v>
      </c>
      <c r="B171" s="48">
        <v>3310021</v>
      </c>
      <c r="C171" s="49" t="s">
        <v>1328</v>
      </c>
      <c r="D171" s="50" t="s">
        <v>1269</v>
      </c>
      <c r="E171" s="50">
        <v>3</v>
      </c>
      <c r="F171" s="53"/>
      <c r="G171" s="53"/>
      <c r="H171" s="54">
        <v>2</v>
      </c>
      <c r="I171" t="str">
        <f>VLOOKUP(A171,Plan3!$A$2:$B$4859,2,FALSE)</f>
        <v>64 - EM CONSTRUCAO</v>
      </c>
    </row>
    <row r="172" ht="16.5" spans="1:9">
      <c r="A172" s="47">
        <v>323750</v>
      </c>
      <c r="B172" s="48">
        <v>3480310</v>
      </c>
      <c r="C172" s="49" t="s">
        <v>1298</v>
      </c>
      <c r="D172" s="50" t="s">
        <v>1269</v>
      </c>
      <c r="E172" s="50">
        <v>34</v>
      </c>
      <c r="F172" s="53"/>
      <c r="G172" s="53"/>
      <c r="H172" s="54">
        <v>9</v>
      </c>
      <c r="I172" t="str">
        <f>VLOOKUP(A172,Plan3!$A$2:$B$4859,2,FALSE)</f>
        <v>64 - EM CONSTRUCAO</v>
      </c>
    </row>
    <row r="173" ht="16.5" spans="1:9">
      <c r="A173" s="47">
        <v>323750</v>
      </c>
      <c r="B173" s="48">
        <v>3412020</v>
      </c>
      <c r="C173" s="49" t="s">
        <v>1312</v>
      </c>
      <c r="D173" s="50" t="s">
        <v>1269</v>
      </c>
      <c r="E173" s="50">
        <v>16</v>
      </c>
      <c r="F173" s="53"/>
      <c r="G173" s="53"/>
      <c r="H173" s="54">
        <v>1</v>
      </c>
      <c r="I173" t="str">
        <f>VLOOKUP(A173,Plan3!$A$2:$B$4859,2,FALSE)</f>
        <v>64 - EM CONSTRUCAO</v>
      </c>
    </row>
    <row r="174" ht="16.5" hidden="1" spans="1:9">
      <c r="A174" s="47">
        <v>323970</v>
      </c>
      <c r="B174" s="48">
        <v>2414026</v>
      </c>
      <c r="C174" s="49" t="s">
        <v>1277</v>
      </c>
      <c r="D174" s="50" t="s">
        <v>1269</v>
      </c>
      <c r="E174" s="50">
        <v>3</v>
      </c>
      <c r="F174" s="53"/>
      <c r="G174" s="53"/>
      <c r="H174" s="54">
        <v>1</v>
      </c>
      <c r="I174" t="str">
        <f>VLOOKUP(A174,Plan3!$A$2:$B$4859,2,FALSE)</f>
        <v>FC - EM FECHAMENTO</v>
      </c>
    </row>
    <row r="175" ht="16.5" hidden="1" spans="1:9">
      <c r="A175" s="47">
        <v>323970</v>
      </c>
      <c r="B175" s="48">
        <v>3470070</v>
      </c>
      <c r="C175" s="49" t="s">
        <v>1278</v>
      </c>
      <c r="D175" s="50" t="s">
        <v>1269</v>
      </c>
      <c r="E175" s="50">
        <v>1</v>
      </c>
      <c r="F175" s="53"/>
      <c r="G175" s="53"/>
      <c r="H175" s="54">
        <v>3</v>
      </c>
      <c r="I175" t="str">
        <f>VLOOKUP(A175,Plan3!$A$2:$B$4859,2,FALSE)</f>
        <v>FC - EM FECHAMENTO</v>
      </c>
    </row>
    <row r="176" ht="16.5" hidden="1" spans="1:9">
      <c r="A176" s="47">
        <v>323970</v>
      </c>
      <c r="B176" s="48">
        <v>3419013</v>
      </c>
      <c r="C176" s="49" t="s">
        <v>1329</v>
      </c>
      <c r="D176" s="50" t="s">
        <v>1269</v>
      </c>
      <c r="E176" s="50">
        <v>1</v>
      </c>
      <c r="F176" s="53"/>
      <c r="G176" s="53"/>
      <c r="H176" s="54">
        <v>1</v>
      </c>
      <c r="I176" t="str">
        <f>VLOOKUP(A176,Plan3!$A$2:$B$4859,2,FALSE)</f>
        <v>FC - EM FECHAMENTO</v>
      </c>
    </row>
    <row r="177" ht="16.5" hidden="1" spans="1:9">
      <c r="A177" s="47">
        <v>323970</v>
      </c>
      <c r="B177" s="48">
        <v>3430120</v>
      </c>
      <c r="C177" s="49" t="s">
        <v>1270</v>
      </c>
      <c r="D177" s="50" t="s">
        <v>1269</v>
      </c>
      <c r="E177" s="50">
        <v>1</v>
      </c>
      <c r="F177" s="53"/>
      <c r="G177" s="53"/>
      <c r="H177" s="54">
        <v>7</v>
      </c>
      <c r="I177" t="str">
        <f>VLOOKUP(A177,Plan3!$A$2:$B$4859,2,FALSE)</f>
        <v>FC - EM FECHAMENTO</v>
      </c>
    </row>
    <row r="178" ht="16.5" hidden="1" spans="1:9">
      <c r="A178" s="47">
        <v>323970</v>
      </c>
      <c r="B178" s="48">
        <v>3423030</v>
      </c>
      <c r="C178" s="49" t="s">
        <v>1268</v>
      </c>
      <c r="D178" s="50" t="s">
        <v>1269</v>
      </c>
      <c r="E178" s="50">
        <v>5</v>
      </c>
      <c r="F178" s="53"/>
      <c r="G178" s="53"/>
      <c r="H178" s="54">
        <v>1</v>
      </c>
      <c r="I178" t="str">
        <f>VLOOKUP(A178,Plan3!$A$2:$B$4859,2,FALSE)</f>
        <v>FC - EM FECHAMENTO</v>
      </c>
    </row>
    <row r="179" ht="16.5" hidden="1" spans="1:9">
      <c r="A179" s="47">
        <v>323970</v>
      </c>
      <c r="B179" s="48">
        <v>3485166</v>
      </c>
      <c r="C179" s="49" t="s">
        <v>1304</v>
      </c>
      <c r="D179" s="50" t="s">
        <v>1269</v>
      </c>
      <c r="E179" s="50">
        <v>2</v>
      </c>
      <c r="F179" s="53"/>
      <c r="G179" s="53"/>
      <c r="H179" s="54">
        <v>1</v>
      </c>
      <c r="I179" t="str">
        <f>VLOOKUP(A179,Plan3!$A$2:$B$4859,2,FALSE)</f>
        <v>FC - EM FECHAMENTO</v>
      </c>
    </row>
    <row r="180" ht="16.5" hidden="1" spans="1:9">
      <c r="A180" s="47">
        <v>323970</v>
      </c>
      <c r="B180" s="48">
        <v>2314003</v>
      </c>
      <c r="C180" s="49" t="s">
        <v>1303</v>
      </c>
      <c r="D180" s="50" t="s">
        <v>1269</v>
      </c>
      <c r="E180" s="50">
        <v>1</v>
      </c>
      <c r="F180" s="53"/>
      <c r="G180" s="53"/>
      <c r="H180" s="54">
        <v>2</v>
      </c>
      <c r="I180" t="str">
        <f>VLOOKUP(A180,Plan3!$A$2:$B$4859,2,FALSE)</f>
        <v>FC - EM FECHAMENTO</v>
      </c>
    </row>
    <row r="181" ht="16.5" hidden="1" spans="1:9">
      <c r="A181" s="47">
        <v>323970</v>
      </c>
      <c r="B181" s="48">
        <v>3420090</v>
      </c>
      <c r="C181" s="49" t="s">
        <v>1274</v>
      </c>
      <c r="D181" s="50" t="s">
        <v>1269</v>
      </c>
      <c r="E181" s="50">
        <v>5</v>
      </c>
      <c r="F181" s="53"/>
      <c r="G181" s="53"/>
      <c r="H181" s="54">
        <v>1</v>
      </c>
      <c r="I181" t="str">
        <f>VLOOKUP(A181,Plan3!$A$2:$B$4859,2,FALSE)</f>
        <v>FC - EM FECHAMENTO</v>
      </c>
    </row>
    <row r="182" ht="16.5" hidden="1" spans="1:9">
      <c r="A182" s="47">
        <v>323970</v>
      </c>
      <c r="B182" s="48">
        <v>7511210</v>
      </c>
      <c r="C182" s="49" t="s">
        <v>1284</v>
      </c>
      <c r="D182" s="50" t="s">
        <v>1269</v>
      </c>
      <c r="E182" s="50">
        <v>1</v>
      </c>
      <c r="F182" s="53"/>
      <c r="G182" s="53"/>
      <c r="H182" s="54">
        <v>1</v>
      </c>
      <c r="I182" t="str">
        <f>VLOOKUP(A182,Plan3!$A$2:$B$4859,2,FALSE)</f>
        <v>FC - EM FECHAMENTO</v>
      </c>
    </row>
    <row r="183" ht="16.5" spans="1:9">
      <c r="A183" s="47">
        <v>324010</v>
      </c>
      <c r="B183" s="48">
        <v>3480325</v>
      </c>
      <c r="C183" s="49" t="s">
        <v>1280</v>
      </c>
      <c r="D183" s="50" t="s">
        <v>1269</v>
      </c>
      <c r="E183" s="50">
        <v>2</v>
      </c>
      <c r="F183" s="53"/>
      <c r="G183" s="53"/>
      <c r="H183" s="54">
        <v>2</v>
      </c>
      <c r="I183" t="str">
        <f>VLOOKUP(A183,Plan3!$A$2:$B$4859,2,FALSE)</f>
        <v>64 - EM CONSTRUCAO</v>
      </c>
    </row>
    <row r="184" ht="16.5" spans="1:9">
      <c r="A184" s="47">
        <v>324381</v>
      </c>
      <c r="B184" s="48">
        <v>3430520</v>
      </c>
      <c r="C184" s="49" t="s">
        <v>1287</v>
      </c>
      <c r="D184" s="50" t="s">
        <v>1269</v>
      </c>
      <c r="E184" s="50">
        <v>1</v>
      </c>
      <c r="F184" s="53"/>
      <c r="G184" s="53"/>
      <c r="H184" s="54">
        <v>1</v>
      </c>
      <c r="I184" t="s">
        <v>579</v>
      </c>
    </row>
    <row r="185" ht="16.5" hidden="1" spans="1:9">
      <c r="A185" s="47">
        <v>325395</v>
      </c>
      <c r="B185" s="48">
        <v>3480310</v>
      </c>
      <c r="C185" s="49" t="s">
        <v>1298</v>
      </c>
      <c r="D185" s="50" t="s">
        <v>1269</v>
      </c>
      <c r="E185" s="50">
        <v>4</v>
      </c>
      <c r="F185" s="53"/>
      <c r="G185" s="53"/>
      <c r="H185" s="54">
        <v>1</v>
      </c>
      <c r="I185" t="str">
        <f>VLOOKUP(A185,Plan3!$A$2:$B$4859,2,FALSE)</f>
        <v>FA - EM FATURAMENTO</v>
      </c>
    </row>
    <row r="186" ht="16.5" hidden="1" spans="1:9">
      <c r="A186" s="47">
        <v>325395</v>
      </c>
      <c r="B186" s="48">
        <v>3485166</v>
      </c>
      <c r="C186" s="49" t="s">
        <v>1304</v>
      </c>
      <c r="D186" s="50" t="s">
        <v>1269</v>
      </c>
      <c r="E186" s="50">
        <v>2</v>
      </c>
      <c r="F186" s="53"/>
      <c r="G186" s="53"/>
      <c r="H186" s="54">
        <v>1</v>
      </c>
      <c r="I186" t="str">
        <f>VLOOKUP(A186,Plan3!$A$2:$B$4859,2,FALSE)</f>
        <v>FA - EM FATURAMENTO</v>
      </c>
    </row>
    <row r="187" ht="16.5" spans="1:9">
      <c r="A187" s="47">
        <v>325572</v>
      </c>
      <c r="B187" s="48">
        <v>3493315</v>
      </c>
      <c r="C187" s="49" t="s">
        <v>1291</v>
      </c>
      <c r="D187" s="50" t="s">
        <v>1269</v>
      </c>
      <c r="E187" s="50">
        <v>20</v>
      </c>
      <c r="F187" s="53"/>
      <c r="G187" s="53"/>
      <c r="H187" s="54">
        <v>8</v>
      </c>
      <c r="I187" t="str">
        <f>VLOOKUP(A187,Plan3!$A$2:$B$4859,2,FALSE)</f>
        <v>64 - EM CONSTRUCAO</v>
      </c>
    </row>
    <row r="188" ht="16.5" spans="1:9">
      <c r="A188" s="47">
        <v>325572</v>
      </c>
      <c r="B188" s="48">
        <v>3480310</v>
      </c>
      <c r="C188" s="49" t="s">
        <v>1298</v>
      </c>
      <c r="D188" s="50" t="s">
        <v>1269</v>
      </c>
      <c r="E188" s="50">
        <v>26</v>
      </c>
      <c r="F188" s="53"/>
      <c r="G188" s="53"/>
      <c r="H188" s="54">
        <v>4</v>
      </c>
      <c r="I188" t="str">
        <f>VLOOKUP(A188,Plan3!$A$2:$B$4859,2,FALSE)</f>
        <v>64 - EM CONSTRUCAO</v>
      </c>
    </row>
    <row r="189" ht="16.5" spans="1:9">
      <c r="A189" s="47">
        <v>325614</v>
      </c>
      <c r="B189" s="48">
        <v>2412001</v>
      </c>
      <c r="C189" s="49" t="s">
        <v>1290</v>
      </c>
      <c r="D189" s="50" t="s">
        <v>1269</v>
      </c>
      <c r="E189" s="50">
        <v>68</v>
      </c>
      <c r="F189" s="53"/>
      <c r="G189" s="53"/>
      <c r="H189" s="54">
        <v>70</v>
      </c>
      <c r="I189" t="str">
        <f>VLOOKUP(A189,Plan3!$A$2:$B$4859,2,FALSE)</f>
        <v>64 - EM CONSTRUCAO</v>
      </c>
    </row>
    <row r="190" ht="16.5" spans="1:9">
      <c r="A190" s="47">
        <v>325614</v>
      </c>
      <c r="B190" s="48">
        <v>3486040</v>
      </c>
      <c r="C190" s="49" t="s">
        <v>1276</v>
      </c>
      <c r="D190" s="50" t="s">
        <v>1269</v>
      </c>
      <c r="E190" s="50">
        <v>74</v>
      </c>
      <c r="F190" s="53"/>
      <c r="G190" s="53"/>
      <c r="H190" s="54">
        <v>5</v>
      </c>
      <c r="I190" t="str">
        <f>VLOOKUP(A190,Plan3!$A$2:$B$4859,2,FALSE)</f>
        <v>64 - EM CONSTRUCAO</v>
      </c>
    </row>
    <row r="191" ht="16.5" hidden="1" spans="1:9">
      <c r="A191" s="47">
        <v>325789</v>
      </c>
      <c r="B191" s="48">
        <v>3480325</v>
      </c>
      <c r="C191" s="49" t="s">
        <v>1280</v>
      </c>
      <c r="D191" s="50" t="s">
        <v>1269</v>
      </c>
      <c r="E191" s="50">
        <v>1</v>
      </c>
      <c r="F191" s="53"/>
      <c r="G191" s="53"/>
      <c r="H191" s="54">
        <v>1</v>
      </c>
      <c r="I191" t="str">
        <f>VLOOKUP(A191,Plan3!$A$2:$B$4859,2,FALSE)</f>
        <v>FC - EM FECHAMENTO</v>
      </c>
    </row>
    <row r="192" ht="16.5" hidden="1" spans="1:9">
      <c r="A192" s="47">
        <v>325789</v>
      </c>
      <c r="B192" s="48">
        <v>3480310</v>
      </c>
      <c r="C192" s="49" t="s">
        <v>1298</v>
      </c>
      <c r="D192" s="50" t="s">
        <v>1269</v>
      </c>
      <c r="E192" s="50">
        <v>13</v>
      </c>
      <c r="F192" s="53"/>
      <c r="G192" s="53"/>
      <c r="H192" s="54">
        <v>3</v>
      </c>
      <c r="I192" t="str">
        <f>VLOOKUP(A192,Plan3!$A$2:$B$4859,2,FALSE)</f>
        <v>FC - EM FECHAMENTO</v>
      </c>
    </row>
    <row r="193" ht="16.5" spans="1:9">
      <c r="A193" s="47">
        <v>325885</v>
      </c>
      <c r="B193" s="48">
        <v>2206000</v>
      </c>
      <c r="C193" s="49" t="s">
        <v>1293</v>
      </c>
      <c r="D193" s="50" t="s">
        <v>1294</v>
      </c>
      <c r="E193" s="50">
        <v>8.25</v>
      </c>
      <c r="F193" s="53"/>
      <c r="G193" s="53"/>
      <c r="H193" s="53" t="s">
        <v>1330</v>
      </c>
      <c r="I193" t="str">
        <f>VLOOKUP(A193,Plan3!$A$2:$B$4859,2,FALSE)</f>
        <v>64 - EM CONSTRUCAO</v>
      </c>
    </row>
    <row r="194" ht="16.5" spans="1:9">
      <c r="A194" s="47">
        <v>325896</v>
      </c>
      <c r="B194" s="48">
        <v>3470070</v>
      </c>
      <c r="C194" s="49" t="s">
        <v>1278</v>
      </c>
      <c r="D194" s="50" t="s">
        <v>1269</v>
      </c>
      <c r="E194" s="50">
        <v>6</v>
      </c>
      <c r="F194" s="53"/>
      <c r="G194" s="53"/>
      <c r="H194" s="54">
        <v>1</v>
      </c>
      <c r="I194" t="str">
        <f>VLOOKUP(A194,Plan3!$A$2:$B$4859,2,FALSE)</f>
        <v>64 - EM CONSTRUCAO</v>
      </c>
    </row>
    <row r="195" ht="16.5" spans="1:9">
      <c r="A195" s="47">
        <v>325896</v>
      </c>
      <c r="B195" s="48">
        <v>2401000</v>
      </c>
      <c r="C195" s="49" t="s">
        <v>1285</v>
      </c>
      <c r="D195" s="50" t="s">
        <v>1269</v>
      </c>
      <c r="E195" s="50">
        <v>4</v>
      </c>
      <c r="F195" s="53"/>
      <c r="G195" s="53"/>
      <c r="H195" s="54">
        <v>3</v>
      </c>
      <c r="I195" t="str">
        <f>VLOOKUP(A195,Plan3!$A$2:$B$4859,2,FALSE)</f>
        <v>64 - EM CONSTRUCAO</v>
      </c>
    </row>
    <row r="196" ht="16.5" spans="1:9">
      <c r="A196" s="47">
        <v>325896</v>
      </c>
      <c r="B196" s="48">
        <v>2206000</v>
      </c>
      <c r="C196" s="49" t="s">
        <v>1293</v>
      </c>
      <c r="D196" s="50" t="s">
        <v>1294</v>
      </c>
      <c r="E196" s="50">
        <v>16.5</v>
      </c>
      <c r="F196" s="53"/>
      <c r="G196" s="53"/>
      <c r="H196" s="53" t="s">
        <v>1331</v>
      </c>
      <c r="I196" t="str">
        <f>VLOOKUP(A196,Plan3!$A$2:$B$4859,2,FALSE)</f>
        <v>64 - EM CONSTRUCAO</v>
      </c>
    </row>
    <row r="197" ht="16.5" spans="1:9">
      <c r="A197" s="47">
        <v>325896</v>
      </c>
      <c r="B197" s="48">
        <v>2414026</v>
      </c>
      <c r="C197" s="49" t="s">
        <v>1277</v>
      </c>
      <c r="D197" s="50" t="s">
        <v>1269</v>
      </c>
      <c r="E197" s="50">
        <v>6</v>
      </c>
      <c r="F197" s="53"/>
      <c r="G197" s="53"/>
      <c r="H197" s="54">
        <v>1</v>
      </c>
      <c r="I197" t="str">
        <f>VLOOKUP(A197,Plan3!$A$2:$B$4859,2,FALSE)</f>
        <v>64 - EM CONSTRUCAO</v>
      </c>
    </row>
    <row r="198" ht="16.5" spans="1:9">
      <c r="A198" s="47">
        <v>326031</v>
      </c>
      <c r="B198" s="48">
        <v>3493315</v>
      </c>
      <c r="C198" s="49" t="s">
        <v>1291</v>
      </c>
      <c r="D198" s="50" t="s">
        <v>1269</v>
      </c>
      <c r="E198" s="50">
        <v>18</v>
      </c>
      <c r="F198" s="53"/>
      <c r="G198" s="53"/>
      <c r="H198" s="54">
        <v>7</v>
      </c>
      <c r="I198" t="str">
        <f>VLOOKUP(A198,Plan3!$A$2:$B$4859,2,FALSE)</f>
        <v>64 - EM CONSTRUCAO</v>
      </c>
    </row>
    <row r="199" ht="16.5" spans="1:9">
      <c r="A199" s="47">
        <v>326031</v>
      </c>
      <c r="B199" s="48">
        <v>2412008</v>
      </c>
      <c r="C199" s="49" t="s">
        <v>1332</v>
      </c>
      <c r="D199" s="50" t="s">
        <v>1269</v>
      </c>
      <c r="E199" s="50">
        <v>6</v>
      </c>
      <c r="F199" s="53"/>
      <c r="G199" s="53"/>
      <c r="H199" s="54">
        <v>1</v>
      </c>
      <c r="I199" t="str">
        <f>VLOOKUP(A199,Plan3!$A$2:$B$4859,2,FALSE)</f>
        <v>64 - EM CONSTRUCAO</v>
      </c>
    </row>
    <row r="200" ht="16.5" spans="1:9">
      <c r="A200" s="47">
        <v>326401</v>
      </c>
      <c r="B200" s="48">
        <v>3470070</v>
      </c>
      <c r="C200" s="49" t="s">
        <v>1278</v>
      </c>
      <c r="D200" s="50" t="s">
        <v>1269</v>
      </c>
      <c r="E200" s="50">
        <v>1</v>
      </c>
      <c r="F200" s="53"/>
      <c r="G200" s="53"/>
      <c r="H200" s="54">
        <v>1</v>
      </c>
      <c r="I200" t="str">
        <f>VLOOKUP(A200,Plan3!$A$2:$B$4859,2,FALSE)</f>
        <v>64 - EM CONSTRUCAO</v>
      </c>
    </row>
    <row r="201" ht="16.5" spans="1:9">
      <c r="A201" s="47">
        <v>326401</v>
      </c>
      <c r="B201" s="48">
        <v>2414026</v>
      </c>
      <c r="C201" s="49" t="s">
        <v>1277</v>
      </c>
      <c r="D201" s="50" t="s">
        <v>1269</v>
      </c>
      <c r="E201" s="50">
        <v>1</v>
      </c>
      <c r="F201" s="53"/>
      <c r="G201" s="53"/>
      <c r="H201" s="54">
        <v>1</v>
      </c>
      <c r="I201" t="str">
        <f>VLOOKUP(A201,Plan3!$A$2:$B$4859,2,FALSE)</f>
        <v>64 - EM CONSTRUCAO</v>
      </c>
    </row>
    <row r="202" ht="16.5" spans="1:9">
      <c r="A202" s="47">
        <v>326401</v>
      </c>
      <c r="B202" s="48">
        <v>2206000</v>
      </c>
      <c r="C202" s="49" t="s">
        <v>1293</v>
      </c>
      <c r="D202" s="50" t="s">
        <v>1294</v>
      </c>
      <c r="E202" s="50">
        <v>2.75</v>
      </c>
      <c r="F202" s="53"/>
      <c r="G202" s="53"/>
      <c r="H202" s="54">
        <v>2.75</v>
      </c>
      <c r="I202" t="str">
        <f>VLOOKUP(A202,Plan3!$A$2:$B$4859,2,FALSE)</f>
        <v>64 - EM CONSTRUCAO</v>
      </c>
    </row>
    <row r="203" ht="16.5" spans="1:9">
      <c r="A203" s="47">
        <v>326401</v>
      </c>
      <c r="B203" s="48">
        <v>3493315</v>
      </c>
      <c r="C203" s="49" t="s">
        <v>1291</v>
      </c>
      <c r="D203" s="50" t="s">
        <v>1269</v>
      </c>
      <c r="E203" s="50">
        <v>5</v>
      </c>
      <c r="F203" s="53"/>
      <c r="G203" s="53"/>
      <c r="H203" s="54">
        <v>1</v>
      </c>
      <c r="I203" t="str">
        <f>VLOOKUP(A203,Plan3!$A$2:$B$4859,2,FALSE)</f>
        <v>64 - EM CONSTRUCAO</v>
      </c>
    </row>
    <row r="204" ht="16.5" spans="1:9">
      <c r="A204" s="47">
        <v>326439</v>
      </c>
      <c r="B204" s="48">
        <v>2401000</v>
      </c>
      <c r="C204" s="49" t="s">
        <v>1285</v>
      </c>
      <c r="D204" s="50" t="s">
        <v>1269</v>
      </c>
      <c r="E204" s="50">
        <v>3</v>
      </c>
      <c r="F204" s="53"/>
      <c r="G204" s="53"/>
      <c r="H204" s="54">
        <v>1</v>
      </c>
      <c r="I204" t="str">
        <f>VLOOKUP(A204,Plan3!$A$2:$B$4859,2,FALSE)</f>
        <v>64 - EM CONSTRUCAO</v>
      </c>
    </row>
    <row r="205" ht="16.5" spans="1:9">
      <c r="A205" s="47">
        <v>326444</v>
      </c>
      <c r="B205" s="48">
        <v>2206000</v>
      </c>
      <c r="C205" s="49" t="s">
        <v>1293</v>
      </c>
      <c r="D205" s="50" t="s">
        <v>1294</v>
      </c>
      <c r="E205" s="50">
        <v>11.35</v>
      </c>
      <c r="F205" s="53"/>
      <c r="G205" s="53"/>
      <c r="H205" s="54">
        <v>4</v>
      </c>
      <c r="I205" t="str">
        <f>VLOOKUP(A205,Plan3!$A$2:$B$4859,2,FALSE)</f>
        <v>64 - EM CONSTRUCAO</v>
      </c>
    </row>
    <row r="206" ht="16.5" spans="1:9">
      <c r="A206" s="47">
        <v>326451</v>
      </c>
      <c r="B206" s="48">
        <v>2412001</v>
      </c>
      <c r="C206" s="49" t="s">
        <v>1290</v>
      </c>
      <c r="D206" s="50" t="s">
        <v>1269</v>
      </c>
      <c r="E206" s="50">
        <v>2</v>
      </c>
      <c r="F206" s="53"/>
      <c r="G206" s="53"/>
      <c r="H206" s="54">
        <v>1</v>
      </c>
      <c r="I206" t="str">
        <f>VLOOKUP(A206,Plan3!$A$2:$B$4859,2,FALSE)</f>
        <v>64 - EM CONSTRUCAO</v>
      </c>
    </row>
    <row r="207" ht="16.5" spans="1:9">
      <c r="A207" s="47">
        <v>326481</v>
      </c>
      <c r="B207" s="48">
        <v>3490080</v>
      </c>
      <c r="C207" s="49" t="s">
        <v>1333</v>
      </c>
      <c r="D207" s="50" t="s">
        <v>1269</v>
      </c>
      <c r="E207" s="50">
        <v>16</v>
      </c>
      <c r="F207" s="53"/>
      <c r="G207" s="53"/>
      <c r="H207" s="54">
        <v>4</v>
      </c>
      <c r="I207" t="str">
        <f>VLOOKUP(A207,Plan3!$A$2:$B$4859,2,FALSE)</f>
        <v>64 - EM CONSTRUCAO</v>
      </c>
    </row>
    <row r="208" ht="16.5" spans="1:9">
      <c r="A208" s="47">
        <v>326481</v>
      </c>
      <c r="B208" s="48">
        <v>536780</v>
      </c>
      <c r="C208" s="49" t="s">
        <v>1334</v>
      </c>
      <c r="D208" s="50" t="s">
        <v>1269</v>
      </c>
      <c r="E208" s="50">
        <v>3</v>
      </c>
      <c r="F208" s="53"/>
      <c r="G208" s="53"/>
      <c r="H208" s="54">
        <v>3</v>
      </c>
      <c r="I208" t="str">
        <f>VLOOKUP(A208,Plan3!$A$2:$B$4859,2,FALSE)</f>
        <v>64 - EM CONSTRUCAO</v>
      </c>
    </row>
    <row r="209" ht="16.5" spans="1:9">
      <c r="A209" s="47">
        <v>326481</v>
      </c>
      <c r="B209" s="48">
        <v>3485167</v>
      </c>
      <c r="C209" s="49" t="s">
        <v>1279</v>
      </c>
      <c r="D209" s="50" t="s">
        <v>1269</v>
      </c>
      <c r="E209" s="50">
        <v>6</v>
      </c>
      <c r="F209" s="53"/>
      <c r="G209" s="53"/>
      <c r="H209" s="54">
        <v>3</v>
      </c>
      <c r="I209" t="str">
        <f>VLOOKUP(A209,Plan3!$A$2:$B$4859,2,FALSE)</f>
        <v>64 - EM CONSTRUCAO</v>
      </c>
    </row>
    <row r="210" ht="16.5" spans="1:9">
      <c r="A210" s="47">
        <v>326481</v>
      </c>
      <c r="B210" s="48">
        <v>2314003</v>
      </c>
      <c r="C210" s="49" t="s">
        <v>1303</v>
      </c>
      <c r="D210" s="50" t="s">
        <v>1269</v>
      </c>
      <c r="E210" s="50">
        <v>6</v>
      </c>
      <c r="F210" s="53"/>
      <c r="G210" s="53"/>
      <c r="H210" s="54">
        <v>3</v>
      </c>
      <c r="I210" t="str">
        <f>VLOOKUP(A210,Plan3!$A$2:$B$4859,2,FALSE)</f>
        <v>64 - EM CONSTRUCAO</v>
      </c>
    </row>
    <row r="211" ht="16.5" spans="1:9">
      <c r="A211" s="47">
        <v>326481</v>
      </c>
      <c r="B211" s="48">
        <v>2401000</v>
      </c>
      <c r="C211" s="49" t="s">
        <v>1285</v>
      </c>
      <c r="D211" s="50" t="s">
        <v>1269</v>
      </c>
      <c r="E211" s="50">
        <v>3</v>
      </c>
      <c r="F211" s="53"/>
      <c r="G211" s="53"/>
      <c r="H211" s="54">
        <v>4</v>
      </c>
      <c r="I211" t="str">
        <f>VLOOKUP(A211,Plan3!$A$2:$B$4859,2,FALSE)</f>
        <v>64 - EM CONSTRUCAO</v>
      </c>
    </row>
    <row r="212" ht="16.5" spans="1:9">
      <c r="A212" s="47">
        <v>326492</v>
      </c>
      <c r="B212" s="48">
        <v>3493315</v>
      </c>
      <c r="C212" s="49" t="s">
        <v>1291</v>
      </c>
      <c r="D212" s="50" t="s">
        <v>1269</v>
      </c>
      <c r="E212" s="50">
        <v>2</v>
      </c>
      <c r="F212" s="53"/>
      <c r="G212" s="53"/>
      <c r="H212" s="54">
        <v>1</v>
      </c>
      <c r="I212" t="str">
        <f>VLOOKUP(A212,Plan3!$A$2:$B$4859,2,FALSE)</f>
        <v>64 - EM CONSTRUCAO</v>
      </c>
    </row>
    <row r="213" ht="16.5" spans="1:9">
      <c r="A213" s="47">
        <v>326504</v>
      </c>
      <c r="B213" s="48">
        <v>3480310</v>
      </c>
      <c r="C213" s="49" t="s">
        <v>1298</v>
      </c>
      <c r="D213" s="50" t="s">
        <v>1269</v>
      </c>
      <c r="E213" s="50">
        <v>6</v>
      </c>
      <c r="F213" s="53"/>
      <c r="G213" s="53"/>
      <c r="H213" s="54">
        <v>1</v>
      </c>
      <c r="I213" t="str">
        <f>VLOOKUP(A213,Plan3!$A$2:$B$4859,2,FALSE)</f>
        <v>64 - EM CONSTRUCAO</v>
      </c>
    </row>
    <row r="214" ht="16.5" hidden="1" spans="1:9">
      <c r="A214" s="47">
        <v>326506</v>
      </c>
      <c r="B214" s="48">
        <v>3493315</v>
      </c>
      <c r="C214" s="49" t="s">
        <v>1291</v>
      </c>
      <c r="D214" s="50" t="s">
        <v>1269</v>
      </c>
      <c r="E214" s="50">
        <v>1</v>
      </c>
      <c r="F214" s="53"/>
      <c r="G214" s="53"/>
      <c r="H214" s="54">
        <v>2</v>
      </c>
      <c r="I214" t="str">
        <f>VLOOKUP(A214,Plan3!$A$2:$B$4859,2,FALSE)</f>
        <v>FC - EM FECHAMENTO</v>
      </c>
    </row>
    <row r="215" ht="16.5" hidden="1" spans="1:9">
      <c r="A215" s="47">
        <v>326512</v>
      </c>
      <c r="B215" s="48">
        <v>3493315</v>
      </c>
      <c r="C215" s="49" t="s">
        <v>1291</v>
      </c>
      <c r="D215" s="50" t="s">
        <v>1269</v>
      </c>
      <c r="E215" s="50">
        <v>1</v>
      </c>
      <c r="F215" s="53"/>
      <c r="G215" s="53"/>
      <c r="H215" s="54">
        <v>2</v>
      </c>
      <c r="I215" t="str">
        <f>VLOOKUP(A215,Plan3!$A$2:$B$4859,2,FALSE)</f>
        <v>FC - EM FECHAMENTO</v>
      </c>
    </row>
    <row r="216" ht="16.5" spans="1:9">
      <c r="A216" s="47">
        <v>326515</v>
      </c>
      <c r="B216" s="48">
        <v>3493315</v>
      </c>
      <c r="C216" s="49" t="s">
        <v>1291</v>
      </c>
      <c r="D216" s="50" t="s">
        <v>1269</v>
      </c>
      <c r="E216" s="50">
        <v>1</v>
      </c>
      <c r="F216" s="53"/>
      <c r="G216" s="53"/>
      <c r="H216" s="54">
        <v>2</v>
      </c>
      <c r="I216" t="str">
        <f>VLOOKUP(A216,Plan3!$A$2:$B$4859,2,FALSE)</f>
        <v>64 - EM CONSTRUCAO</v>
      </c>
    </row>
    <row r="217" ht="16.5" spans="1:9">
      <c r="A217" s="47">
        <v>326665</v>
      </c>
      <c r="B217" s="48">
        <v>3480310</v>
      </c>
      <c r="C217" s="49" t="s">
        <v>1298</v>
      </c>
      <c r="D217" s="50" t="s">
        <v>1269</v>
      </c>
      <c r="E217" s="50">
        <v>4</v>
      </c>
      <c r="F217" s="53"/>
      <c r="G217" s="53"/>
      <c r="H217" s="54">
        <v>1</v>
      </c>
      <c r="I217" t="str">
        <f>VLOOKUP(A217,Plan3!$A$2:$B$4859,2,FALSE)</f>
        <v>64 - EM CONSTRUCAO</v>
      </c>
    </row>
    <row r="218" ht="16.5" spans="1:9">
      <c r="A218" s="47">
        <v>326665</v>
      </c>
      <c r="B218" s="48">
        <v>3493315</v>
      </c>
      <c r="C218" s="49" t="s">
        <v>1291</v>
      </c>
      <c r="D218" s="50" t="s">
        <v>1269</v>
      </c>
      <c r="E218" s="50">
        <v>1</v>
      </c>
      <c r="F218" s="53"/>
      <c r="G218" s="53"/>
      <c r="H218" s="54">
        <v>1</v>
      </c>
      <c r="I218" t="str">
        <f>VLOOKUP(A218,Plan3!$A$2:$B$4859,2,FALSE)</f>
        <v>64 - EM CONSTRUCAO</v>
      </c>
    </row>
    <row r="219" ht="16.5" hidden="1" spans="1:9">
      <c r="A219" s="47">
        <v>326871</v>
      </c>
      <c r="B219" s="48">
        <v>2221015</v>
      </c>
      <c r="C219" s="49" t="s">
        <v>1313</v>
      </c>
      <c r="D219" s="50" t="s">
        <v>1308</v>
      </c>
      <c r="E219" s="50">
        <v>3.5</v>
      </c>
      <c r="F219" s="53"/>
      <c r="G219" s="53"/>
      <c r="H219" s="54">
        <v>1.5</v>
      </c>
      <c r="I219" t="str">
        <f>VLOOKUP(A219,Plan3!$A$2:$B$4859,2,FALSE)</f>
        <v>61 - EM FISCALIZACAO</v>
      </c>
    </row>
    <row r="220" ht="16.5" hidden="1" spans="1:9">
      <c r="A220" s="47">
        <v>326871</v>
      </c>
      <c r="B220" s="48">
        <v>3490080</v>
      </c>
      <c r="C220" s="49" t="s">
        <v>1333</v>
      </c>
      <c r="D220" s="50" t="s">
        <v>1269</v>
      </c>
      <c r="E220" s="50">
        <v>4</v>
      </c>
      <c r="F220" s="53"/>
      <c r="G220" s="53"/>
      <c r="H220" s="54">
        <v>12</v>
      </c>
      <c r="I220" t="str">
        <f>VLOOKUP(A220,Plan3!$A$2:$B$4859,2,FALSE)</f>
        <v>61 - EM FISCALIZACAO</v>
      </c>
    </row>
    <row r="221" ht="16.5" hidden="1" spans="1:9">
      <c r="A221" s="47">
        <v>326871</v>
      </c>
      <c r="B221" s="48">
        <v>3493315</v>
      </c>
      <c r="C221" s="49" t="s">
        <v>1291</v>
      </c>
      <c r="D221" s="50" t="s">
        <v>1269</v>
      </c>
      <c r="E221" s="50">
        <v>36</v>
      </c>
      <c r="F221" s="53"/>
      <c r="G221" s="53"/>
      <c r="H221" s="54">
        <v>8</v>
      </c>
      <c r="I221" t="str">
        <f>VLOOKUP(A221,Plan3!$A$2:$B$4859,2,FALSE)</f>
        <v>61 - EM FISCALIZACAO</v>
      </c>
    </row>
    <row r="222" ht="16.5" spans="1:9">
      <c r="A222" s="47">
        <v>326877</v>
      </c>
      <c r="B222" s="48">
        <v>3421010</v>
      </c>
      <c r="C222" s="49" t="s">
        <v>1273</v>
      </c>
      <c r="D222" s="50" t="s">
        <v>1269</v>
      </c>
      <c r="E222" s="50">
        <v>18</v>
      </c>
      <c r="F222" s="53"/>
      <c r="G222" s="53"/>
      <c r="H222" s="54">
        <v>4</v>
      </c>
      <c r="I222" t="str">
        <f>VLOOKUP(A222,Plan3!$A$2:$B$4859,2,FALSE)</f>
        <v>64 - EM CONSTRUCAO</v>
      </c>
    </row>
    <row r="223" ht="16.5" spans="1:9">
      <c r="A223" s="47">
        <v>326877</v>
      </c>
      <c r="B223" s="48">
        <v>3480305</v>
      </c>
      <c r="C223" s="49" t="s">
        <v>1275</v>
      </c>
      <c r="D223" s="50" t="s">
        <v>1269</v>
      </c>
      <c r="E223" s="50">
        <v>10</v>
      </c>
      <c r="F223" s="53"/>
      <c r="G223" s="53"/>
      <c r="H223" s="54">
        <v>2</v>
      </c>
      <c r="I223" t="str">
        <f>VLOOKUP(A223,Plan3!$A$2:$B$4859,2,FALSE)</f>
        <v>64 - EM CONSTRUCAO</v>
      </c>
    </row>
    <row r="224" ht="16.5" spans="1:9">
      <c r="A224" s="47">
        <v>326877</v>
      </c>
      <c r="B224" s="48">
        <v>3430120</v>
      </c>
      <c r="C224" s="49" t="s">
        <v>1270</v>
      </c>
      <c r="D224" s="50" t="s">
        <v>1269</v>
      </c>
      <c r="E224" s="50">
        <v>6</v>
      </c>
      <c r="F224" s="53"/>
      <c r="G224" s="53"/>
      <c r="H224" s="54">
        <v>4</v>
      </c>
      <c r="I224" t="str">
        <f>VLOOKUP(A224,Plan3!$A$2:$B$4859,2,FALSE)</f>
        <v>64 - EM CONSTRUCAO</v>
      </c>
    </row>
    <row r="225" ht="16.5" spans="1:9">
      <c r="A225" s="47">
        <v>326877</v>
      </c>
      <c r="B225" s="48">
        <v>536779</v>
      </c>
      <c r="C225" s="49" t="s">
        <v>1281</v>
      </c>
      <c r="D225" s="50" t="s">
        <v>1269</v>
      </c>
      <c r="E225" s="50">
        <v>1</v>
      </c>
      <c r="F225" s="53"/>
      <c r="G225" s="53"/>
      <c r="H225" s="54">
        <v>1</v>
      </c>
      <c r="I225" t="str">
        <f>VLOOKUP(A225,Plan3!$A$2:$B$4859,2,FALSE)</f>
        <v>64 - EM CONSTRUCAO</v>
      </c>
    </row>
    <row r="226" ht="16.5" spans="1:9">
      <c r="A226" s="47">
        <v>326877</v>
      </c>
      <c r="B226" s="48">
        <v>3419013</v>
      </c>
      <c r="C226" s="49" t="s">
        <v>1329</v>
      </c>
      <c r="D226" s="50" t="s">
        <v>1269</v>
      </c>
      <c r="E226" s="50">
        <v>1</v>
      </c>
      <c r="F226" s="53"/>
      <c r="G226" s="53"/>
      <c r="H226" s="54">
        <v>1</v>
      </c>
      <c r="I226" t="str">
        <f>VLOOKUP(A226,Plan3!$A$2:$B$4859,2,FALSE)</f>
        <v>64 - EM CONSTRUCAO</v>
      </c>
    </row>
    <row r="227" ht="16.5" spans="1:9">
      <c r="A227" s="47">
        <v>326879</v>
      </c>
      <c r="B227" s="48">
        <v>2401000</v>
      </c>
      <c r="C227" s="49" t="s">
        <v>1285</v>
      </c>
      <c r="D227" s="50" t="s">
        <v>1269</v>
      </c>
      <c r="E227" s="50">
        <v>3</v>
      </c>
      <c r="F227" s="53"/>
      <c r="G227" s="53"/>
      <c r="H227" s="54">
        <v>9</v>
      </c>
      <c r="I227" t="str">
        <f>VLOOKUP(A227,Plan3!$A$2:$B$4859,2,FALSE)</f>
        <v>64 - EM CONSTRUCAO</v>
      </c>
    </row>
    <row r="228" ht="16.5" spans="1:9">
      <c r="A228" s="47">
        <v>326879</v>
      </c>
      <c r="B228" s="48">
        <v>3310021</v>
      </c>
      <c r="C228" s="49" t="s">
        <v>1328</v>
      </c>
      <c r="D228" s="50" t="s">
        <v>1269</v>
      </c>
      <c r="E228" s="50">
        <v>11</v>
      </c>
      <c r="F228" s="53"/>
      <c r="G228" s="53"/>
      <c r="H228" s="54">
        <v>1</v>
      </c>
      <c r="I228" t="str">
        <f>VLOOKUP(A228,Plan3!$A$2:$B$4859,2,FALSE)</f>
        <v>64 - EM CONSTRUCAO</v>
      </c>
    </row>
    <row r="229" ht="16.5" spans="1:9">
      <c r="A229" s="47">
        <v>326879</v>
      </c>
      <c r="B229" s="48">
        <v>536779</v>
      </c>
      <c r="C229" s="49" t="s">
        <v>1281</v>
      </c>
      <c r="D229" s="50" t="s">
        <v>1269</v>
      </c>
      <c r="E229" s="50">
        <v>3</v>
      </c>
      <c r="F229" s="53"/>
      <c r="G229" s="53"/>
      <c r="H229" s="54">
        <v>3</v>
      </c>
      <c r="I229" t="str">
        <f>VLOOKUP(A229,Plan3!$A$2:$B$4859,2,FALSE)</f>
        <v>64 - EM CONSTRUCAO</v>
      </c>
    </row>
    <row r="230" ht="16.5" spans="1:9">
      <c r="A230" s="47">
        <v>326879</v>
      </c>
      <c r="B230" s="48">
        <v>3485167</v>
      </c>
      <c r="C230" s="49" t="s">
        <v>1279</v>
      </c>
      <c r="D230" s="50" t="s">
        <v>1269</v>
      </c>
      <c r="E230" s="50">
        <v>9</v>
      </c>
      <c r="F230" s="53"/>
      <c r="G230" s="53"/>
      <c r="H230" s="54">
        <v>1</v>
      </c>
      <c r="I230" t="str">
        <f>VLOOKUP(A230,Plan3!$A$2:$B$4859,2,FALSE)</f>
        <v>64 - EM CONSTRUCAO</v>
      </c>
    </row>
    <row r="231" ht="16.5" spans="1:9">
      <c r="A231" s="47">
        <v>326882</v>
      </c>
      <c r="B231" s="48">
        <v>2401000</v>
      </c>
      <c r="C231" s="49" t="s">
        <v>1285</v>
      </c>
      <c r="D231" s="50" t="s">
        <v>1269</v>
      </c>
      <c r="E231" s="50">
        <v>2</v>
      </c>
      <c r="F231" s="53"/>
      <c r="G231" s="53"/>
      <c r="H231" s="54">
        <v>1</v>
      </c>
      <c r="I231" t="str">
        <f>VLOOKUP(A231,Plan3!$A$2:$B$4859,2,FALSE)</f>
        <v>64 - EM CONSTRUCAO</v>
      </c>
    </row>
    <row r="232" ht="16.5" spans="1:9">
      <c r="A232" s="47">
        <v>326882</v>
      </c>
      <c r="B232" s="48">
        <v>3493315</v>
      </c>
      <c r="C232" s="49" t="s">
        <v>1291</v>
      </c>
      <c r="D232" s="50" t="s">
        <v>1269</v>
      </c>
      <c r="E232" s="50">
        <v>1</v>
      </c>
      <c r="F232" s="53"/>
      <c r="G232" s="53"/>
      <c r="H232" s="54">
        <v>1</v>
      </c>
      <c r="I232" t="str">
        <f>VLOOKUP(A232,Plan3!$A$2:$B$4859,2,FALSE)</f>
        <v>64 - EM CONSTRUCAO</v>
      </c>
    </row>
    <row r="233" ht="16.5" spans="1:9">
      <c r="A233" s="47">
        <v>326916</v>
      </c>
      <c r="B233" s="48">
        <v>3493315</v>
      </c>
      <c r="C233" s="49" t="s">
        <v>1291</v>
      </c>
      <c r="D233" s="50" t="s">
        <v>1269</v>
      </c>
      <c r="E233" s="50">
        <v>1</v>
      </c>
      <c r="F233" s="53"/>
      <c r="G233" s="53"/>
      <c r="H233" s="54">
        <v>1</v>
      </c>
      <c r="I233" t="str">
        <f>VLOOKUP(A233,Plan3!$A$2:$B$4859,2,FALSE)</f>
        <v>64 - EM CONSTRUCAO</v>
      </c>
    </row>
    <row r="234" ht="16.5" spans="1:9">
      <c r="A234" s="47">
        <v>326916</v>
      </c>
      <c r="B234" s="48">
        <v>3480310</v>
      </c>
      <c r="C234" s="49" t="s">
        <v>1298</v>
      </c>
      <c r="D234" s="50" t="s">
        <v>1269</v>
      </c>
      <c r="E234" s="50">
        <v>3</v>
      </c>
      <c r="F234" s="53"/>
      <c r="G234" s="53"/>
      <c r="H234" s="54">
        <v>1</v>
      </c>
      <c r="I234" t="str">
        <f>VLOOKUP(A234,Plan3!$A$2:$B$4859,2,FALSE)</f>
        <v>64 - EM CONSTRUCAO</v>
      </c>
    </row>
    <row r="235" ht="16.5" spans="1:9">
      <c r="A235" s="47">
        <v>326963</v>
      </c>
      <c r="B235" s="48">
        <v>3480310</v>
      </c>
      <c r="C235" s="49" t="s">
        <v>1298</v>
      </c>
      <c r="D235" s="50" t="s">
        <v>1269</v>
      </c>
      <c r="E235" s="50">
        <v>1</v>
      </c>
      <c r="F235" s="53"/>
      <c r="G235" s="53"/>
      <c r="H235" s="54">
        <v>1</v>
      </c>
      <c r="I235" t="str">
        <f>VLOOKUP(A235,Plan3!$A$2:$B$4859,2,FALSE)</f>
        <v>64 - EM CONSTRUCAO</v>
      </c>
    </row>
    <row r="236" ht="16.5" spans="1:9">
      <c r="A236" s="47">
        <v>326963</v>
      </c>
      <c r="B236" s="48">
        <v>3421010</v>
      </c>
      <c r="C236" s="49" t="s">
        <v>1273</v>
      </c>
      <c r="D236" s="50" t="s">
        <v>1269</v>
      </c>
      <c r="E236" s="50">
        <v>1</v>
      </c>
      <c r="F236" s="53"/>
      <c r="G236" s="53"/>
      <c r="H236" s="54">
        <v>3</v>
      </c>
      <c r="I236" t="str">
        <f>VLOOKUP(A236,Plan3!$A$2:$B$4859,2,FALSE)</f>
        <v>64 - EM CONSTRUCAO</v>
      </c>
    </row>
    <row r="237" ht="16.5" spans="1:9">
      <c r="A237" s="47">
        <v>326963</v>
      </c>
      <c r="B237" s="48">
        <v>2412001</v>
      </c>
      <c r="C237" s="49" t="s">
        <v>1290</v>
      </c>
      <c r="D237" s="50" t="s">
        <v>1269</v>
      </c>
      <c r="E237" s="50">
        <v>2</v>
      </c>
      <c r="F237" s="53"/>
      <c r="G237" s="53"/>
      <c r="H237" s="54">
        <v>1</v>
      </c>
      <c r="I237" t="str">
        <f>VLOOKUP(A237,Plan3!$A$2:$B$4859,2,FALSE)</f>
        <v>64 - EM CONSTRUCAO</v>
      </c>
    </row>
    <row r="238" ht="16.5" spans="1:9">
      <c r="A238" s="47">
        <v>326963</v>
      </c>
      <c r="B238" s="48">
        <v>3430470</v>
      </c>
      <c r="C238" s="49" t="s">
        <v>1295</v>
      </c>
      <c r="D238" s="50" t="s">
        <v>1269</v>
      </c>
      <c r="E238" s="50">
        <v>1</v>
      </c>
      <c r="F238" s="53"/>
      <c r="G238" s="53"/>
      <c r="H238" s="54">
        <v>3</v>
      </c>
      <c r="I238" t="str">
        <f>VLOOKUP(A238,Plan3!$A$2:$B$4859,2,FALSE)</f>
        <v>64 - EM CONSTRUCAO</v>
      </c>
    </row>
    <row r="239" ht="16.5" spans="1:9">
      <c r="A239" s="47">
        <v>326963</v>
      </c>
      <c r="B239" s="48">
        <v>3486040</v>
      </c>
      <c r="C239" s="49" t="s">
        <v>1276</v>
      </c>
      <c r="D239" s="50" t="s">
        <v>1269</v>
      </c>
      <c r="E239" s="50">
        <v>3</v>
      </c>
      <c r="F239" s="53"/>
      <c r="G239" s="53"/>
      <c r="H239" s="54">
        <v>3</v>
      </c>
      <c r="I239" t="str">
        <f>VLOOKUP(A239,Plan3!$A$2:$B$4859,2,FALSE)</f>
        <v>64 - EM CONSTRUCAO</v>
      </c>
    </row>
    <row r="240" ht="16.5" hidden="1" spans="1:9">
      <c r="A240" s="47">
        <v>324250</v>
      </c>
      <c r="B240" s="48">
        <v>3430520</v>
      </c>
      <c r="C240" s="49" t="s">
        <v>1287</v>
      </c>
      <c r="D240" s="50" t="s">
        <v>1269</v>
      </c>
      <c r="E240" s="50">
        <v>1</v>
      </c>
      <c r="F240" s="53"/>
      <c r="G240" s="53"/>
      <c r="H240" s="54">
        <v>1</v>
      </c>
      <c r="I240" t="str">
        <f>VLOOKUP(A240,Plan3!$A$2:$B$4859,2,FALSE)</f>
        <v>FA - EM FATURAMENTO</v>
      </c>
    </row>
  </sheetData>
  <autoFilter ref="A1:I240">
    <filterColumn colId="8">
      <customFilters>
        <customFilter operator="equal" val="64 - EM CONSTRUCAO"/>
      </customFilters>
    </filterColumn>
    <extLst/>
  </autoFilter>
  <pageMargins left="0.511811024" right="0.511811024" top="0.787401575" bottom="0.787401575" header="0.31496062" footer="0.31496062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2" sqref="B2:B17"/>
    </sheetView>
  </sheetViews>
  <sheetFormatPr defaultColWidth="9" defaultRowHeight="15.75" outlineLevelCol="1"/>
  <sheetData>
    <row r="1" spans="1:1">
      <c r="A1" s="32" t="s">
        <v>0</v>
      </c>
    </row>
    <row r="2" spans="1:2">
      <c r="A2" s="33">
        <v>238646</v>
      </c>
      <c r="B2">
        <f>VLOOKUP(A2,'Carteira de Novembro'!$A$2:$A$203,1,FALSE)</f>
        <v>238646</v>
      </c>
    </row>
    <row r="3" spans="1:2">
      <c r="A3" s="33">
        <v>308249</v>
      </c>
      <c r="B3" t="e">
        <f>VLOOKUP(A3,'Carteira de Novembro'!$A$2:$A$203,1,FALSE)</f>
        <v>#N/A</v>
      </c>
    </row>
    <row r="4" spans="1:2">
      <c r="A4" s="33">
        <v>314565</v>
      </c>
      <c r="B4" t="e">
        <f>VLOOKUP(A4,'Carteira de Novembro'!$A$2:$A$203,1,FALSE)</f>
        <v>#N/A</v>
      </c>
    </row>
    <row r="5" spans="1:2">
      <c r="A5" s="33">
        <v>327889</v>
      </c>
      <c r="B5" t="e">
        <f>VLOOKUP(A5,'Carteira de Novembro'!$A$2:$A$203,1,FALSE)</f>
        <v>#N/A</v>
      </c>
    </row>
    <row r="6" spans="1:2">
      <c r="A6" s="33">
        <v>329100</v>
      </c>
      <c r="B6" t="e">
        <f>VLOOKUP(A6,'Carteira de Novembro'!$A$2:$A$203,1,FALSE)</f>
        <v>#N/A</v>
      </c>
    </row>
    <row r="7" spans="1:2">
      <c r="A7" s="33">
        <v>329155</v>
      </c>
      <c r="B7" t="e">
        <f>VLOOKUP(A7,'Carteira de Novembro'!$A$2:$A$203,1,FALSE)</f>
        <v>#N/A</v>
      </c>
    </row>
    <row r="8" spans="1:2">
      <c r="A8" s="33">
        <v>329159</v>
      </c>
      <c r="B8" t="e">
        <f>VLOOKUP(A8,'Carteira de Novembro'!$A$2:$A$203,1,FALSE)</f>
        <v>#N/A</v>
      </c>
    </row>
    <row r="9" spans="1:2">
      <c r="A9" s="33">
        <v>329161</v>
      </c>
      <c r="B9" t="e">
        <f>VLOOKUP(A9,'Carteira de Novembro'!$A$2:$A$203,1,FALSE)</f>
        <v>#N/A</v>
      </c>
    </row>
    <row r="10" spans="1:2">
      <c r="A10" s="33">
        <v>329162</v>
      </c>
      <c r="B10" t="e">
        <f>VLOOKUP(A10,'Carteira de Novembro'!$A$2:$A$203,1,FALSE)</f>
        <v>#N/A</v>
      </c>
    </row>
    <row r="11" spans="1:2">
      <c r="A11" s="33">
        <v>329169</v>
      </c>
      <c r="B11" t="e">
        <f>VLOOKUP(A11,'Carteira de Novembro'!$A$2:$A$203,1,FALSE)</f>
        <v>#N/A</v>
      </c>
    </row>
    <row r="12" spans="1:2">
      <c r="A12" s="33">
        <v>329175</v>
      </c>
      <c r="B12" t="e">
        <f>VLOOKUP(A12,'Carteira de Novembro'!$A$2:$A$203,1,FALSE)</f>
        <v>#N/A</v>
      </c>
    </row>
    <row r="13" spans="1:2">
      <c r="A13" s="33">
        <v>329180</v>
      </c>
      <c r="B13" t="e">
        <f>VLOOKUP(A13,'Carteira de Novembro'!$A$2:$A$203,1,FALSE)</f>
        <v>#N/A</v>
      </c>
    </row>
    <row r="14" spans="1:2">
      <c r="A14" s="33">
        <v>329184</v>
      </c>
      <c r="B14" t="e">
        <f>VLOOKUP(A14,'Carteira de Novembro'!$A$2:$A$203,1,FALSE)</f>
        <v>#N/A</v>
      </c>
    </row>
    <row r="15" spans="1:2">
      <c r="A15" s="33">
        <v>329186</v>
      </c>
      <c r="B15" t="e">
        <f>VLOOKUP(A15,'Carteira de Novembro'!$A$2:$A$203,1,FALSE)</f>
        <v>#N/A</v>
      </c>
    </row>
    <row r="16" spans="1:2">
      <c r="A16" s="33">
        <v>329435</v>
      </c>
      <c r="B16" t="e">
        <f>VLOOKUP(A16,'Carteira de Novembro'!$A$2:$A$203,1,FALSE)</f>
        <v>#N/A</v>
      </c>
    </row>
    <row r="17" spans="1:2">
      <c r="A17" s="33">
        <v>282641</v>
      </c>
      <c r="B17">
        <f>VLOOKUP(A17,'Carteira de Novembro'!$A$2:$A$203,1,FALSE)</f>
        <v>282641</v>
      </c>
    </row>
  </sheetData>
  <conditionalFormatting sqref="A1:A17">
    <cfRule type="duplicateValues" dxfId="14" priority="1"/>
    <cfRule type="duplicateValues" dxfId="14" priority="2"/>
  </conditionalFormatting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Carteira de Novembro</vt:lpstr>
      <vt:lpstr>Base</vt:lpstr>
      <vt:lpstr>Gráficos</vt:lpstr>
      <vt:lpstr>Parâmetros</vt:lpstr>
      <vt:lpstr>Plan1</vt:lpstr>
      <vt:lpstr>Plan2</vt:lpstr>
      <vt:lpstr>Plan3</vt:lpstr>
      <vt:lpstr>Plan4</vt:lpstr>
      <vt:lpstr>Plan6</vt:lpstr>
      <vt:lpstr>Plan5</vt:lpstr>
      <vt:lpstr>Plan7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ANAHI SILVA DE PAULA</dc:creator>
  <cp:lastModifiedBy>diogo</cp:lastModifiedBy>
  <dcterms:created xsi:type="dcterms:W3CDTF">2019-07-26T05:55:00Z</dcterms:created>
  <cp:lastPrinted>2019-10-22T08:03:00Z</cp:lastPrinted>
  <dcterms:modified xsi:type="dcterms:W3CDTF">2019-12-27T15:14:44Z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